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20" windowWidth="24240" windowHeight="12525"/>
  </bookViews>
  <sheets>
    <sheet name="Сводный реестр" sheetId="1" r:id="rId1"/>
  </sheets>
  <definedNames>
    <definedName name="_xlnm._FilterDatabase" localSheetId="0" hidden="1">'Сводный реестр'!$A$5:$WH$908</definedName>
    <definedName name="_xlnm.Print_Titles" localSheetId="0">'Сводный реестр'!$2:$5</definedName>
    <definedName name="_xlnm.Print_Area" localSheetId="0">'Сводный реестр'!$A$1:$S$909</definedName>
  </definedNames>
  <calcPr calcId="124519"/>
</workbook>
</file>

<file path=xl/calcChain.xml><?xml version="1.0" encoding="utf-8"?>
<calcChain xmlns="http://schemas.openxmlformats.org/spreadsheetml/2006/main">
  <c r="O901" i="1"/>
  <c r="N901"/>
  <c r="M901"/>
  <c r="R899"/>
  <c r="Q899"/>
  <c r="P899"/>
  <c r="O899"/>
  <c r="N899"/>
  <c r="M899"/>
  <c r="R897"/>
  <c r="Q897"/>
  <c r="P897"/>
  <c r="O897"/>
  <c r="N897"/>
  <c r="M897"/>
  <c r="R895"/>
  <c r="Q895"/>
  <c r="P895"/>
  <c r="O895"/>
  <c r="N895"/>
  <c r="M895"/>
  <c r="N893"/>
  <c r="M893"/>
  <c r="R887"/>
  <c r="Q887"/>
  <c r="P887"/>
  <c r="O887"/>
  <c r="N887"/>
  <c r="M887"/>
  <c r="O884"/>
  <c r="N884"/>
  <c r="M884"/>
  <c r="R882"/>
  <c r="Q882"/>
  <c r="P882"/>
  <c r="O882"/>
  <c r="N882"/>
  <c r="M882"/>
  <c r="R878"/>
  <c r="R877" s="1"/>
  <c r="Q878"/>
  <c r="Q877" s="1"/>
  <c r="P878"/>
  <c r="P877" s="1"/>
  <c r="O878"/>
  <c r="O877" s="1"/>
  <c r="N878"/>
  <c r="N877" s="1"/>
  <c r="M878"/>
  <c r="M877" s="1"/>
  <c r="R876" l="1"/>
  <c r="R905"/>
  <c r="O905"/>
  <c r="O876"/>
  <c r="M905"/>
  <c r="M876"/>
  <c r="Q876"/>
  <c r="Q905"/>
  <c r="P905"/>
  <c r="P876"/>
  <c r="N905"/>
  <c r="N876"/>
  <c r="R872" l="1"/>
  <c r="Q872"/>
  <c r="P872"/>
  <c r="O872"/>
  <c r="N872"/>
  <c r="M872"/>
  <c r="R870"/>
  <c r="Q870"/>
  <c r="P870"/>
  <c r="O870"/>
  <c r="N870"/>
  <c r="M870"/>
  <c r="R866"/>
  <c r="Q866"/>
  <c r="P866"/>
  <c r="O866"/>
  <c r="N866"/>
  <c r="M866"/>
  <c r="R863"/>
  <c r="Q863"/>
  <c r="P863"/>
  <c r="O863"/>
  <c r="N863"/>
  <c r="M863"/>
  <c r="R861"/>
  <c r="Q861"/>
  <c r="P861"/>
  <c r="O861"/>
  <c r="N861"/>
  <c r="M861"/>
  <c r="R855"/>
  <c r="Q855"/>
  <c r="P855"/>
  <c r="O855"/>
  <c r="N855"/>
  <c r="M855"/>
  <c r="R853"/>
  <c r="Q853"/>
  <c r="P853"/>
  <c r="O853"/>
  <c r="N853"/>
  <c r="M853"/>
  <c r="R850"/>
  <c r="Q850"/>
  <c r="P850"/>
  <c r="O850"/>
  <c r="N850"/>
  <c r="M850"/>
  <c r="R847"/>
  <c r="Q847"/>
  <c r="P847"/>
  <c r="O847"/>
  <c r="N847"/>
  <c r="M847"/>
  <c r="R845"/>
  <c r="Q845"/>
  <c r="P845"/>
  <c r="O845"/>
  <c r="N845"/>
  <c r="M845"/>
  <c r="R842"/>
  <c r="Q842"/>
  <c r="P842"/>
  <c r="O842"/>
  <c r="N842"/>
  <c r="M842"/>
  <c r="R836"/>
  <c r="Q836"/>
  <c r="P836"/>
  <c r="O836"/>
  <c r="N836"/>
  <c r="M836"/>
  <c r="R828"/>
  <c r="Q828"/>
  <c r="P828"/>
  <c r="O828"/>
  <c r="N828"/>
  <c r="M828"/>
  <c r="R826"/>
  <c r="Q826"/>
  <c r="P826"/>
  <c r="O826"/>
  <c r="R823"/>
  <c r="Q823"/>
  <c r="P823"/>
  <c r="O823"/>
  <c r="N823"/>
  <c r="M823"/>
  <c r="R820"/>
  <c r="Q820"/>
  <c r="P820"/>
  <c r="O820"/>
  <c r="N820"/>
  <c r="M820"/>
  <c r="R817"/>
  <c r="Q817"/>
  <c r="P817"/>
  <c r="O817"/>
  <c r="N817"/>
  <c r="M817"/>
  <c r="R813"/>
  <c r="Q813"/>
  <c r="P813"/>
  <c r="O813"/>
  <c r="N813"/>
  <c r="M813"/>
  <c r="R811"/>
  <c r="Q811"/>
  <c r="P811"/>
  <c r="O811"/>
  <c r="N811"/>
  <c r="M811"/>
  <c r="R809"/>
  <c r="Q809"/>
  <c r="P809"/>
  <c r="O809"/>
  <c r="N809"/>
  <c r="M809"/>
  <c r="R807"/>
  <c r="Q807"/>
  <c r="P807"/>
  <c r="O807"/>
  <c r="N807"/>
  <c r="M807"/>
  <c r="R805"/>
  <c r="Q805"/>
  <c r="P805"/>
  <c r="O805"/>
  <c r="N805"/>
  <c r="M805"/>
  <c r="R803"/>
  <c r="Q803"/>
  <c r="P803"/>
  <c r="O803"/>
  <c r="N803"/>
  <c r="M803"/>
  <c r="R801"/>
  <c r="Q801"/>
  <c r="P801"/>
  <c r="O801"/>
  <c r="N801"/>
  <c r="M801"/>
  <c r="R799"/>
  <c r="Q799"/>
  <c r="P799"/>
  <c r="O799"/>
  <c r="N799"/>
  <c r="M799"/>
  <c r="R797"/>
  <c r="Q797"/>
  <c r="P797"/>
  <c r="O797"/>
  <c r="N797"/>
  <c r="M797"/>
  <c r="R795"/>
  <c r="Q795"/>
  <c r="P795"/>
  <c r="O795"/>
  <c r="N795"/>
  <c r="M795"/>
  <c r="R793"/>
  <c r="Q793"/>
  <c r="P793"/>
  <c r="O793"/>
  <c r="N793"/>
  <c r="M793"/>
  <c r="R791"/>
  <c r="Q791"/>
  <c r="P791"/>
  <c r="O791"/>
  <c r="N791"/>
  <c r="M791"/>
  <c r="R789"/>
  <c r="Q789"/>
  <c r="P789"/>
  <c r="O789"/>
  <c r="N789"/>
  <c r="M789"/>
  <c r="R787"/>
  <c r="Q787"/>
  <c r="P787"/>
  <c r="O787"/>
  <c r="N787"/>
  <c r="M787"/>
  <c r="R785"/>
  <c r="Q785"/>
  <c r="P785"/>
  <c r="O785"/>
  <c r="N785"/>
  <c r="M785"/>
  <c r="R783"/>
  <c r="Q783"/>
  <c r="P783"/>
  <c r="O783"/>
  <c r="N783"/>
  <c r="M783"/>
  <c r="R781"/>
  <c r="Q781"/>
  <c r="P781"/>
  <c r="O781"/>
  <c r="N781"/>
  <c r="M781"/>
  <c r="R779"/>
  <c r="Q779"/>
  <c r="P779"/>
  <c r="O779"/>
  <c r="N779"/>
  <c r="M779"/>
  <c r="R777"/>
  <c r="Q777"/>
  <c r="P777"/>
  <c r="O777"/>
  <c r="N777"/>
  <c r="M777"/>
  <c r="R775"/>
  <c r="Q775"/>
  <c r="P775"/>
  <c r="O775"/>
  <c r="N775"/>
  <c r="M775"/>
  <c r="R773"/>
  <c r="Q773"/>
  <c r="P773"/>
  <c r="O773"/>
  <c r="N773"/>
  <c r="M773"/>
  <c r="R771"/>
  <c r="Q771"/>
  <c r="P771"/>
  <c r="O771"/>
  <c r="N771"/>
  <c r="M771"/>
  <c r="R769"/>
  <c r="Q769"/>
  <c r="P769"/>
  <c r="O769"/>
  <c r="N769"/>
  <c r="M769"/>
  <c r="R767"/>
  <c r="Q767"/>
  <c r="P767"/>
  <c r="O767"/>
  <c r="N767"/>
  <c r="M767"/>
  <c r="R765"/>
  <c r="Q765"/>
  <c r="P765"/>
  <c r="O765"/>
  <c r="N765"/>
  <c r="M765"/>
  <c r="R763"/>
  <c r="Q763"/>
  <c r="P763"/>
  <c r="O763"/>
  <c r="N763"/>
  <c r="M763"/>
  <c r="R761"/>
  <c r="Q761"/>
  <c r="P761"/>
  <c r="O761"/>
  <c r="N761"/>
  <c r="M761"/>
  <c r="R759"/>
  <c r="Q759"/>
  <c r="P759"/>
  <c r="O759"/>
  <c r="N759"/>
  <c r="M759"/>
  <c r="R757"/>
  <c r="Q757"/>
  <c r="P757"/>
  <c r="O757"/>
  <c r="N757"/>
  <c r="M757"/>
  <c r="R755"/>
  <c r="Q755"/>
  <c r="P755"/>
  <c r="O755"/>
  <c r="N755"/>
  <c r="M755"/>
  <c r="R753"/>
  <c r="Q753"/>
  <c r="P753"/>
  <c r="O753"/>
  <c r="N753"/>
  <c r="M753"/>
  <c r="R745"/>
  <c r="Q745"/>
  <c r="P745"/>
  <c r="O745"/>
  <c r="N745"/>
  <c r="M745"/>
  <c r="R743"/>
  <c r="Q743"/>
  <c r="P743"/>
  <c r="O743"/>
  <c r="N743"/>
  <c r="M743"/>
  <c r="R741"/>
  <c r="Q741"/>
  <c r="P741"/>
  <c r="O741"/>
  <c r="N741"/>
  <c r="M741"/>
  <c r="R739"/>
  <c r="Q739"/>
  <c r="P739"/>
  <c r="O739"/>
  <c r="N739"/>
  <c r="M739"/>
  <c r="R737"/>
  <c r="Q737"/>
  <c r="P737"/>
  <c r="O737"/>
  <c r="N737"/>
  <c r="M737"/>
  <c r="R735"/>
  <c r="Q735"/>
  <c r="P735"/>
  <c r="O735"/>
  <c r="N735"/>
  <c r="M735"/>
  <c r="R733"/>
  <c r="Q733"/>
  <c r="P733"/>
  <c r="O733"/>
  <c r="N733"/>
  <c r="M733"/>
  <c r="R731"/>
  <c r="Q731"/>
  <c r="P731"/>
  <c r="O731"/>
  <c r="N731"/>
  <c r="M731"/>
  <c r="R728"/>
  <c r="Q728"/>
  <c r="P728"/>
  <c r="O728"/>
  <c r="N728"/>
  <c r="M728"/>
  <c r="R726"/>
  <c r="Q726"/>
  <c r="P726"/>
  <c r="O726"/>
  <c r="N726"/>
  <c r="M726"/>
  <c r="R724"/>
  <c r="Q724"/>
  <c r="P724"/>
  <c r="O724"/>
  <c r="N724"/>
  <c r="M724"/>
  <c r="R722"/>
  <c r="Q722"/>
  <c r="P722"/>
  <c r="O722"/>
  <c r="N722"/>
  <c r="M722"/>
  <c r="R720"/>
  <c r="Q720"/>
  <c r="P720"/>
  <c r="O720"/>
  <c r="N720"/>
  <c r="M720"/>
  <c r="R718"/>
  <c r="Q718"/>
  <c r="P718"/>
  <c r="O718"/>
  <c r="N718"/>
  <c r="M718"/>
  <c r="R715"/>
  <c r="Q715"/>
  <c r="P715"/>
  <c r="O715"/>
  <c r="N715"/>
  <c r="M715"/>
  <c r="R712"/>
  <c r="Q712"/>
  <c r="P712"/>
  <c r="O712"/>
  <c r="N712"/>
  <c r="M712"/>
  <c r="R710"/>
  <c r="Q710"/>
  <c r="P710"/>
  <c r="O710"/>
  <c r="R708"/>
  <c r="Q708"/>
  <c r="P708"/>
  <c r="O708"/>
  <c r="R706"/>
  <c r="Q706"/>
  <c r="P706"/>
  <c r="O706"/>
  <c r="N706"/>
  <c r="M706"/>
  <c r="R704"/>
  <c r="Q704"/>
  <c r="P704"/>
  <c r="O704"/>
  <c r="N704"/>
  <c r="M704"/>
  <c r="R702"/>
  <c r="Q702"/>
  <c r="P702"/>
  <c r="O702"/>
  <c r="N702"/>
  <c r="M702"/>
  <c r="R700"/>
  <c r="Q700"/>
  <c r="P700"/>
  <c r="O700"/>
  <c r="N700"/>
  <c r="M700"/>
  <c r="R698"/>
  <c r="Q698"/>
  <c r="P698"/>
  <c r="O698"/>
  <c r="N698"/>
  <c r="M698"/>
  <c r="R696"/>
  <c r="Q696"/>
  <c r="P696"/>
  <c r="O696"/>
  <c r="N696"/>
  <c r="M696"/>
  <c r="R694"/>
  <c r="Q694"/>
  <c r="P694"/>
  <c r="O694"/>
  <c r="N694"/>
  <c r="M694"/>
  <c r="R689"/>
  <c r="Q689"/>
  <c r="P689"/>
  <c r="O689"/>
  <c r="N689"/>
  <c r="M689"/>
  <c r="R685"/>
  <c r="Q685"/>
  <c r="P685"/>
  <c r="O685"/>
  <c r="N685"/>
  <c r="M685"/>
  <c r="R681"/>
  <c r="Q681"/>
  <c r="P681"/>
  <c r="O681"/>
  <c r="N681"/>
  <c r="M681"/>
  <c r="R677"/>
  <c r="Q677"/>
  <c r="P677"/>
  <c r="O677"/>
  <c r="N677"/>
  <c r="M677"/>
  <c r="R675"/>
  <c r="Q675"/>
  <c r="P675"/>
  <c r="O675"/>
  <c r="N675"/>
  <c r="M675"/>
  <c r="R673"/>
  <c r="Q673"/>
  <c r="P673"/>
  <c r="O673"/>
  <c r="N673"/>
  <c r="M673"/>
  <c r="R671"/>
  <c r="Q671"/>
  <c r="P671"/>
  <c r="O671"/>
  <c r="N671"/>
  <c r="M671"/>
  <c r="R669"/>
  <c r="Q669"/>
  <c r="P669"/>
  <c r="O669"/>
  <c r="N669"/>
  <c r="M669"/>
  <c r="R666"/>
  <c r="Q666"/>
  <c r="P666"/>
  <c r="O666"/>
  <c r="N666"/>
  <c r="M666"/>
  <c r="R664"/>
  <c r="Q664"/>
  <c r="P664"/>
  <c r="O664"/>
  <c r="N664"/>
  <c r="M664"/>
  <c r="R662"/>
  <c r="Q662"/>
  <c r="P662"/>
  <c r="O662"/>
  <c r="N662"/>
  <c r="M662"/>
  <c r="R660"/>
  <c r="Q660"/>
  <c r="P660"/>
  <c r="O660"/>
  <c r="N660"/>
  <c r="M660"/>
  <c r="R657"/>
  <c r="Q657"/>
  <c r="P657"/>
  <c r="O657"/>
  <c r="N657"/>
  <c r="M657"/>
  <c r="R655"/>
  <c r="Q655"/>
  <c r="P655"/>
  <c r="O655"/>
  <c r="N655"/>
  <c r="M655"/>
  <c r="R652"/>
  <c r="Q652"/>
  <c r="P652"/>
  <c r="O652"/>
  <c r="N652"/>
  <c r="M652"/>
  <c r="R650"/>
  <c r="Q650"/>
  <c r="P650"/>
  <c r="O650"/>
  <c r="N650"/>
  <c r="M650"/>
  <c r="R648"/>
  <c r="Q648"/>
  <c r="P648"/>
  <c r="O648"/>
  <c r="N648"/>
  <c r="M648"/>
  <c r="R642"/>
  <c r="Q642"/>
  <c r="P642"/>
  <c r="O642"/>
  <c r="N642"/>
  <c r="M642"/>
  <c r="R640"/>
  <c r="Q640"/>
  <c r="P640"/>
  <c r="O640"/>
  <c r="N640"/>
  <c r="M640"/>
  <c r="R638"/>
  <c r="Q638"/>
  <c r="P638"/>
  <c r="O638"/>
  <c r="N638"/>
  <c r="M638"/>
  <c r="R636"/>
  <c r="Q636"/>
  <c r="P636"/>
  <c r="O636"/>
  <c r="N636"/>
  <c r="M636"/>
  <c r="R634"/>
  <c r="Q634"/>
  <c r="P634"/>
  <c r="O634"/>
  <c r="N634"/>
  <c r="M634"/>
  <c r="P632"/>
  <c r="O632"/>
  <c r="N632"/>
  <c r="M632"/>
  <c r="R629"/>
  <c r="Q629"/>
  <c r="P629"/>
  <c r="O629"/>
  <c r="N629"/>
  <c r="M629"/>
  <c r="R627"/>
  <c r="Q627"/>
  <c r="P627"/>
  <c r="O627"/>
  <c r="N627"/>
  <c r="M627"/>
  <c r="R625"/>
  <c r="Q625"/>
  <c r="P625"/>
  <c r="O625"/>
  <c r="N625"/>
  <c r="M625"/>
  <c r="R622"/>
  <c r="Q622"/>
  <c r="P622"/>
  <c r="O622"/>
  <c r="N622"/>
  <c r="M622"/>
  <c r="R620"/>
  <c r="Q620"/>
  <c r="P620"/>
  <c r="O620"/>
  <c r="N620"/>
  <c r="M620"/>
  <c r="R618"/>
  <c r="Q618"/>
  <c r="P618"/>
  <c r="O618"/>
  <c r="N618"/>
  <c r="M618"/>
  <c r="R616"/>
  <c r="Q616"/>
  <c r="P616"/>
  <c r="O616"/>
  <c r="N616"/>
  <c r="M616"/>
  <c r="R613"/>
  <c r="Q613"/>
  <c r="P613"/>
  <c r="O613"/>
  <c r="N613"/>
  <c r="M613"/>
  <c r="R611"/>
  <c r="Q611"/>
  <c r="P611"/>
  <c r="O611"/>
  <c r="N611"/>
  <c r="M611"/>
  <c r="R608"/>
  <c r="Q608"/>
  <c r="P608"/>
  <c r="O608"/>
  <c r="N608"/>
  <c r="M608"/>
  <c r="R606"/>
  <c r="Q606"/>
  <c r="P606"/>
  <c r="O606"/>
  <c r="N606"/>
  <c r="M606"/>
  <c r="R604"/>
  <c r="Q604"/>
  <c r="P604"/>
  <c r="O604"/>
  <c r="N604"/>
  <c r="M604"/>
  <c r="R602"/>
  <c r="Q602"/>
  <c r="P602"/>
  <c r="O602"/>
  <c r="N602"/>
  <c r="M602"/>
  <c r="R600"/>
  <c r="Q600"/>
  <c r="P600"/>
  <c r="O600"/>
  <c r="N600"/>
  <c r="M600"/>
  <c r="R598"/>
  <c r="Q598"/>
  <c r="P598"/>
  <c r="O598"/>
  <c r="N598"/>
  <c r="M598"/>
  <c r="R596"/>
  <c r="Q596"/>
  <c r="P596"/>
  <c r="O596"/>
  <c r="N596"/>
  <c r="M596"/>
  <c r="R594"/>
  <c r="Q594"/>
  <c r="P594"/>
  <c r="O594"/>
  <c r="N594"/>
  <c r="M594"/>
  <c r="R588"/>
  <c r="Q588"/>
  <c r="P588"/>
  <c r="O588"/>
  <c r="N588"/>
  <c r="M588"/>
  <c r="R585"/>
  <c r="Q585"/>
  <c r="P585"/>
  <c r="O585"/>
  <c r="N585"/>
  <c r="M585"/>
  <c r="R583"/>
  <c r="Q583"/>
  <c r="P583"/>
  <c r="O583"/>
  <c r="N583"/>
  <c r="M583"/>
  <c r="R581"/>
  <c r="Q581"/>
  <c r="P581"/>
  <c r="O581"/>
  <c r="N581"/>
  <c r="M581"/>
  <c r="R578"/>
  <c r="Q578"/>
  <c r="P578"/>
  <c r="O578"/>
  <c r="N578"/>
  <c r="M578"/>
  <c r="R576"/>
  <c r="Q576"/>
  <c r="P576"/>
  <c r="O576"/>
  <c r="N576"/>
  <c r="M576"/>
  <c r="R574"/>
  <c r="Q574"/>
  <c r="P574"/>
  <c r="O574"/>
  <c r="N574"/>
  <c r="M574"/>
  <c r="R572"/>
  <c r="Q572"/>
  <c r="P572"/>
  <c r="O572"/>
  <c r="N572"/>
  <c r="M572"/>
  <c r="O571" l="1"/>
  <c r="O874" s="1"/>
  <c r="N571"/>
  <c r="N874" s="1"/>
  <c r="M571"/>
  <c r="M874" s="1"/>
  <c r="Q571"/>
  <c r="Q874" s="1"/>
  <c r="R571"/>
  <c r="R874" s="1"/>
  <c r="P571"/>
  <c r="P874" s="1"/>
  <c r="R565" l="1"/>
  <c r="Q565"/>
  <c r="P565"/>
  <c r="O565"/>
  <c r="N565"/>
  <c r="M565"/>
  <c r="R562"/>
  <c r="Q562"/>
  <c r="P562"/>
  <c r="O562"/>
  <c r="N562"/>
  <c r="M562"/>
  <c r="R553"/>
  <c r="Q553"/>
  <c r="P553"/>
  <c r="O553"/>
  <c r="N553"/>
  <c r="M553"/>
  <c r="R550"/>
  <c r="Q550"/>
  <c r="P550"/>
  <c r="O550"/>
  <c r="N550"/>
  <c r="M550"/>
  <c r="N569" l="1"/>
  <c r="M569"/>
  <c r="R569"/>
  <c r="Q569"/>
  <c r="O569"/>
  <c r="P569"/>
  <c r="P548" l="1"/>
  <c r="R526"/>
  <c r="R548" s="1"/>
  <c r="Q526"/>
  <c r="Q548" s="1"/>
  <c r="P526"/>
  <c r="O526"/>
  <c r="O548" s="1"/>
  <c r="N526"/>
  <c r="N548" s="1"/>
  <c r="M526"/>
  <c r="M548" s="1"/>
  <c r="N387"/>
  <c r="M387"/>
  <c r="O351" l="1"/>
  <c r="O223" l="1"/>
  <c r="O361"/>
  <c r="O275"/>
  <c r="O270"/>
  <c r="O267"/>
  <c r="O235"/>
  <c r="O186"/>
  <c r="O128"/>
  <c r="O111"/>
  <c r="O92"/>
  <c r="O77"/>
  <c r="O12"/>
  <c r="N7"/>
  <c r="N67" l="1"/>
  <c r="N61"/>
  <c r="N38"/>
  <c r="M67"/>
  <c r="M61"/>
  <c r="M38"/>
  <c r="M7"/>
  <c r="O105"/>
  <c r="O67"/>
  <c r="O7"/>
  <c r="P361"/>
  <c r="P7"/>
  <c r="R67"/>
  <c r="Q67"/>
  <c r="R7"/>
  <c r="Q7"/>
  <c r="R364"/>
  <c r="Q364"/>
  <c r="P364"/>
  <c r="O364"/>
  <c r="N364"/>
  <c r="M364"/>
  <c r="R361"/>
  <c r="Q361"/>
  <c r="N361"/>
  <c r="M361"/>
  <c r="R294"/>
  <c r="Q294"/>
  <c r="P294"/>
  <c r="O294"/>
  <c r="N294"/>
  <c r="M294"/>
  <c r="R290"/>
  <c r="Q290"/>
  <c r="P290"/>
  <c r="O290"/>
  <c r="N290"/>
  <c r="M290"/>
  <c r="R283"/>
  <c r="Q283"/>
  <c r="P283"/>
  <c r="O283"/>
  <c r="N283"/>
  <c r="M283"/>
  <c r="R172"/>
  <c r="Q172"/>
  <c r="P172"/>
  <c r="O172"/>
  <c r="N172"/>
  <c r="M172"/>
  <c r="R152"/>
  <c r="Q152"/>
  <c r="P152"/>
  <c r="O152"/>
  <c r="N152"/>
  <c r="M152"/>
  <c r="N128"/>
  <c r="M128"/>
  <c r="R124"/>
  <c r="Q124"/>
  <c r="P124"/>
  <c r="O124"/>
  <c r="N124"/>
  <c r="M124"/>
  <c r="R120"/>
  <c r="Q120"/>
  <c r="P120"/>
  <c r="O120"/>
  <c r="N120"/>
  <c r="M120"/>
  <c r="R105"/>
  <c r="Q105"/>
  <c r="P105"/>
  <c r="N105"/>
  <c r="M105"/>
  <c r="R99"/>
  <c r="Q99"/>
  <c r="P99"/>
  <c r="O99"/>
  <c r="N99"/>
  <c r="M99"/>
  <c r="R92"/>
  <c r="Q92"/>
  <c r="P92"/>
  <c r="N92"/>
  <c r="M92"/>
  <c r="R77"/>
  <c r="Q77"/>
  <c r="P77"/>
  <c r="N77"/>
  <c r="M77"/>
  <c r="R61"/>
  <c r="Q61"/>
  <c r="P61"/>
  <c r="O61"/>
  <c r="O58"/>
  <c r="N58"/>
  <c r="M58"/>
  <c r="O48"/>
  <c r="N48"/>
  <c r="M48"/>
  <c r="R45"/>
  <c r="Q45"/>
  <c r="P45"/>
  <c r="O45"/>
  <c r="N45"/>
  <c r="M45"/>
  <c r="R38"/>
  <c r="Q38"/>
  <c r="P38"/>
  <c r="O38"/>
  <c r="R33"/>
  <c r="Q33"/>
  <c r="P33"/>
  <c r="O33"/>
  <c r="N33"/>
  <c r="M33"/>
  <c r="R29"/>
  <c r="Q29"/>
  <c r="P29"/>
  <c r="O29"/>
  <c r="N29"/>
  <c r="M29"/>
  <c r="R24"/>
  <c r="Q24"/>
  <c r="P24"/>
  <c r="O24"/>
  <c r="N24"/>
  <c r="M24"/>
  <c r="R21"/>
  <c r="Q21"/>
  <c r="P21"/>
  <c r="O21"/>
  <c r="N21"/>
  <c r="M21"/>
  <c r="R15"/>
  <c r="Q15"/>
  <c r="P15"/>
  <c r="O15"/>
  <c r="N15"/>
  <c r="M15"/>
  <c r="R383" l="1"/>
  <c r="R906" s="1"/>
  <c r="R908" s="1"/>
  <c r="Q383"/>
  <c r="Q906" s="1"/>
  <c r="Q908" s="1"/>
  <c r="O383"/>
  <c r="O906" s="1"/>
  <c r="O908" s="1"/>
  <c r="N383"/>
  <c r="N906" s="1"/>
  <c r="N908" s="1"/>
  <c r="P383"/>
  <c r="P906" s="1"/>
  <c r="P908" s="1"/>
  <c r="M383"/>
  <c r="M906" s="1"/>
  <c r="M908" s="1"/>
</calcChain>
</file>

<file path=xl/comments1.xml><?xml version="1.0" encoding="utf-8"?>
<comments xmlns="http://schemas.openxmlformats.org/spreadsheetml/2006/main">
  <authors>
    <author>obreko9</author>
  </authors>
  <commentList>
    <comment ref="J763" authorId="0">
      <text>
        <r>
          <rPr>
            <b/>
            <sz val="9"/>
            <color indexed="81"/>
            <rFont val="Tahoma"/>
            <family val="2"/>
            <charset val="204"/>
          </rPr>
          <t>obreko9:</t>
        </r>
        <r>
          <rPr>
            <sz val="9"/>
            <color indexed="81"/>
            <rFont val="Tahoma"/>
            <family val="2"/>
            <charset val="204"/>
          </rPr>
          <t xml:space="preserve">
</t>
        </r>
        <r>
          <rPr>
            <sz val="12"/>
            <color indexed="81"/>
            <rFont val="Tahoma"/>
            <family val="2"/>
            <charset val="204"/>
          </rPr>
          <t>03?</t>
        </r>
      </text>
    </comment>
  </commentList>
</comments>
</file>

<file path=xl/sharedStrings.xml><?xml version="1.0" encoding="utf-8"?>
<sst xmlns="http://schemas.openxmlformats.org/spreadsheetml/2006/main" count="5713" uniqueCount="1800">
  <si>
    <t>Код ГРБС</t>
  </si>
  <si>
    <t>Код расход-ного обяза-тельства</t>
  </si>
  <si>
    <t>Наименование расходного обязательства</t>
  </si>
  <si>
    <t xml:space="preserve">Правовое основание финансового обеспечения полномочия (федеральный закон: номер, дата, статья,  подстатья, пункт, подпункт)  </t>
  </si>
  <si>
    <t>Реквизиты нормативного правового акта, договора, соглашения</t>
  </si>
  <si>
    <t>Статья, пункт, подпункт, абзац муниципального правового акта, договора, соглашения</t>
  </si>
  <si>
    <t>Дата вступления в силу муниципального правового акта, договора, соглашения</t>
  </si>
  <si>
    <t>Срок действия нормативного муниципального правового акта, договора, соглашения</t>
  </si>
  <si>
    <t>Код раздела классификации расходов бюджета</t>
  </si>
  <si>
    <t>Код целевой статьи класси-фикации расходов бюджета</t>
  </si>
  <si>
    <t>Код вида расходов класси-фикации расходов бюджета</t>
  </si>
  <si>
    <t>Объем средств на исполнение расходного обязательства (руб.)</t>
  </si>
  <si>
    <t>Код методики расчета объема расходов</t>
  </si>
  <si>
    <t xml:space="preserve">Плановый период               </t>
  </si>
  <si>
    <t xml:space="preserve">фактический </t>
  </si>
  <si>
    <t>9</t>
  </si>
  <si>
    <t>10</t>
  </si>
  <si>
    <t>11</t>
  </si>
  <si>
    <t>12</t>
  </si>
  <si>
    <t>Р-4.3.1.001</t>
  </si>
  <si>
    <t>Расходы на выплаты по оплате труда работников органов местного самоуправления</t>
  </si>
  <si>
    <t>№ 131-ФЗ от 06.10.2003 ст.17,ч.1, п.1.</t>
  </si>
  <si>
    <t>Решение Совета народных депутатов Киржачского района Владимирской области от 26.12.2007 №34/546 "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 Владимирской области"</t>
  </si>
  <si>
    <t>п.2</t>
  </si>
  <si>
    <t>не установлен</t>
  </si>
  <si>
    <t>01</t>
  </si>
  <si>
    <t>03</t>
  </si>
  <si>
    <t>9990000110</t>
  </si>
  <si>
    <t>000</t>
  </si>
  <si>
    <t>121</t>
  </si>
  <si>
    <t>129</t>
  </si>
  <si>
    <t>Р-4.3.1.002</t>
  </si>
  <si>
    <t xml:space="preserve">Расходы на обеспечение  функций органов местного самоуправления </t>
  </si>
  <si>
    <t xml:space="preserve">Решение районного Совета народных депутатов Киржачского района Владимирской области от 28.07.2006 №11/141 "О Положении о Совете народных депутатов Киржачского района"        </t>
  </si>
  <si>
    <t xml:space="preserve">п.7 раз.1                                                                                                                                                                                                                                                                                                                                                                                                           </t>
  </si>
  <si>
    <t>9990000190</t>
  </si>
  <si>
    <t>244</t>
  </si>
  <si>
    <t>853</t>
  </si>
  <si>
    <t xml:space="preserve">Обеспечение деятельности комиссий по делам несовершеннолетних  и защите их прав </t>
  </si>
  <si>
    <t xml:space="preserve">№ 131-ФЗ от 06.10.2003  ст.19,ч.2.       </t>
  </si>
  <si>
    <t>Решение Совета народных депутатов Киржачского района Владимирской области от 26.12.2007 №34/546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 Владимирской области (с учетом изменений)</t>
  </si>
  <si>
    <t>п.3 раз.1</t>
  </si>
  <si>
    <t>04</t>
  </si>
  <si>
    <t>9990070010</t>
  </si>
  <si>
    <t>Постановление главы  Киржачского района Владимирской области  от 01.02.2006 №55 "О мерах по реализации Закона Владимирской области "О наделении органов местного самоуправления отдельными государственными полномочиями по организации деятельности комиссии по делам несовершеннолетних"</t>
  </si>
  <si>
    <t>п.3</t>
  </si>
  <si>
    <t xml:space="preserve">Реализация отдельных государственных полномочий по вопросам административного законодательства </t>
  </si>
  <si>
    <t xml:space="preserve">№ 131-ФЗ от 06.10.2003  ст.19,ч.2.   </t>
  </si>
  <si>
    <t xml:space="preserve">Решение Совета народных депутатов Киржачского района Владимирской области от 26.12.2007 №34/546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района Владимирской области" </t>
  </si>
  <si>
    <t>9990070020</t>
  </si>
  <si>
    <t xml:space="preserve">Постановление главы администрации Киржачского района Владимирской области от 25.12.2006 №1327 "О порядке финансирования переданных администрации Киржачского района отдельных государственных полномочий Владимирской области по вопросам административного законодательства" </t>
  </si>
  <si>
    <t>в целом</t>
  </si>
  <si>
    <t xml:space="preserve">Расходы на выплаты по оплате труда работников органов местного самоуправления </t>
  </si>
  <si>
    <t>№ 131-ФЗ от 06.10.2003 ст.17,ч.1, п.9.</t>
  </si>
  <si>
    <t xml:space="preserve">Постановление главы администрации Киржачского района Владимирской области от 18.04.2011 № 72 "Об утверждении Положения об администрации Киржачского района" </t>
  </si>
  <si>
    <t>п.1</t>
  </si>
  <si>
    <t>122</t>
  </si>
  <si>
    <t>Постановление главы администрации Киржачского района Владимирской области от 18.04.2011 № 72 "Об утверждении Положения об администрации Киржачского района" (с изменениями)</t>
  </si>
  <si>
    <t xml:space="preserve">в целом               </t>
  </si>
  <si>
    <t xml:space="preserve">Постановление администрации Киржачского района Владимирской области от 15.03.2024 № 281 "Об определении структурного подразделения администрации Киржачского района, муниципального казенного учреждения, подведомственного администрации Киржачског0 района в качестве уполномоченных органов, утверждении Порядка  возмещения расходов по аренде, найму жилого помещения муниципальным служащим администрации Киржачского района, руководителям и специалистам муниципальных учреждений, подведомственных администрации Киржачского района"    </t>
  </si>
  <si>
    <t xml:space="preserve">Расходы по обеспечению муниципальной службы Киржачского района </t>
  </si>
  <si>
    <t>№ 131-ФЗ от 06.10.2003 ст.17,ч.1,п.8, п.п 8.1.</t>
  </si>
  <si>
    <t>Постановление администрации Киржачского района Владимирской области от 20.06.2017 № 881 "Об утверждении муниципальной программы "Развитие муниципальной службы Киржачского района"</t>
  </si>
  <si>
    <t>2000320780</t>
  </si>
  <si>
    <t>3</t>
  </si>
  <si>
    <t>2000421140</t>
  </si>
  <si>
    <t>Р-4.3.1.008</t>
  </si>
  <si>
    <t>Расходы на выплаты по оплате труда главы местной администрации (исполнительно-распорядительного органа муниципального образования)</t>
  </si>
  <si>
    <t>999000Г110</t>
  </si>
  <si>
    <t>Поощрение муниципальных управленческих команд за достижение показателей деятельности органов исполнительной власти субъектов российской Федерации</t>
  </si>
  <si>
    <t>1 год</t>
  </si>
  <si>
    <t>9990055491</t>
  </si>
  <si>
    <t>99900055491</t>
  </si>
  <si>
    <t>Постановление администрации Киржачского района Владимирской области     от 15.07.2024 № 951 «О распределении средств прочей дотации, предоставленной из областного бюджета для поощрения муниципальных  управленческих команд за достижение значений (уровней) показателей деятельности органов исполнительных органов Владимирской области в 2023 году, и утверждении Порядка выплаты поощрения лицам, входящим в муниципальные управленческие команды»</t>
  </si>
  <si>
    <t xml:space="preserve">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t>
  </si>
  <si>
    <t>№ 113-ФЗ от 20.08.2004</t>
  </si>
  <si>
    <t xml:space="preserve">Постановление главы Киржачского района от 31.03.2006 №323 "О порядке финансирования государственных полномочий по составлению списков кандидатов в присяжные заседатели федеральных судов общей юрисдикции на территории муниципального образования Киржачский район" </t>
  </si>
  <si>
    <t>05</t>
  </si>
  <si>
    <t>9990051200</t>
  </si>
  <si>
    <t>№ 131-ФЗ от 06.10.2003 ст.15,ч.1, п.7.</t>
  </si>
  <si>
    <t>Постановление администрации Киржачского района Владимирской области от 15.03.2021 №304 "Об утверждении Порядка расходования средств резервного фонда администрации Киржачского района Владимирской области"</t>
  </si>
  <si>
    <t>9990020020</t>
  </si>
  <si>
    <t>870</t>
  </si>
  <si>
    <t>Обеспечение участия представителей общественных организаций района в региональных и всероссийских мероприятиях (услуги)</t>
  </si>
  <si>
    <t>№ 131-ФЗ от 06.10.2003 ст.15,ч.1, п.25.</t>
  </si>
  <si>
    <t xml:space="preserve">Постановление администрации Киржачского района ВО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 «Противодействие злоупотреблению наркотиками и их незаконному обороту»,  «Формирование доступной среды жизнедеятельности для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 </t>
  </si>
  <si>
    <t>13</t>
  </si>
  <si>
    <t>0700120490</t>
  </si>
  <si>
    <t>Поддержка общественных инициатив и мероприятий, направленных на формирование и укрепление гражданского патриотизма и российской гражданской идентичности</t>
  </si>
  <si>
    <t>131-ФЗ  06.10.2003  ст.15,   ч. 1, п.6.2</t>
  </si>
  <si>
    <t>Постановление администрации Киржачского района ВО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района","Противодействие злоупотреблению наркотиками и их незаконному обороту","Формирование доступной среды, жизнедеятельности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t>
  </si>
  <si>
    <t>2100120720</t>
  </si>
  <si>
    <t>Р-4.3.1.014</t>
  </si>
  <si>
    <t>Р-4.3.1.015</t>
  </si>
  <si>
    <t xml:space="preserve">Расходы на выполнение обязательств муниципального района, связанных с исполнением решений судов </t>
  </si>
  <si>
    <t>№ 131-ФЗ от 06.10.2003 ст.17,пст.1, п.3.</t>
  </si>
  <si>
    <t>Постановление администрации Киржачского района Владимирской области от 18.12.2013 № 1727 "О порядке финансирования расходов, связанных с исполнением решений судов и возмещением прочих судебных расходов"</t>
  </si>
  <si>
    <t>9990020030</t>
  </si>
  <si>
    <t>831</t>
  </si>
  <si>
    <t>Р-4.3.1.016</t>
  </si>
  <si>
    <t xml:space="preserve">Расходы на выполнение обязательств муниципального района, связанных с уплатой членских взносов в ассоциации </t>
  </si>
  <si>
    <t>№ 131-ФЗ от 06.10.2003 ст.17,ч.1, п.3.</t>
  </si>
  <si>
    <t xml:space="preserve">Решение районного Совета народных депутатов от 28.09.2011 № 7/55 "О выделении администрации района ассигнований на оплату членских взносов в Ассоциацию "Совет муниципальных образований Владимирской области" </t>
  </si>
  <si>
    <t>9990020040</t>
  </si>
  <si>
    <t>Р-4.3.1.017</t>
  </si>
  <si>
    <t>Расходы на оплату коммунальных услуг зданий, находящихся в казне муниципального образования Киржачский район</t>
  </si>
  <si>
    <t>Постановление администрации Киржачского района Владимирской области от 08.06.2023 № 730 "О прекращении права оперативного управления МБДОУ № 5"</t>
  </si>
  <si>
    <t>9990020350</t>
  </si>
  <si>
    <t>247</t>
  </si>
  <si>
    <t>Р-4.3.1.018</t>
  </si>
  <si>
    <t>Решение Совета народных депутатов Киржачского района Владимирской области от 29.04.2015 № 54/429 "О выделении ассигнований на уплату земельного налога на участки, предоставленные администрации Киржачского района в постоянное (бессрочное) пользование"</t>
  </si>
  <si>
    <t>9990020460</t>
  </si>
  <si>
    <t>800</t>
  </si>
  <si>
    <t>851</t>
  </si>
  <si>
    <t>Р-4.3.1.019</t>
  </si>
  <si>
    <t>Разработка стратегии социально-экономического развития территории Киржачского района</t>
  </si>
  <si>
    <t xml:space="preserve">№ 131-ФЗ от 06.10.2003, ст. 17, ч. 1, п. 4.4) </t>
  </si>
  <si>
    <t>Решение Совета народных депутатов Киржачского района от 25.04.2024 № 76/500 "О выделении средств из  бюджета муниципального образования Киржачский район на оказание услуги по выполнению научно-исследовательской работы «Актуализация Стратегии социально-экономического развития муниципального образования Киржачский район Владимирской области до 2030 года»</t>
  </si>
  <si>
    <t>9990020600</t>
  </si>
  <si>
    <t>Р-4.3.1.020</t>
  </si>
  <si>
    <t xml:space="preserve">  Расходы на эксплуатацию и содержание имущества, находящегося в казне муниципального района</t>
  </si>
  <si>
    <t>№ 131-ФЗ от 06.10.2003                                       ст.15,ч.1,п.3</t>
  </si>
  <si>
    <t>9990020750</t>
  </si>
  <si>
    <t>Постановление администрации Киржачского района Владимирской области от 01.09.2023 № 1586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2024  год"</t>
  </si>
  <si>
    <t>01.01.2024</t>
  </si>
  <si>
    <t>Постановление администрации Киржачского района Владимирской области от 04.09.2024 № 1248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2025  год"</t>
  </si>
  <si>
    <t>01.01.2025</t>
  </si>
  <si>
    <t xml:space="preserve">Решение Киржачского районного Совета народных депутатов от 31.10.2012            № 22/190 " Об утверждении Положения о порядке управления и распоряжения муниципальной собственностью Киржачского района Владимирской области"     </t>
  </si>
  <si>
    <t>п.4 ст.4</t>
  </si>
  <si>
    <t>Р-4.3.1.021</t>
  </si>
  <si>
    <t>Расходы на содержание имущества, состоящего на балансе администрации Киржачского района</t>
  </si>
  <si>
    <t xml:space="preserve">№ 131-ФЗ от 06.10.2003                                       ст.15,ч.1,п.3 </t>
  </si>
  <si>
    <t>9990021600</t>
  </si>
  <si>
    <t>852</t>
  </si>
  <si>
    <t>Р-4.3.1.022</t>
  </si>
  <si>
    <t>Информационное освещения органов местного самоуправления</t>
  </si>
  <si>
    <t>№131-ФЗ от 06.10.2003  ст.17,ч.1, п.9</t>
  </si>
  <si>
    <t>Решение Совета народных депутатов Киржачского района от 25.04.2024 № 76/501 "О выделении бюджетных средств на оплату услуг по освещению деятельности администрации Киржачского района в эфире телевизионных каналов »</t>
  </si>
  <si>
    <t>9990021900</t>
  </si>
  <si>
    <t>Р-4.3.1.023</t>
  </si>
  <si>
    <t>Проведение мероприятий, посвященных общественно-значимым событиям и памятным датам, размещение информационно-рекламных материалов социально-патриотической направленности</t>
  </si>
  <si>
    <t>9990021910</t>
  </si>
  <si>
    <t>Р-4.3.1.024</t>
  </si>
  <si>
    <t xml:space="preserve">№ 131-ФЗ от 06.10.2003                                       ст.17,ч.1,п.7) </t>
  </si>
  <si>
    <t>Решение Совета народных депутатов Киржачского района от 30.01.2024 № 71/468 "О выделении бюджетных средств на оформление подписки на газету «Красное знамя» для старост сельских населенных пунктов Киржачского района Владимирской области"</t>
  </si>
  <si>
    <t>99900023070</t>
  </si>
  <si>
    <t xml:space="preserve">Расходы на обеспечение деятельности   муниципального казенного учреждения «Управление  по бюджетному учету и хозяйственному обеспечению администрации Киржачского района» </t>
  </si>
  <si>
    <t>9990001590</t>
  </si>
  <si>
    <t>111</t>
  </si>
  <si>
    <t>119</t>
  </si>
  <si>
    <t>112</t>
  </si>
  <si>
    <t>Обеспечение функционирования, информационное обслуживание муниципальных информационных систем, техническое обслуживание компьютерной, печатающей и копировальной техники</t>
  </si>
  <si>
    <t>Постановления администрации Киржачского района Владимирской области от 04.06.2021 № 783 "О порядке расходования денежных средств по муниципальной программе муниципального образования Киржачский район  «Информатизация Киржачского района»</t>
  </si>
  <si>
    <t>1700120590</t>
  </si>
  <si>
    <t xml:space="preserve">Постановление администрацииКиржачского  района  Владимирской области от 31.12.2019 № 1834  "Об утверждении муниципальной программы мунципального образования Киржачского район "Информатизация Киржачского района" </t>
  </si>
  <si>
    <t>Постановление администрации Киржачского района Владимирской области от 19.07.2021 № 988 "О создании муниципального казенного учреждения "Автотранспортное управление администрации Киржачского района"</t>
  </si>
  <si>
    <t>9990001591</t>
  </si>
  <si>
    <t xml:space="preserve">Постановление администрации Киржачского района Владимирской области от 03.08.2021 № 1054 "Об утверждении Положения об оплате труда работников муниципального казенного учреждения "Автотранспортное управление администрации Киржачского района" </t>
  </si>
  <si>
    <t>№131-ФЗ от 06.10.2003, ст.15, ч.1,п.16.</t>
  </si>
  <si>
    <t xml:space="preserve"> Постановление главы  Киржачского района от 22.09.2009г. № 1144 "О создании муниципального учреждения "Киржачский районный архив" </t>
  </si>
  <si>
    <t>9990002590</t>
  </si>
  <si>
    <t>Постановление главы Киржачского района Владимирской области от 27.06.2016 № 730 "Об утверждении положения об оплате труда работников муниципального учреждения "Киржачский районный архив" (с изменениями)</t>
  </si>
  <si>
    <t>Расходы на обеспечение деятельности муниципального казенного учреждения "Управление муниципальными закупками Киржачского района"</t>
  </si>
  <si>
    <t>Постановление администрации Киржачского района Владимирской области от 28.12.2016 № 1476 "О создании МКУ "Управление муниципальными закупками"</t>
  </si>
  <si>
    <t>999000Т590</t>
  </si>
  <si>
    <t>Постановление администрации Киржачского района Владимирской области от 27.02.2017 № 173 "Об утверждении Положения об оплате труда работников МКУ "Управление муниципальными закупками Киржачского района"</t>
  </si>
  <si>
    <t>Приобретение земельных участков в муниципальную собственность</t>
  </si>
  <si>
    <t>№ 131-ФЗ от 06.10.2003 ст.15,ч.1, п.3)</t>
  </si>
  <si>
    <t>9990040300</t>
  </si>
  <si>
    <t>412</t>
  </si>
  <si>
    <t>Возмещение расходов, понесенных бюджетами субъектов Российской Федерации, местными бюджетами  на размещение и питание граждан Российской Федерации, иностранных граждан и лиц без гражданства, постоянно проживающих на территории Украины, а также на территориях субъектов Российской Федерации, на которых введены максимальный и средний уровни реагирования, вынужденно покинувших жилые помещения и находившихся в пунктах временного размещения и питания на территории Российской Федерации, за счет средств резервного фонда Правительства Российской Федерации</t>
  </si>
  <si>
    <t xml:space="preserve">Постановление Правительства  Российской Федерации от 26.12.2019 №1846 "Об утверждении положения
об использовании бюджетных ассигнований резервного фонда
правительства Российской Федерации"
</t>
  </si>
  <si>
    <t>9990056940</t>
  </si>
  <si>
    <t>Постановления  администрации Киржачского района Владимирской области  от 16.04.2024 № 448 "О распределении и порядке расходования средств иного межбюджетного трансферта из областного бюджета на возмещение расходов, понесенных бюджетом муниципального образования Киржачский район на размещение и питание граждан Российской Федерации и лиц без гражданства, постоянно проживающих на территориях  Украины, а так же на территориях субъектов Российской Федерации, на которых введены максимальный и средний уровни реагирования,  вынужденно покинувших жилые помещения и находившихся в пунктах временного размещения и питания, за счет средств резервного фонда Правительства Российской", от 27.004.2024 № 558, от 28.05.2024 № 693, от 04.07.2024 № 891, от 31.07.2024 № 1027, от 28.08.22024 № 1217</t>
  </si>
  <si>
    <t>с 16.04.2024</t>
  </si>
  <si>
    <t>Финансовое обеспечение мероприятий по временному социально-бытовому обустройству граждан Российской Федерации, иностранных граждан и лиц без гражданства, постоянно проживающих на территориях Украины, Донецкой Народной Республики, Луганской Народной Республики, Запорожской области, Херсонской области, вынужденно покинувших жилые помещения и находящихся в пунктах временного размещения на территории Владимирской области</t>
  </si>
  <si>
    <t>№131-ФЗ от 06.10.2003  ст.17,ч.1, п.9.</t>
  </si>
  <si>
    <t>9990072200</t>
  </si>
  <si>
    <t xml:space="preserve">Осуществление полномочий Российской Федерации по государственной регистрации актов гражданского состояния </t>
  </si>
  <si>
    <t>№ 143-ФЗ от 15.11.1997 ст.4, п. 1.</t>
  </si>
  <si>
    <t>Постановление главы района от 31.12.2013 № 1834  "О порядке финансирования отдельных полномочий, переданных на государственную регистрацию  актов гражданского состояния администрации Киржачского района Владимирской области"</t>
  </si>
  <si>
    <t>9990059300</t>
  </si>
  <si>
    <t>Расходы на обеспечение функций органов местного самоуправления</t>
  </si>
  <si>
    <t>Решение Совета народных депутатов Киржачского района от 28.06.2022 № 44/286 "О дополнительных бюджетных ассигнованиях на исполнение переданных государственных полномочий на государственную регистрацию актов гражданскогос состояния" "</t>
  </si>
  <si>
    <t>Поощрение муниципальных управленческих команд за достижение показателей деятельности органов исполнительной власти субъектов РФ</t>
  </si>
  <si>
    <t>Постановление администрации Киржачского района Владимирской области от 31.12.2019 № 1842 "Об утверждении муниципальной программы муниципального образования Киржачский район "Защита населения от чрезвычайных ситуаций и снижение рисков их возникновения, обеспечение пожарной безопасности на водных объектах на территории Киржачского района"</t>
  </si>
  <si>
    <t xml:space="preserve"> 31.12.2022</t>
  </si>
  <si>
    <t>Предоставление иных межбюджетных трансфертов на исполнение переданных полномочий из бюджета муниципального образования Киржачский район в бюджеты поселений в соответствии с заключенными соглашениями на расходы, связанные с организацией и осуществлением мероприятий  по обеспечению первичных мер  пожарной безопасности в границах  муниципальных районов за границами городских  и сельских населенных пунктов</t>
  </si>
  <si>
    <t>№131-ФЗ от 06.10.2003 ст.15,ч.1, п.21.                  №69-ФЗ от 21.12.1994 ст.19, абзац 15,16.</t>
  </si>
  <si>
    <t>110028Г030</t>
  </si>
  <si>
    <t>540</t>
  </si>
  <si>
    <t>Постановление администрации Киржачского района Владимирской области от 08.11.2021 № 1600 "О передаче осуществления части полномочий по решению вопросов местного самоуправления отдельных поселений, входящих в состав муниципального образования Киржачский район Владимирской области" с учетом внесенных изменений от 13.10.2022)</t>
  </si>
  <si>
    <t>Развитие материально-технической базы УКП</t>
  </si>
  <si>
    <t>№131-ФЗ от 06.10.2003 ст.15,ч.1, п.21,</t>
  </si>
  <si>
    <t>1100121700</t>
  </si>
  <si>
    <t>Создание, хранение, использование и восполнение резерва финансовых и материальных ресурсов для ликвидации чрезвычайных ситуаций на территории Киржачского района</t>
  </si>
  <si>
    <t>1100120660</t>
  </si>
  <si>
    <t>Обеспечение информированности населения по правилам пожарной безопасности</t>
  </si>
  <si>
    <t>№ 131-ФЗ от 06.10.2003, ст.15 ч.1.п.7,1.</t>
  </si>
  <si>
    <t>1100220620</t>
  </si>
  <si>
    <t>Обеспечение мест проживания многодетных семей автономными пожарными извещателями</t>
  </si>
  <si>
    <t>1100220921</t>
  </si>
  <si>
    <t>Содержание источников наружного противопожарного водоснабжения</t>
  </si>
  <si>
    <t>№ 131-ФЗ от 06.10.2003, ст.15 ч.1.п.7,1.            №69-ФЗ от 21.12.1994 ст.19, абзац 3</t>
  </si>
  <si>
    <t>110220923</t>
  </si>
  <si>
    <t xml:space="preserve">Приобретение имущества спасательных постов </t>
  </si>
  <si>
    <t>№ 131-ФЗ от 06.10.2003, ст.15 ч.1.п.24.</t>
  </si>
  <si>
    <t>1100321030</t>
  </si>
  <si>
    <t>Организация защиты информации автоматизированных рабочих мест ЕДДС</t>
  </si>
  <si>
    <t>1100420922</t>
  </si>
  <si>
    <t>Приобретение пожарно-технического вооружения для патрульных групп</t>
  </si>
  <si>
    <t>1100220900</t>
  </si>
  <si>
    <t>Расходы на мероприятия по развитию АПК "Безопасный город"</t>
  </si>
  <si>
    <t>1100520910</t>
  </si>
  <si>
    <t xml:space="preserve"> Расходы на обеспечение деятельности (оказание услуг)  муниципального казенного учреждения «Управление по делам ГО и ЧС  Киржачского района»</t>
  </si>
  <si>
    <t>9990008590</t>
  </si>
  <si>
    <t>Расходы на оплату услуг по использованию радиочастотного спектра</t>
  </si>
  <si>
    <t>Разрешение на использование радиочастот или радиочастотных каналов № 144-РЧС-19-0190 от 02.04.2019</t>
  </si>
  <si>
    <t>9990020310</t>
  </si>
  <si>
    <t>Содержание гидротехнического сооружения</t>
  </si>
  <si>
    <t>Федеральный закон от 21.07.1997 N 117-ФЗ (ред. от 11.06.2021) "О безопасности гидротехнических сооружений" (с изм. и доп., вступ. в силу с 01.01.2022)</t>
  </si>
  <si>
    <t>ст.9, 10</t>
  </si>
  <si>
    <t>9990021090</t>
  </si>
  <si>
    <t xml:space="preserve">Расходы за счет межбюджетных трансфертов, перечисляемых из бюджетов поселений в соответствии с заключенными Соглашениями на обеспечение деятельности   Муниципального казенного учреждения «Управление по делам гражданской обороны и чрезвычайным ситуациям Киржачского района»  </t>
  </si>
  <si>
    <t>№131-ФЗ от 06.10.2003 ст.15,ч.1, п.1,</t>
  </si>
  <si>
    <t>1. в целом   2. в целом</t>
  </si>
  <si>
    <t>99900П0010</t>
  </si>
  <si>
    <t>Р-1.3.1.051</t>
  </si>
  <si>
    <t>Изготовление и распространение наглядной агитации по тематике антитеррор защищенности</t>
  </si>
  <si>
    <t>№ 131-ФЗ от 06.10.2003, ст.15, ч.1,п. 6,1.</t>
  </si>
  <si>
    <t>Постановление администрации Киржачского района Владимирской области от 29.12.2018 № 1985 "Об утверждении муниципальной программы муниципального образования Киржачский район "Обеспечение безопасности населения и территорий Киржачского района"</t>
  </si>
  <si>
    <t>14</t>
  </si>
  <si>
    <t>0800120950</t>
  </si>
  <si>
    <t>Поддержка гражданам и их объединениям, участвующим в охране общественного порядка</t>
  </si>
  <si>
    <t>№ 131-ФЗ от 06.10.2003, ст15, ч.1, п.8.</t>
  </si>
  <si>
    <t>0800220260</t>
  </si>
  <si>
    <t>Укрепление антитеррористический защищенности объектов при проведении мероприятий с массовым пребыванием людей</t>
  </si>
  <si>
    <t>0800123080</t>
  </si>
  <si>
    <t>Укрепление материально-технической базы добровольных народных дружин, участвующих в охране общественного порядка</t>
  </si>
  <si>
    <t>0800220790</t>
  </si>
  <si>
    <t>Обеспечение социальной реабилитации ранее судимых лиц и граждан, не имеющих постоянных источников дохода</t>
  </si>
  <si>
    <t>№ 131-ФЗ от 06.10.2003 ст.15, ч.1, п.6.</t>
  </si>
  <si>
    <t>0800320890</t>
  </si>
  <si>
    <t xml:space="preserve">Расходы на организацию комплекса информационно-пропагандистских мер, направленных на формирование у населения негативного отношения к употреблению алкоголя, наркотиков и табака </t>
  </si>
  <si>
    <t>1500220970</t>
  </si>
  <si>
    <t>Защита от болезней, общих для человека и животных</t>
  </si>
  <si>
    <t>Закон РФ "О ветеринарии" от 14.05.1993 № 338-РФ ст.2</t>
  </si>
  <si>
    <t xml:space="preserve">Постановление администрации Киржачского района от 30.12.2015 № 1139 "О порядке расходования субвенции, выделенной из областного бюджета на осуществление отдельных полномочий по защите населения от болезней, общих для человека и животных, в рамках подпрограммы "Развитие подотрасли животноводства, переработки и реализации продукции  животноводства" Муниципальной программы развития агропромышленного комплекса Киржачского района" </t>
  </si>
  <si>
    <t>0140470120</t>
  </si>
  <si>
    <t>Осуществление пассажирских перевозок автомобильным транспортом общего пользования между поселениями на территории района</t>
  </si>
  <si>
    <t>№131-ФЗ от 06.10.2003, ст.15, ч.1,п.6.</t>
  </si>
  <si>
    <t xml:space="preserve">Постановление администрации Киржачского района района Владимирской области от 11.03.2016 № 193 "Об утверждении документа планирования развитиярегулярных пассажирских перевозок автомобильным транспортом общего пользования на пригородных муниципальных маршрутах по Киржачскому району" </t>
  </si>
  <si>
    <t>08</t>
  </si>
  <si>
    <t>9990021080</t>
  </si>
  <si>
    <t>Предоставление иных межбюджетных трансфертов на исполнение переданных полномочий из бюджета муниципального образования Киржачский район в бюджеты поселений в соответствии с заключенными соглашениями на расходы по созданию условий для предоставления транспортных услуг населению и организации транспортного обслуживания населения между поселениями в границах муниципального района</t>
  </si>
  <si>
    <t>Постановление администрации Киржачского района Владимирской области от 28.12.2016 № 1527 "О порядке предоставления межбюджетных трансфертов из бюджета муниципального образования Киржачский район Владимирской области, на осуществление полномочий администрации Киржачского района по созданию условий для предоставления транспортного обслуживания населения в границах поселения в части организации транспортного обслуживания населения в границах муниципального района  на межмуниципальных маршрутах регулярных пригородных перевозок"</t>
  </si>
  <si>
    <t>999008Т030</t>
  </si>
  <si>
    <t>№ 131-ФЗ от 06.10.2003 ст.15, ч.1, п.5.</t>
  </si>
  <si>
    <t>Решение Совета народных депутатов Киржачского района от 29.04.2014 № 41/343  "О создании муниципального дорожного фонда муниципального образования Киржачский район" (с учетом внесенных изменений и дополнений)</t>
  </si>
  <si>
    <t>не указан</t>
  </si>
  <si>
    <t>09</t>
  </si>
  <si>
    <t>1300272464</t>
  </si>
  <si>
    <t xml:space="preserve">Мероприятия по содержанию и текущему ремонту автомобильных дорог общего пользования в муниципальном образовании Киржачский район за счет средств дорожного фонда </t>
  </si>
  <si>
    <t>130022Д034</t>
  </si>
  <si>
    <t>Предоставление прочих межбюджетных трансфертов на исполнение переданных  полномочий из бюджета муниципального образования Киржачский район в бюджеты сельских поселений  в соответствии с заключенными соглашениями на  содержание и текущий ремонт автомобильных дорог общего пользования населённых пунктов за счёт средств дорожного фонда</t>
  </si>
  <si>
    <t>Постановление администрации Киржачского района Владимирской области от 25.10.2016 № 1164 "О порядке расходования средств бюджета муниципального образования Киржачский район, передаваемых бюджетам сельских поселений на ремонт и обустройство дорожной сети, находящейся в границах и вне границ сельских населенных пунктов, а также субсидий из областного бюджета на осуществление дорожной деятельности в отношении автомобильных дорог общего пользования местного значения в рамках государственной программы "Дорожное хозяйство Владимирской области на 2014-2025 годы"</t>
  </si>
  <si>
    <t>130028Д030</t>
  </si>
  <si>
    <t>Мероприятие по содержанию и текущему ремонту автомобильных дорог общего пользования в муниципальном образовании Киржачский район за счет средств дорожного фонда-софинансирование</t>
  </si>
  <si>
    <t>13002S2464</t>
  </si>
  <si>
    <t>Средства,подлежащие возврату из бюджета муниципального образования Киржачский район в областной бюджет в связи с недостижением результатов использования субсидии на осуществление дорожной деятельности в отношении автомобильных дорог общего пользования местного значения</t>
  </si>
  <si>
    <t xml:space="preserve">Соглашение  от 15.02.2023 № 513-2023-ДД-46  о предоставлении субсидии из областного бюджета бюджету муниципального образования Киржачский район
</t>
  </si>
  <si>
    <t>п.4.3.3</t>
  </si>
  <si>
    <t>9990021160</t>
  </si>
  <si>
    <t>Изготовление проектно-сметной документации с прохождением государственной экспертизы на строительство мостового сооружения через реку Большой Киржач в д. Недюрево</t>
  </si>
  <si>
    <t>Постановление администрации Киржачского района от 25.04.2019 № 646 "Об утверждении Порядка принятия решений о подготовке и реализации бюджетных инвестиций в объекты муниципальной собственности или приобретения объектов недвижимого имущества в муниципальную собственность муниципального образования Киржачский район и Порядка осуществления бюджетных инвестиций в форме капитальных вложений в объекты муниципальной собственности или приобретения объектов недвижимого имущества в мунципальную собственность мунципального образования Киржачский район"</t>
  </si>
  <si>
    <t>9990040310</t>
  </si>
  <si>
    <t>414</t>
  </si>
  <si>
    <t>Изготовление проектно-сметной документации с прохождением государственной экспертизы на строительство мостового сооружения через реку Шорна между д. Ясная Поляна и д.Скоморохово</t>
  </si>
  <si>
    <t>9990040320</t>
  </si>
  <si>
    <t>Расходы организация участия в выставочных мероприятиях с целью продвижения потенциала Киржачского района</t>
  </si>
  <si>
    <t>№ 131-ФЗ от 06.10.2003 ст.15, ч.1, п.25.</t>
  </si>
  <si>
    <t xml:space="preserve">Постановление администрации Киржачского района от 27.11.2018 № 1893 "Об утверждении порядка расходования средств по мероприятию "Организация участия в выставочных мероприятиях с целью продвижения экономического потенциала Киржачского района" муниципальной программы муниципального образования Киржачский район "Развитие малого и среднего предпринимательства"  </t>
  </si>
  <si>
    <t>0300420740</t>
  </si>
  <si>
    <t xml:space="preserve">     Расходы, связанные с размещением и демонтажем рекламных конструкций на территории Киржачского района</t>
  </si>
  <si>
    <t>№ 131-ФЗ от 06.10.2003 ст.15, ч.1, п.15,1.</t>
  </si>
  <si>
    <t>Постановление администрации Киржачского района Владимирской области от 24.08.2017 № 1236 "Об  утверждении порядка  демонтажа рекламных конструкций, установленных и (или) эксплуатируемых без разрешения на территории Киржачского района"</t>
  </si>
  <si>
    <t>9990020911</t>
  </si>
  <si>
    <t>Обеспечение территорий  документацией для осуществления градостроительной деятельности за счет средств областного бюджета</t>
  </si>
  <si>
    <t>№ 131-ФЗ от 06.10.2003 ст.15, ч.1, п.15.</t>
  </si>
  <si>
    <t>Постановление администрации Киржачского района от 21.12.2018 № 1914 "О порядке расходования денежных средств по мероприятиям подрограммы "Обеспечение территорий  документацией для осуществления градостроительной деятельности " по муниципальной программе муниципального образования Киржачский район "Обеспечение доступным и комфортным жильем населения Киржачского района"</t>
  </si>
  <si>
    <t xml:space="preserve"> 21.12.2018</t>
  </si>
  <si>
    <t>0260170080</t>
  </si>
  <si>
    <t xml:space="preserve">Софинансирование мероприятий по обеспечению территории  документацией для осуществления градостроительной деятельности </t>
  </si>
  <si>
    <t>02601S0080</t>
  </si>
  <si>
    <t xml:space="preserve">Обеспечение территорий  документацией для осуществления градостроительной деятельности </t>
  </si>
  <si>
    <t>0260120450</t>
  </si>
  <si>
    <t>Мероприятия по газификации населенных пунктов Киржачского района</t>
  </si>
  <si>
    <t>№ 131-ФЗ от 06.10.2003  ст.15,ч.1,п.4.</t>
  </si>
  <si>
    <t>02</t>
  </si>
  <si>
    <t>0130222160</t>
  </si>
  <si>
    <t xml:space="preserve">Распределительный газопровод низкого давления и газопроводы-вводы до границ земельных участков для газоснабжения жилых домов д. Захарово Киржачского района Владимирской области за счет средств областного бюджета </t>
  </si>
  <si>
    <t>0130272082</t>
  </si>
  <si>
    <t>Газопровод высокого давления до ПРГ, ПРГ  для газоснабжения жилых домов д. Рожково и д. Захарово Киржачского района Владимирской области за счет средств областного бюджета</t>
  </si>
  <si>
    <t>0130272083</t>
  </si>
  <si>
    <t>Распределительный газопровод низкого давления и газопроводы-вводы до границ земельных участков для газоснабжения жилых домов д. Рожково Киржачского района Владимирской области за счет средств областного бюджета</t>
  </si>
  <si>
    <t>0130272084</t>
  </si>
  <si>
    <t xml:space="preserve">Распределительный газопровод низкого давления и газопроводы-вводы до границ земельных участков для газоснабжения жилых домов д. Захарово Киржачского района Владимирской области - софинансирование </t>
  </si>
  <si>
    <t>01302S2082</t>
  </si>
  <si>
    <t>Газопровод высокого давления до ПРГ, ПРГ  для газоснабжения жилых домов д. Рожково и д. Захарово Киржачского района Владимирской области - софинансирование</t>
  </si>
  <si>
    <t>01302S2083</t>
  </si>
  <si>
    <t>Распределительный газопровод низкого давления и газопроводы-вводы до границ земельных участков для газоснабжения жилых домов д. Рожково Киржачского района Владимирской области - софинансирование</t>
  </si>
  <si>
    <t>01302S2084</t>
  </si>
  <si>
    <t>Софинансирование на строительство блочно-модульной котельной в д.Новоселово Киржачского района Владимирской области</t>
  </si>
  <si>
    <t>Строительство газовой блочно-модульной котельной в п. Горка Киржачского района Владимирской области</t>
  </si>
  <si>
    <t>06003S1251</t>
  </si>
  <si>
    <t>Модернизация котельного оборудования, газификация котельных, строительство объектовкоммунальной инфраструктуры (Строительство газовой блочно-модульной котельной в п.Горка Киржачского района Владимирской области)</t>
  </si>
  <si>
    <t>0600371251</t>
  </si>
  <si>
    <t xml:space="preserve"> Обеспечение инженерной   транспортной инфраструктурой земельных участков, предоставляемых (предоставленных) бесплатно для индивидуального жилищного строительства семьям, имеющих троих и более детей в возрасте до 18 лет</t>
  </si>
  <si>
    <t>0230123060</t>
  </si>
  <si>
    <t xml:space="preserve">в целом </t>
  </si>
  <si>
    <t>Софинансирование расходов на строительство, реконструкция и модернизация систем (обьектов) теплоснабжения, водоснабжения, водоотведения и очистки сточных вод(очистные сооружения в д.Ельцы Киржачского района Владимирской области производительностью 93,6 мз/сут)</t>
  </si>
  <si>
    <t>22101S1580</t>
  </si>
  <si>
    <t xml:space="preserve">Создание новых и приведение в нормативное состояние существующих   мест (площадок) для накопления твердых коммунальных отходов </t>
  </si>
  <si>
    <t>2500172160</t>
  </si>
  <si>
    <t>Создание новых и приведение в нормативное состояние существующих мест (площадок) для накопления твердых коммунальных отходов – софинансирование</t>
  </si>
  <si>
    <t>25001S2160</t>
  </si>
  <si>
    <t>Устройство площадки приема, перегруза поступающих ТКО/КГО на земельном участке с кадастровым номером 33:02:021311:307</t>
  </si>
  <si>
    <t>2500321190</t>
  </si>
  <si>
    <t>Предоставление иных межбюджетных трансфертов на исполнение переданных полномочий из бюджета муниципального образования Киржачский район в бюджеты поселений в соответствии с заключенными соглашениями на содержание мест (площадок) накопления твердых коммунальных отходов  на территориях сельских населенных пунктов Киржачского района Владимирской области</t>
  </si>
  <si>
    <t>999008Ж030</t>
  </si>
  <si>
    <t>Предоставление иных межбюджетных трансфертов на исполнение переданных полномочий из бюджета мунципального образования Киржачский район  в бюджеты поселений в соответствии с заключенными соглашениями на обустройство подъездных путей к контейнерным площадкам</t>
  </si>
  <si>
    <t>999008П030</t>
  </si>
  <si>
    <t xml:space="preserve">Приобретение информационного материала для размещения на контейнерных площадках  </t>
  </si>
  <si>
    <t>9990021132</t>
  </si>
  <si>
    <t>Обследование неизученного водного объекта с целью определения гидрологических и морфологических характеристик</t>
  </si>
  <si>
    <t>9990021200</t>
  </si>
  <si>
    <t>Расходы, связанные с организацией в границах МО сельского поселения Филипповское электро, тепло, газо и водоснабжения населения, водотведения, снабжение населения топливом</t>
  </si>
  <si>
    <t>999002Э031</t>
  </si>
  <si>
    <t xml:space="preserve">  Предоставление прочих межбюджетных трансфертов на исполнение переданных  полномочий из бюджета муниципального образования Киржачский район в бюджеты сельских поселений   в соответствии с заключенными соглашениями на расходы, связанные с организацией в границах поселения электро-, тепло-, газо- и водоснабжения населения, водоотведения, снабжения населения топливом</t>
  </si>
  <si>
    <t>999008Э030</t>
  </si>
  <si>
    <t>Постановление администрации Киржачского района Владимирской области от 25.04.2019 № 646 "Об утверждении Порядка принятия решений о подготовке и реализации бюджетных инвестиций в объекты мунципальной собственности или приобретения объектов недвижимого имущества в муниципальную собственность муниципального образования Киржачский район и Порядка осуществления бюджетных инвестиций в форме капитальных вложений в объекты муниципальной собственности или приобретения объектов недвижимого имущества в мунципальную собственность мунципального образования Киржачский район"</t>
  </si>
  <si>
    <t>Разработка и проведение экспертизы проектно-сметной документации по рекультивации объекта размещения отходов-полигона ТБО Киржачского района, расположенного по адресу: Владимирская область,Киржачский район,вблизи д. Храпки на земельном участке с кадастровым номером 33:02:021311:306</t>
  </si>
  <si>
    <t>9990070447</t>
  </si>
  <si>
    <t>Мероприятия в области коммунального хозяйства</t>
  </si>
  <si>
    <t>9990070449</t>
  </si>
  <si>
    <t>Расходы на обеспечение деятельности Муниципального казенного учреждения "Управление жилищно-коммунального хозяйства, архитектуры и строительства Киржачского района"</t>
  </si>
  <si>
    <t>999000Ж590</t>
  </si>
  <si>
    <t xml:space="preserve">Осуществление  отдельных государственных полномочий по региональному государственному жилищному надзору и лицензионному контролю                                                                                                                                                                                                                                                      </t>
  </si>
  <si>
    <t>9990071370</t>
  </si>
  <si>
    <t>Р-1.3.1.105</t>
  </si>
  <si>
    <t>№131-ФЗ от 06.10.2003 ст.15,  подст.1, п.4)</t>
  </si>
  <si>
    <t>Постановление администрации Киржачского района Владимирской области от 14.10.2013 № 1959  "Об утверждении муниципальной программы муниципального образования Киржачский район "Энергосбережение и повышение энергетической эффективности" (с учетом внесенных изменений и дополнений)</t>
  </si>
  <si>
    <t>07</t>
  </si>
  <si>
    <t>06004S2771</t>
  </si>
  <si>
    <t>06004S2772</t>
  </si>
  <si>
    <t>Реализация мероприятий  по модернизации школьных систем образования                             ( капитальный  ремонт инженерных систем, капитальный ремонт фасада МБДОУ Горкинская СОШ Киржачский район п. Горка ул. Школьный переулок д.3)</t>
  </si>
  <si>
    <t>1. в целом        2. в целом</t>
  </si>
  <si>
    <t>Реализация мероприятий  по модернизации школьных систем образования                       ( капитальный  ремонт инженерных систем, капитальный ремонт фасада МБДОУ НОШ г. Киржач ул. Заводская 14 а))</t>
  </si>
  <si>
    <t>Капитальный ремонт учреждений образования</t>
  </si>
  <si>
    <t>0910123040</t>
  </si>
  <si>
    <t>243</t>
  </si>
  <si>
    <t>Расходы на капитальный ремонт объектов муниципальной собственности (Капитальный ремонт здания МБОУ "Першинская СОШ по адресу: Владимирская область Киржачский район п. Першино ул. Лесная д.27)</t>
  </si>
  <si>
    <t>1. 14.10.2013                                                  2. 05.03.2024</t>
  </si>
  <si>
    <t>0910170851</t>
  </si>
  <si>
    <t>Расходы на капитальный ремонт обьектов мунипальной собственности (Капитальный ремонт систем электроснабжения, водоснабжения, канализация, отопление и вентиляция, капиальный ремонт фасадов здания МБОУ СОШ № 3 г. Киржача по адресу: Владимирская область ул.Чехова д.10 а)</t>
  </si>
  <si>
    <t>0910170852</t>
  </si>
  <si>
    <t>09101S0851</t>
  </si>
  <si>
    <t>09101S0852</t>
  </si>
  <si>
    <t>Выполнение работ по реконструкции Мемориала  на месте гибели Героев Советского Союза Ю.А. Гагарина и В.С. Серегина</t>
  </si>
  <si>
    <t>1010340230</t>
  </si>
  <si>
    <t xml:space="preserve">Пенсия  за выслугу лет муниципальным служащим и лицам, замещавшим муниципальные должности </t>
  </si>
  <si>
    <t>№131-ФЗ от 06.10.2003 ст.17,  подст.1, п.9.</t>
  </si>
  <si>
    <t>Решение Совета народных депутатов района от 31.07.2018 № 47/309 "Об утверждении Положения о пенсионном обеспечении муниципальных служащих и лиц, замещающих  муниципальные должности в муниципальном образовании Киржачский район"</t>
  </si>
  <si>
    <t>9990010030</t>
  </si>
  <si>
    <t>312</t>
  </si>
  <si>
    <t>Ежемесячная доплата к страховой пенсии лицам, ранее замещавшим должности в органах власти и управления, общественных организациях</t>
  </si>
  <si>
    <t>9990010130</t>
  </si>
  <si>
    <t xml:space="preserve">Расходы на предоставление ежемесячных денежных выплат лицам, удостоенным звания «Почетный гражданин г.Киржача и Киржачского района» </t>
  </si>
  <si>
    <t>9990010010</t>
  </si>
  <si>
    <t>313</t>
  </si>
  <si>
    <t>322</t>
  </si>
  <si>
    <t xml:space="preserve"> Обеспечение жильем многодетных семей за счет средств областного бюджета</t>
  </si>
  <si>
    <t>№ 131-ФЗ от 06.10.2003, ст.14, ч.1,п. 6.</t>
  </si>
  <si>
    <t>Постановление администрации Киржачского района Владимирской области от 24.12.2021 №1893 "О принятии осуществления отдельных полномочий по решению вопросов местного значения поселений,входящих в состав муниципального образования  Киржачский район"  (с учетом внесенных изменений)</t>
  </si>
  <si>
    <t>01.01.2022- 31.12.2026</t>
  </si>
  <si>
    <t>0240170810</t>
  </si>
  <si>
    <t xml:space="preserve"> Обеспечение жильем многодетных семей</t>
  </si>
  <si>
    <t>02401S0810</t>
  </si>
  <si>
    <t>Мероприятия по обеспечению жильем молодых семей (ОБ)</t>
  </si>
  <si>
    <t>Постановление администрации Киржачского района Владимирской области от 24.06.2019 № 889  "О порядке расходования средств на реализацию мероприятий  Подпрограммы № 1 "Обеспечение жильем молодых семей Киржачского района"  муниципальной программы  муниципального образования Киржачский район "Обеспечение доступным и комфортным жильем населения Киржачского района" за счет средств федерального, областного бюджетов, а также межбюджетных трансфертов, передаваемых бюджету  муниципального района из бюджетов сельских поселений на осуществление части полномочий по решению вопросов местного значения в соответствии с заключенными соглашениями"</t>
  </si>
  <si>
    <t>01.01.2019</t>
  </si>
  <si>
    <t>02101L4970</t>
  </si>
  <si>
    <t>Мероприятия по обеспечению жильем молодых семей (СП)</t>
  </si>
  <si>
    <t xml:space="preserve">Обеспечение социальной поддержки малоимущих семей, малоимущих граждан и граждан, оказавшихся в трудной жизненной ситуации </t>
  </si>
  <si>
    <t>0700110050</t>
  </si>
  <si>
    <t>Единовременная денежная выплата участникам Великой Отечественной войны</t>
  </si>
  <si>
    <t>9990010110</t>
  </si>
  <si>
    <t>Единовременная денежная выплата при рождении ребенка</t>
  </si>
  <si>
    <t>9990010020</t>
  </si>
  <si>
    <t>Субсидии отдельным общественным организациям и иным некоммерческим объединениям</t>
  </si>
  <si>
    <t>№131-ФЗ от 06.10.2003, ст.15, подст.1, п. 25.</t>
  </si>
  <si>
    <t xml:space="preserve">в целом                                                                                                                                                                                                                                                                                                                                                                                                                                                                                                                                                        </t>
  </si>
  <si>
    <t>06</t>
  </si>
  <si>
    <t>0700160030</t>
  </si>
  <si>
    <t>633</t>
  </si>
  <si>
    <t>Поставка электрической энергии по объекту "Уличная спортивная площадка по адресу Владимирская область Киржачский район г. Киржач микрорайон Красный Октябрь номер участка (33:02:020209:180)</t>
  </si>
  <si>
    <t>№131-ФЗ от 06.10.2003, ст.15, подст.1, п. 26.</t>
  </si>
  <si>
    <t>1800121170</t>
  </si>
  <si>
    <t>Создание и модернизация объектов спортивной инфраструктуры муниципальной собственности для занятий физической культурой и спортом  (Уличная спортивная площадка по адресу Владимирская область Киржачский район г. Киржач микрорайон Красный Октябрь кадастровый номер участка (33:02:020209:180)</t>
  </si>
  <si>
    <t>Постановление администрации Киржачского района Владимирской области от 25.04.2019 №646 "Об утверждении Порядка принятия решений о подготовке и реализации бюджетных инвестиций в объекты мунципальной собственности или приобретения объектов недвижимого имущества в муниципальную собственность муниципального образования Киржачский район и Порядка осуществления бюджетных инвестиций в форме капитальных вложений в объекты муниципальной собственности или приобретения объектов недвижимого имущества в мунципальную собственность мунципального образования Киржачский район"</t>
  </si>
  <si>
    <t xml:space="preserve"> 25.04.2019</t>
  </si>
  <si>
    <t>1800171391</t>
  </si>
  <si>
    <t xml:space="preserve">Создание и модернизация объектов спортивной инфраструктуры муниципальной собственности для занятий физической культурой и спортом  («Физкультурно-оздоровительный комплекс с универсальным спортивным залом в г.Киржач Владимирской области») </t>
  </si>
  <si>
    <t>1800271392</t>
  </si>
  <si>
    <t>Софинансирование расходов на создание и модернизацию объектов спортивной инфраструктуры муниципальной собственности для занятий физической культурой и спортом  («Физкультурно-оздоровительный комплекс с универсальным спортивным залом в г.Киржач Владимирской области»)</t>
  </si>
  <si>
    <t>18002S1392</t>
  </si>
  <si>
    <t>28202L5766</t>
  </si>
  <si>
    <t>Проведение мероприятия «Папа, мама, я – спортивная семья»</t>
  </si>
  <si>
    <t xml:space="preserve">Постановление администрации Киржачского района Владимирской области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района","Противодействие злоупотреблению наркотиками и их незаконному обороту","Формирование доступной среды, жизнедеятельности инвалидов муниципального образования Киржачский район", "Реализация государственной национальной политики в Киржачском районе Владимирской области»                      </t>
  </si>
  <si>
    <t>0700320181</t>
  </si>
  <si>
    <t>Укрепление антитеррористической защищенности спортивных объектов</t>
  </si>
  <si>
    <t>№ 131-ФЗ от 06.10.2003, ст.15, пст.1,п. 6,1.</t>
  </si>
  <si>
    <t xml:space="preserve">Постановление администрации Киржачского района Владимирской области от 29.12.2020 № 1434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спортивной направленности, подведомственным администрации Киржачского района Владимирской области" </t>
  </si>
  <si>
    <t>0800120940</t>
  </si>
  <si>
    <t>612</t>
  </si>
  <si>
    <t>Участие в областных комплексных соревнованиях</t>
  </si>
  <si>
    <t>Постановление администрации Киржачского района Владимирской области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района","Противодействие злоупотреблению наркотиками и их незаконному обороту","Формирование доступной среды, жизнедеятельности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t>
  </si>
  <si>
    <t>1500220100</t>
  </si>
  <si>
    <t>Расходы на обеспечение деятельности (оказание услуг) МБУ "РЦФКиС "Киржач""</t>
  </si>
  <si>
    <t xml:space="preserve">Постановление администрации Киржачского района Владимирской области от 23.03.2021 №377 "Об утверждении Порядка определения объема и условий предоставления субсидий из бюджета муниципального образования Киржачский район муниципальным  бюджетным учреждениям физкультурно-спортивной направленности на  финансовое обеспечение выполнения муниципального задания на оказание муниципальных услуг (выполнение работ) </t>
  </si>
  <si>
    <t>1800103591</t>
  </si>
  <si>
    <t>611</t>
  </si>
  <si>
    <t>Расходы на обеспечение деятельности (оказание услуг) МБУ "ФОК "Лидер"</t>
  </si>
  <si>
    <t>1800103592</t>
  </si>
  <si>
    <t xml:space="preserve">Проведение массовых спортивных мероприятий для всех групп населения согласно календарному плану физкультурно-оздоровительных мероприятий </t>
  </si>
  <si>
    <t>Постановления администрации Киржачского района Владимирской области:                                                            1.  от 17.01.2020 № 38 "Об утверждении порядка расходования средств, предусмотренных на реализацию  муниципальной программы муниципального образования Киржачский район "Развитие физической культуры и спорта на территории Киржачского района"                                                                       2. от 14.12.2022 №2460 "Об утвенрждении порядка финансирования за счет средств бюджета муниципального образования Киржачский район и норм расходования средств бюджета муниципального образования Киржачский район на проведение меропрятий в сфере физической культуры и спорта"</t>
  </si>
  <si>
    <t>1. 17.01.2020      2. 14.12.2022</t>
  </si>
  <si>
    <t>1800120010</t>
  </si>
  <si>
    <t>113</t>
  </si>
  <si>
    <t>Проведение МБУ "Физкультурно-оздоровительный комплекс "Лидер" массовых спортивных мероприятий для всех групп населения согласно календарному плану физкультурно-оздоровительных мероприятий</t>
  </si>
  <si>
    <t>1800120011</t>
  </si>
  <si>
    <t>Проведение МБУ "Районный центр физической культуры и спорта "Киржач" массовых спортивных мероприятий для всех групп населения согласно календарному плану физкультурно-оздоровительных мероприятий</t>
  </si>
  <si>
    <t>1800120012</t>
  </si>
  <si>
    <t>3 года</t>
  </si>
  <si>
    <t>1800172001</t>
  </si>
  <si>
    <t xml:space="preserve">Содержание объектов спортивной инфраструктуры муниципальной собственности для занятий физической культурой и спортом  (МБУ «РЦФКиС «Киржач») </t>
  </si>
  <si>
    <t>1800172002</t>
  </si>
  <si>
    <t>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обеспечение деятельности учреждений спорта города</t>
  </si>
  <si>
    <t>№131-ФЗ от 06.10.2003, ст.14, подст.1, п. 14.</t>
  </si>
  <si>
    <t xml:space="preserve">Постановление администрации Киржачского района Владимирской области от 02.08.2024 № 1062  "О порядке предоставления и расходования межбюджетных трансфертов, передаваемых из бюджета муниципального образования город Киржач Киржачского района Владимирской области на осуществление части полномочий в соответствии с заключенным Соглашением между администрацией муниципального образования  город Киржач Киржачского района Владимирской области  и администрацией Киржачского района Владимирской области о передаче части полномочий по решению вопросов местного значения" </t>
  </si>
  <si>
    <t>18001П0245</t>
  </si>
  <si>
    <t>1800103593</t>
  </si>
  <si>
    <t>Реализация инициативных проектов, имеющих приоритетное значение для жителей Киржачского района и определяемых с учетом их мнения, в сфере физической культуры и спорта</t>
  </si>
  <si>
    <t xml:space="preserve">Решения Совета народных депутатов Киржачского района Владимирской области:                                                   1. от 23.11.2023 № 67/442 «Об утверждении Порядка выдвижения, внесения, обсуждения, рассмотрения инициативных проектов, а также проведения их конкурсного отбора в муниципальном образовании Киржачский район Владимирской области»                                                   2. от 23.11.2023 № 67/443 «Об утверждении Порядка определения части территории муниципального образования Киржачский район Владимирской области, на которой могут реализовываться инициативные проекты» </t>
  </si>
  <si>
    <t>1800629300</t>
  </si>
  <si>
    <t>Расходы на обеспечение деятельности (оказание услуг) муниципального автономного учреждения "Редакция газеты "Красное Знамя" Киржачского района Владимирской области</t>
  </si>
  <si>
    <t>Постановление администрации Киржачского района Владимирской области от 11.12.2019 №1713 "Об утверждении Порядка определения объема и условий предоставления субсидий из бюджета муниципального образования Киржачский район муниципальному автономному учреждению "Редакция газеты "Красное знамя" Киржачского района Владимирской области" на финансовое обеспечение выполнения муниципального задания на оказание муниципальных услуг (выполнение работ)"</t>
  </si>
  <si>
    <t>99900Г590</t>
  </si>
  <si>
    <t>621</t>
  </si>
  <si>
    <t>Итого по реестру:</t>
  </si>
  <si>
    <t>Р-4.3.1.068</t>
  </si>
  <si>
    <t>Р-1.3.1.085</t>
  </si>
  <si>
    <t>Р-1.3.1.090</t>
  </si>
  <si>
    <t xml:space="preserve">отчетный год    2024                                </t>
  </si>
  <si>
    <t>очередной год    2026</t>
  </si>
  <si>
    <t>первый год                       2027</t>
  </si>
  <si>
    <t>второй год                2028</t>
  </si>
  <si>
    <t>Создание, хранение, использование и восполнение запасов материально-технических, продовольственных, медицинских и иных средств в целях мероприятий по гражданской обороне на территории Киржачского района</t>
  </si>
  <si>
    <t>9990023090</t>
  </si>
  <si>
    <t>Осуществление отдельных государственных полномочий Владимирской области по защите населения от болезней, общих для человека и животных</t>
  </si>
  <si>
    <t>0110170120</t>
  </si>
  <si>
    <t>Осуществление отдельных государственных полномочий Владимирской области по организации мероприятий при осуществлении деятельности по обращению с животными без владельцев на территории Владимирской области</t>
  </si>
  <si>
    <t>0110273170</t>
  </si>
  <si>
    <t>Мероприятия по содержанию и текущему ремонту автомобильных дорог общего пользования за счет средств дорожного фонда</t>
  </si>
  <si>
    <t>130029Д009</t>
  </si>
  <si>
    <t>Мероприятия по содержанию и текущему ремонту автомобильных дорог общего пользования за счет средств областного фонда</t>
  </si>
  <si>
    <t>130029Д010</t>
  </si>
  <si>
    <t xml:space="preserve">Предоставление иных межбюджетных трансфертов на исполнение переданных полномочий из бюджета муниципального образования Киржачский муниципальный район Владимирской области в бюджеты поселений в соответствии с заключенным  соглашениями  на содержание и текущий ремонт автомобильных дорого общего пользования населенных пунктов за счет средств дорожного фонда </t>
  </si>
  <si>
    <t>130029Д011</t>
  </si>
  <si>
    <t>13002SД010</t>
  </si>
  <si>
    <t>Обустройство подъездных путей к контейнерным площадкам</t>
  </si>
  <si>
    <t>9990020090</t>
  </si>
  <si>
    <t>Создание мест (площадок) накопления ТКО</t>
  </si>
  <si>
    <t>9990020096</t>
  </si>
  <si>
    <t>Разработка проектно-сметной документации на строительство объекта "Очистные сооружения в модульном исполнении п/о Дубки Киржачского района Владимирской области"</t>
  </si>
  <si>
    <t>9990040095</t>
  </si>
  <si>
    <t>Строительство модульной котельной для обеспечения теплоснабжения МЗОИЛ им. А. Матросова</t>
  </si>
  <si>
    <t>0910140350</t>
  </si>
  <si>
    <t>Модернизация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 (МКУ "Песьяновский сельский дом культуры" по адресу: Киржачский район, д.Песьяне,улСоветская д.27а)</t>
  </si>
  <si>
    <t>0600472773</t>
  </si>
  <si>
    <t>Модернизация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 (МКУ "Зареченский сельский дом культуры" по адресу: Киржачский район с.Заречье, ул Центральная, д.17 )</t>
  </si>
  <si>
    <t>0600472774</t>
  </si>
  <si>
    <t>06004S2773</t>
  </si>
  <si>
    <t>Расходы за счет межбюджетных трансфертов, перечисляемых из бюджета муниципального образования Филипповское в соответствии с заключенными соглашениями на модернизацию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 (МКУ "Песьяновский сельский дом культуры" по адресу: Киржачский район д, Песьяне ул. Советская д.27а)</t>
  </si>
  <si>
    <t>Расходы за счет межбюджетных трансфертов, перечисляемых из бюджета муниципального образования Филипповское в соответствии с заключенными соглашениями на модернизацию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 (МКУ "Зареченский сельский дом культуры" по адресу: Киржачский район, с.Заречье ул. Центральная д.17)</t>
  </si>
  <si>
    <t>06004S2774</t>
  </si>
  <si>
    <t>0700110110</t>
  </si>
  <si>
    <t>Мероприятия по улучшению жилищных условий граждан, проживающих на сельских территориях</t>
  </si>
  <si>
    <t>2810120097</t>
  </si>
  <si>
    <t>Закупка и монтаж оборудования для создания "умных" спортивных площадок</t>
  </si>
  <si>
    <t>18001L7530</t>
  </si>
  <si>
    <t xml:space="preserve">Строительство спортивного центра с универсальным игровым залом </t>
  </si>
  <si>
    <t>2820240340</t>
  </si>
  <si>
    <t>Обеспечение комплексного развития сельских территорий по созданию современного облика сельских территорий (Строительство спортивного центра с универсальным  игровым залом)</t>
  </si>
  <si>
    <t>Расходы на обеспечение деятельности(оказание услуг) МБУ СЦД "Торпедо"</t>
  </si>
  <si>
    <t>Проведение МБУ "Спортивно-досуговый центр "Торпедо" массовых спортивных мероприятий для всех групп населения согласно календарному плану физкультурно-оздоровительых мероприятий</t>
  </si>
  <si>
    <t>1800120014</t>
  </si>
  <si>
    <t>Модернизация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t>
  </si>
  <si>
    <t>0600472770</t>
  </si>
  <si>
    <t>Модернизация систем теплоснабжения на объектах социально-бытового, культурного и иного назначения, находящихся в муниципальной собственности и подлежащих газификации за счет средств местного бюджета</t>
  </si>
  <si>
    <t>06004S2770</t>
  </si>
  <si>
    <t>091Ю457501</t>
  </si>
  <si>
    <t>091Ю457502</t>
  </si>
  <si>
    <t>0600472771</t>
  </si>
  <si>
    <t>0600472772</t>
  </si>
  <si>
    <t>Модернизация систем теплоснабжения на объектах социально-бытового, культурного и иного назначения,находящихся в муниципальной собственности и подлежащих газификации (МБОУ "Зареченская основная общеобразовательная школа" по адресу:Киржачский район с. Заречье, ул. Центральная д.36)</t>
  </si>
  <si>
    <t>321</t>
  </si>
  <si>
    <t>Компенсация затрат на проведение мероприятий по обеспечению безопасности населения на территории Киржачского района</t>
  </si>
  <si>
    <t>9990073210</t>
  </si>
  <si>
    <t>Предоставление иных межбюджетных трансфертов на исполнение переданных полномочий из бюджета муниципального образования Киржачский район в бюджеты поселений в соответствии с заключеными соглашениями на выполнении работ по ямочному ремонту автомобильных дорог общего пользования местного значения</t>
  </si>
  <si>
    <t>1300273130</t>
  </si>
  <si>
    <t>Исполнение судебных актов Российской Федерации и мировых соглашений по возмещению причиненного вреда</t>
  </si>
  <si>
    <t>Приобретение многофункциональной коммунальной спецтехники и оборудования</t>
  </si>
  <si>
    <t>9990020098</t>
  </si>
  <si>
    <t>Строительство уличной спортивной площадки по адресу Владимирская область Киржачский район г.Киржач микрорайон Красный Октябрь кадастровый номер участка (33:02:020209:180)</t>
  </si>
  <si>
    <t>1800140260</t>
  </si>
  <si>
    <t xml:space="preserve">Решение Совета народных депутатов Киржачского района Владимирской области от 31.10.2024 № 3/28 "Об утверждении Положения о денежном вознаграждении главы Киржачского района  и иных гарантиях, связанных с  осуществлением  полномочий главы Киржачского района" </t>
  </si>
  <si>
    <t xml:space="preserve">Решение Совета народных депутатов Киржачского района Владимирской области от 31.10.2024 № 3/29 "Об утверждении Положения о гарантиях при направлении главы Киржачского района в служебные командировки, порядке и размерах возмещения расходов, связанных со служебными командировками главы Киржачского района" </t>
  </si>
  <si>
    <t>№ 131-ФЗ от 06.10.2003 ст.40,ч.5.1</t>
  </si>
  <si>
    <t xml:space="preserve">Постановление администрации Киржачского муниципального района Владимирской области от  26.12.2024 № 44-ДСП " "О распределении и порядке расходования средств субсидии на компенсацию затрат на проведение мероприятий по обеспечению безопасности населения на территории Киржачского района"  </t>
  </si>
  <si>
    <t>не устновлен</t>
  </si>
  <si>
    <t>Мероприятия по содержанию и текущему ремонту автомобильных дорог общего пользования в муниципальном образовании Киржачский район за счет средств областного бюджета</t>
  </si>
  <si>
    <t xml:space="preserve">Федеральный закон от 27 декабря 2018 года N 498-ФЗ "Об ответственном обращении с животными и о внесении изменений в отдельные законодательные акты Российской Федерации", ч.7, ст. 16
</t>
  </si>
  <si>
    <t xml:space="preserve">Постановление администрации Киржачского района Владимирской области № 1409  от 14.10.2013 "Об утверждении муниципальной программы муниципального образования Киржачский район "Обеспечение доступным и комфортным жильем населения Киржачского района"  </t>
  </si>
  <si>
    <t>№ 131-ФЗ от 06.10.2003  ст.15,ч.1,п.14.</t>
  </si>
  <si>
    <t xml:space="preserve">Постановление администрации Киржачского района Владимирской области от 30.01.2023 № 117 "О порядке расходования денежных средств бюджета муниципального образования Киржачский район на выполнение мероприятий по благоустройству мест (площадок) накопления твердых коммунальных отходов"  </t>
  </si>
  <si>
    <t>№ 131-ФЗ от 06.10.2003  ст.15,ч.1,п14.</t>
  </si>
  <si>
    <t>Постановление администрации Киржачского района Владимирской области от 23.05.2023 № 632 "О распределении дополнительной финансовой помощи из областного бюджета в виде дотации на поддердку мер по обеспечению сбалансированности местных бюджетов бюджету муниципального образования в сумме 8864700,00 рублей"</t>
  </si>
  <si>
    <t>Решение Совета народных депутатов Киржачского района от 26.10.2023 № 65/430 "О дополнительных бюджетных ассигнованиях на исполнение переданных государственных полномочий по осуществлению регионального государственного жилищного контроля (надзора) и лицензионного контроля"</t>
  </si>
  <si>
    <t>Постановление Правительства Российской Федерации от 30.09.2021№ 1670 "Об утверждении общих требований к организации и осуществлению регионального жилищнеого контроля (надзора)"  ст.1, п.2</t>
  </si>
  <si>
    <t xml:space="preserve"> Закон Владимирской области от 29.08.2016 № 107-ОЗ "О наделении органов местного самоуправления отдельными государственными полномочиями Владимирской области по осуществлению регионального государственного жилищного надзора и лицензионного контроля" ст.1, п.1</t>
  </si>
  <si>
    <t>Соглашение № 7 от 09.01.2024г. между инспекцией государственного жилищного надзора  Владимирской области и администрацией Киржачского района Владимирской области о порядке и условиях предоставления субвенции из областного бюджета Владимирской области на осуществление отдельных государственных полномочий по  региональному государственному жилищному надзору и лицензионному контролю</t>
  </si>
  <si>
    <t>Соглашение № 7 от 09.01.2025г. между инспекцией государственного жилищного надзора  Владимирской области и администрацией Киржачского района Владимирской области о порядке и условиях предоставления субвенции из областного бюджета Владимирской области на осуществление отдельных государственных полномочий по  региональному государственному жилищному надзору и лицензионному контролю</t>
  </si>
  <si>
    <t>Постановление администрации Киржачского района  от 17.05.2016 № 489 "Об утверждении Положения об оплате труда работников Муниципального казенного учреждения "Управление жилищно-коммунального хозяйства, архитектуры и строительства Киржачского района"</t>
  </si>
  <si>
    <t>Постановление администрации Киржачского района района от 28.12.2016 № 1526  "О порядке предоставления межбюджетных трансфертов из бюджета муниципального образования Киржачский район Владимирской области бюджетам сельских поселений, входящих в состав муниципального образования Киржачский район Владимирской области, на осуществление части полномочий администрации Киржачского района по организации в границах поселения электро-, тепло-, газо- и водоснабжения населения, водоотведения, снабжения населения топливом в пределах полномочий, установленных законодательством Российской Федерации"</t>
  </si>
  <si>
    <t>Постановление администрации Киржачского района Владимирской области от 25.04.2019 № 646 "Об утверждении Порядка принятия решений о подготовке и реализации бюджетных инвестиций в объекты муниципальной собственности или приобретения объектов недвижимого имущества в муниципальную собственность муниципального образования Киржачский район и Порядка осуществления бюджетных инвестиций в форме капитальных вложений в объекты муниципальной собственности или приобретения объектов недвижимого имущества в мунципальную собственность мунципального образования Киржачский район"</t>
  </si>
  <si>
    <t xml:space="preserve">1. Правила благоустройства и содержания территории муниципального образования Горкинское Киржачского района Владимирской области,                                                                                                утвержденные  решением Совета народных депутатов муниципального образования Горкинское Киржачского района Владимирской области 
от  05.02.2020  № 2
2. Правила благоустройства и содержания территории муниципального образования сельское поселение Кипревское Киржачского района Владимирской области, утвержденные решением Совета народных депутатов
муниципального образования сельское поселение Кипревское Киржачского района Владимирской области от 28 ноября 2019   № 6/3
3. Правила по обеспечению чистоты, порядка и благоустройства на территории муниципального образования Першинское, надлежащему содержанию расположенных на них объектов, утвержденные решением Совета народных депутатов муниципального образования Першинское Киржачского района от 26 июля 2017 г. № 8/21
4. Правила по обеспечению чистоты, порядка и благоустройства на территории муниципального образования сельское поселение Филипповское Киржачского района Владимирской области, надлежащему содержанию расположенных на ней объектов, утвержденные решением Совета народных депутатов  муниципального образования сельское поселение Филипповское от 24.08.2017г. № 8/18
</t>
  </si>
  <si>
    <t>1. раздел 3                                                               2. раздел 3                                                 3. раздел 3                                                        4. раздел 3</t>
  </si>
  <si>
    <t>1. 05.02.2020                           2. 28.11.2019                                    3. 26.07.2017                                                         4. 24.08.2017</t>
  </si>
  <si>
    <t>1. не установлен                                                          2. не установлен                                                           3. не установлен                                                           4. не установлен</t>
  </si>
  <si>
    <t xml:space="preserve">Постановление администрации Киржачского района Владимирской области   от 16.01.2024 № 19 "О порядке предоставления межбюджетных трансфертов из бюджета муниципального образования Киржачский район Владимирской области бюджетам сельских поселений, входящих в состав муниципального образования Киржачский район Владимирской области, на участие в организации деятельности по накоплению (в том числе раздельному накоплению) и транспортированию твердых коммунальных отходов, включающее содержание мест (площадок) накопления твержых коммунальных отходов на территории сельских населенных пунктов Киржачского района Владимирской области и обустройство подьездных путей к контейнерным площадкам"                                                                                                                                                                                                                                                                                                                                                                                                                                                                                                                                                                                                                         </t>
  </si>
  <si>
    <t xml:space="preserve">Судебный приказ от 23.04.2024 по делу № А11-3913/2024 </t>
  </si>
  <si>
    <t>№131-ФЗ от 06.10.2003 ст.15,  подст.1, п.11)</t>
  </si>
  <si>
    <t>Решение Совета народных депутатов Киржачского района Владимирской области от 24.12.2008 № 49/749 "Об организации деятельности муниципальных образовательных учреждений и порядке их финансирования"</t>
  </si>
  <si>
    <t>1. Постановление администрации Киржачского района Владимирской области от 14.10.2013 № 1408 "О муниципальной программе муниципального образования Киржачский район "Развитие образования" (с учетом внеснных изменений и дополнений)                                      2.  Соглашение о предоставлении субсидии из областного бюджета бюджету муниципального
 образования Киржачский район Владимирской области на капитальный ремонт объектов муниципальной слбственности от 05.03.2024 № 143</t>
  </si>
  <si>
    <t xml:space="preserve">Муниципальный контракт на выполнение работ от 11.10.2024 № 0828600002424000216 с ООО "ТАКТО"  </t>
  </si>
  <si>
    <t>Р-4.3.1.004</t>
  </si>
  <si>
    <t>Р-4.1.2.006</t>
  </si>
  <si>
    <t>Р-4.3.1.009</t>
  </si>
  <si>
    <t>Р-4.3.1.010</t>
  </si>
  <si>
    <t>Р-4.3.1.025</t>
  </si>
  <si>
    <t>Р-4.3.1.027</t>
  </si>
  <si>
    <t>Р-1.3.1.030</t>
  </si>
  <si>
    <t>Р-1.3.1.050</t>
  </si>
  <si>
    <t>Р-1.3.1.052</t>
  </si>
  <si>
    <t>Р-1.3.1.054</t>
  </si>
  <si>
    <t>Р-1.3.1.056</t>
  </si>
  <si>
    <t>Р-1.3.1.062</t>
  </si>
  <si>
    <t>Р-4.3.1.072</t>
  </si>
  <si>
    <t>Р-1.3.1.086</t>
  </si>
  <si>
    <t>Р-1.3.1.091</t>
  </si>
  <si>
    <t>Р-1.3.1.103</t>
  </si>
  <si>
    <t xml:space="preserve">плановый (уточненный)  </t>
  </si>
  <si>
    <t>Постановление администрации Киржачского района Владимирской области от 15.03.2021 №304 "Об утверждении Порядка расходования средств резервного фонда администрации Киржачского муниципального района Владимирской области" (с учетом внесенных изменений)</t>
  </si>
  <si>
    <t xml:space="preserve">  Оформление подписки на газету "Красное знамя" для старост сельских населенных пунктов, а также для распространения в социально-значимых объектах на территории Киржачского района Владимирской области</t>
  </si>
  <si>
    <t>Решение Совета народных депутатов Киржачского района от 28.11.2024 № 4/49 "О выделении бюджетных средств на оформление подписки на газету «Красное знамя» для старост сельских населенных пунктов, а также для распространения в социально-значимых объектах на территории Киржачского района Владимирской области"</t>
  </si>
  <si>
    <t xml:space="preserve">1. в целом   2. в целом    3. в целом                                                                                                                                                                                                        </t>
  </si>
  <si>
    <t xml:space="preserve">1. 15.12.2021                  2. 01.01.2024         3. 01.01.2025      </t>
  </si>
  <si>
    <t xml:space="preserve">1. не установлен                  2. 1 год                 3. 1 год                       </t>
  </si>
  <si>
    <t>Резервный фонд администрации Киржачского муниципального района Владимирской области</t>
  </si>
  <si>
    <t>п.3 ст. 1</t>
  </si>
  <si>
    <t xml:space="preserve">Решение Киржачского районного Совета народных депутатов от 31.10.2012 № 22/190 "Об утверждении Положения о порядке управления и распоряжения муниципальной собственностью Киржачского района Владимирской области"    (с изменениями) </t>
  </si>
  <si>
    <t>Постановление администрации Киржачского района Владимирской области от 31.01.2024 № 90 "О распределении и порядке расходования средств субсидии на финансовое обеспечение мероприятий по временному социально-бытовому обустройству граждан Российской Федерации, иностранных граждан и лиц без гражданства, постоянно проживающих на территориях Украины, Донецкой Народной Республики, Луганской Народной Республики, Запорожской области, Херсонской области, вынужденно покинувших жилые помещения и находящихся в пунктах временного размещения на территории Владимирской области" (с  изменениями)</t>
  </si>
  <si>
    <t xml:space="preserve">1. в целом    2. в целом          3. в целом          </t>
  </si>
  <si>
    <t>1. 01.01.2018                    2. 01.01.2024         3. 01.01.2025</t>
  </si>
  <si>
    <t>1. Постановление главы района от 27.10.2017г. № 1726 "Об утверждении Положения об оплате труда работников муниципального казенного учреждения  "Управление по делам гражданской обороны и чрезвычайным ситуациям Киржачского района"                            2.  Постановление администрации Киржачского района Владимирской области от 01.09.2023 № 1586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2024  год"                                                                                                                                                                                             3. Постановление администрации Киржачского района от 04.09.2024 № 1248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2025  год"</t>
  </si>
  <si>
    <t xml:space="preserve">1. не установлен       2.  1год                 3.  1год              </t>
  </si>
  <si>
    <t>1. 01.01.2024        2. 01.01.2025</t>
  </si>
  <si>
    <t>1. Постановление администрации Киржачского района Владимирской области от 01.11.2023 № 1533 "О принятии к осуществлению полномочий органов местного самоуправления города Киржач Киржачского района по сбору и обмену информацией в области защиты населения и территорий от чрезвычайных ситуаций в границах поселения, природного и техногенного характера (содержание единой дежурно-диспетчерской службы - ЕДДС)"                                         2.  Постановление администрации Киржачского района Владимирской области от 05.11.2024 № 1620 "О принятии к осуществлению полномочий органов местного самоуправления города Киржач Киржачского района по сбору и обмену информацией в области защиты населения и территорий от чрезвычайных ситуаций в границах поселения, природного и техногенного характера (содержание единой дежурно-диспетчерской службы - ЕДДС)"</t>
  </si>
  <si>
    <t xml:space="preserve">1.  не  установлен         2. не установлен    </t>
  </si>
  <si>
    <t xml:space="preserve">Постановление администрации Киржачского района Владимирской области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 «Противодействие злоупотреблению наркотиками и их незаконному обороту»,  «Формирование доступной среды жизнедеятельности для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 </t>
  </si>
  <si>
    <t>Постановление администрации Киржачского района Владимирской области от 07.04.2021 № 453 "О накоплении, хранении и использовании в целях гражданской обороны запасов материально-технических, продовольственных, медицинских и иных средств на территории Киржачского района" (с изменениями)</t>
  </si>
  <si>
    <t>Постановление администрации Киржачского района Владимирской области от 08.10.2021 № 1470 "О порядке создания, хранения, использования и восполнения резерва материальных ресурсов для ликвидации чрезвычайных ситуаций на территории Киржачского района"</t>
  </si>
  <si>
    <t xml:space="preserve">Постановления администрации Киржачского района Владимисркой области от 04.07.2024 № 890 "Об утверждении Порядка оказания адресной материальной помощи нуждающимся гражданам Киржачского района Владимирскоц области" </t>
  </si>
  <si>
    <t xml:space="preserve"> не установлен </t>
  </si>
  <si>
    <t xml:space="preserve"> Постановление администрации Киржачского  района Владимирской области  от 16.03.2023 № 268 "Об утверждении Порядка осуществления единовременной денежной выплаты при рождении ребенка"</t>
  </si>
  <si>
    <t>Соглашение от 24.01.2025 №17630000-1-2025-007 о предоставлении субсидии из бюджета субъекта Российской Федерации местному бюджету</t>
  </si>
  <si>
    <t>Содержание объектов спортивной инфраструктуры муниципальной собственности для занятий физической культурой и спортом (МБУ «ФОК «Лидер»)</t>
  </si>
  <si>
    <t>25.04.2019</t>
  </si>
  <si>
    <t xml:space="preserve">Постановление администрации Киржачского района Владимирской области от 19.12.2023 № 1894 «О распределении дотации на поддержку мер по обеспечению сбалансированности местных бюджетов, предоставленной бюджету муниципального образования Киржачский район на 2023 год» </t>
  </si>
  <si>
    <t xml:space="preserve">Соглашение о предоставлении на 2023 год дотации на поддержку мер по обеспечению сбалансированности местных бюджетов, бюджету муниципального образования Киржачский район на  подготовку и обеспечение  зимнего содержания дорог общего пользования местного значения, создания необходимых запасов материальных ресурсов от 20.10.2023 №513-2023-ДСМБ-15 
</t>
  </si>
  <si>
    <t xml:space="preserve">Соглашение о предоставлении бюджету муниципального образования Киржачский район Владимирской области  дополнительной финансовой помощи из областного бюджета в виде дотации на поддержку мер по обеспечению сбалансированности местных бюджетов от 16.02.2024 №2/11
</t>
  </si>
  <si>
    <t>Проект постановления  администрации Киржачского муниципального района Владимирской области о Порядке расходования  средств бюджета муниципального образования Киржачский муниципальный район Владимирской области на приобретение специальной техники.</t>
  </si>
  <si>
    <t>Модернизация систем теплоснабжения на объектах социально-бытового, культурного и иного назначения,находящихся в муниципальной собственности и подлежащих газификации (МБДОУ № 15 по адресу: Киржачский район, д.Песьяне, ул.Центральная д.7А)</t>
  </si>
  <si>
    <t>1. 14.10.2013    2. 20.01.2025</t>
  </si>
  <si>
    <t>1. не установлен       2. 31.12.2025</t>
  </si>
  <si>
    <t>1. в целом       2. в целом</t>
  </si>
  <si>
    <t>Договор № ЭЭ3808-001502/12024 с АО "Энергосбыт Плюс" от 23.12.2024</t>
  </si>
  <si>
    <t>Р-1.3.1.117</t>
  </si>
  <si>
    <t>Р-1.3.1.120</t>
  </si>
  <si>
    <t>Р-4.3.1.129</t>
  </si>
  <si>
    <t>Р-4.1.1.132</t>
  </si>
  <si>
    <t>Р-4.1.1.134</t>
  </si>
  <si>
    <t>Р-1.3.1.145</t>
  </si>
  <si>
    <t>Распоряжение администрации Киржачского района Владимирской области от 27.02.2024 № 26-р "Об утверждении порядка обеспечения старост сельских населенных пунктов Киржачского района периодическим печатным изданием  газета " красное Знамя"</t>
  </si>
  <si>
    <t>Постановление администрации Киржачского муниципального  района Владимирской области от 28.12.2024 № 2036  "Об утверждении Порядка  расходования средств бюджета муниципального образования Киржачский район, предусмотренных на проведение мероприятий, посвященных общественно-значимым событиям и памятным датам, размещение информационно-рекламных материалов социально-патриотической направленности"</t>
  </si>
  <si>
    <t xml:space="preserve">Постановление администрации Киржачского района от 17.03.2016 № 206 "О создании  Муниципального казенного учреждения "Управление жилищно-коммунального хозяйства, архитектуры и строительства Киржачского района"          
</t>
  </si>
  <si>
    <t xml:space="preserve"> текущий год на 01.09.2025 </t>
  </si>
  <si>
    <t>Поощрение муниципальных управленческих команд за достижение показателей деятельности органов исполнительной власти субъектов Российской Федерации</t>
  </si>
  <si>
    <t>99900П0250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</si>
  <si>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оформление подписки газет "Владимирские ведомости" и "Красное Знамя" председателям уличных и домовых комитетов</t>
  </si>
  <si>
    <t>99900П0280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</si>
  <si>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по присвоению Почетного звания "Человек года"</t>
  </si>
  <si>
    <t>99900П0290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</si>
  <si>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по приобретению подарков ветеранам, участникам Великой Отечественной войны, ветеранам труда, в связи с 90,95,100 летием</t>
  </si>
  <si>
    <t>99900П0300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</si>
  <si>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поощрение активным участникам территориального общественного самоуправления</t>
  </si>
  <si>
    <t>99900П0310</t>
  </si>
  <si>
    <t xml:space="preserve"> На проведение работ по демилитаризации образцов военной техники для установки в качестве памятников</t>
  </si>
  <si>
    <t>9990023100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</si>
  <si>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обеспечение безопасности людей на водных объектах, охрану их жизни и здоровья</t>
  </si>
  <si>
    <t>11003П0260</t>
  </si>
  <si>
    <t>11003П0270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</si>
  <si>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организацию мест массового отдыха людей на водных объектах</t>
  </si>
  <si>
    <t>9990073400</t>
  </si>
  <si>
    <t xml:space="preserve">      Организация питания и обеспечение формирований, привлекаемых для ликвидации чрезвычайной ситуации на территории Киржачского района, развертывания и содержания пунктов временного размещения</t>
  </si>
  <si>
    <t xml:space="preserve">      Осуществление ремонтно-восстановительных работ жилых помещений, входящих в границы зоны чрезвычайной ситуации на территории Киржачского района, за исключением жилого фонда, находящегося в ведении Министерства обороны Российской Федерации</t>
  </si>
  <si>
    <t>9990073450</t>
  </si>
  <si>
    <t>Осуществление ремонтно-восстановительных работ жилищного фонда Министерства обороны Российской Федерации в поселке Барсово после детонации боеприпасов</t>
  </si>
  <si>
    <t>9990073570</t>
  </si>
  <si>
    <t xml:space="preserve">      Резервный фонд администрации Киржачского муниципального района Владимирской области</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</si>
  <si>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создание условий для предоставления транспортных услуг населению, связанных с осуществлением регулярных перевозок пассажиров по регулируемым тарифам на городских автобусных маршрутах</t>
  </si>
  <si>
    <t>99900П0170</t>
  </si>
  <si>
    <t>130029Д023</t>
  </si>
  <si>
    <t xml:space="preserve">      Подготовка и обеспечение зимнего содержания дорог общего пользования местного значения, создания необходимых запасов материальных ресурсов за счет средств остатков дотации, предоставленной из областного бюджета в 2023 году</t>
  </si>
  <si>
    <t>0300129600</t>
  </si>
  <si>
    <t xml:space="preserve">    Разработка видео-профиля муниципального образования Киржачский муниципальный район</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</si>
  <si>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приспособление жилых помещений и общего имущества в многоквартирных домах с учетом потребности инвалидов, проживающих на территории города Киржач</t>
  </si>
  <si>
    <t>16005П0180</t>
  </si>
  <si>
    <t>2900120210</t>
  </si>
  <si>
    <t xml:space="preserve">  Демонтаж и утилизация аварийных домов и бесхозяйных построек, расположенных на территории города Киржач</t>
  </si>
  <si>
    <t>29001П0050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</si>
  <si>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замену газового оборудования в жилых помещениях, занимаемых гражданами по договорам социального найма</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</si>
  <si>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демонтаж и утилизацию аварийных домов и бесхозяйных построек, расположенных на территории города Киржач</t>
  </si>
  <si>
    <t>29001П0210</t>
  </si>
  <si>
    <t xml:space="preserve">                           </t>
  </si>
  <si>
    <t>06005П0020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</si>
  <si>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по проверке сметной стоимости расходов по контролю за выполнением работ по замене устаревших светильников на новые энергоэффективные, монтаж самонесущих изолированных проводов</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</si>
  <si>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ремонт участка сети ливневой канализации от ул.Ленинградская д.2 до ул.Чехова</t>
  </si>
  <si>
    <t>22101П0080</t>
  </si>
  <si>
    <t>2210373251</t>
  </si>
  <si>
    <t>452</t>
  </si>
  <si>
    <t xml:space="preserve">      Взнос в уставный капитал ООО "Владимиртеплогаз"</t>
  </si>
  <si>
    <t xml:space="preserve">      Мероприятия по газификации населённых пунктов Киржачского района</t>
  </si>
  <si>
    <t>2820122160</t>
  </si>
  <si>
    <t>9990020691</t>
  </si>
  <si>
    <t xml:space="preserve">      Мероприятия по газификации населённых пунктов Киржачского района за счет безвозмездных поступлений от физических и юридических лиц, в том числе добровольных взносов, пожертвований, на финансовое обеспечение мероприятий по газификации населенных пунктов сельских поселений Киржачского района</t>
  </si>
  <si>
    <t xml:space="preserve">      Субсидия муниципальному унитарному предприятию жилищно-коммунального хозяйства Киржачского муниципального округа Владимирской области "Першинское" на финансовое обеспечение затрат в связи с оказанием коммунальных услуг в сфере теплоснабжения</t>
  </si>
  <si>
    <t>9990021980</t>
  </si>
  <si>
    <t>813</t>
  </si>
  <si>
    <t xml:space="preserve">      Мероприятия по газификации населённых пунктов Киржачского района за счет средств дотации на поддержку мер по обеспечению сбалансированности местных бюджетов бюджетам муниципальных образований в целях стимулирования органов местного самоуправления, способствующих развитию гражданского общества путем введения самообложения граждан и через добровольные пожертвования</t>
  </si>
  <si>
    <t>9990070690</t>
  </si>
  <si>
    <t>9990070691</t>
  </si>
  <si>
    <t xml:space="preserve">  Возврат остатков средств дотации на поддержку мер по обеспечению сбалансированности местных бюджетов бюджетам муниципальных образований в целях стимулирования органов местного самоуправления, способствующих развитию гражданского общества путем введения самообложения граждан и через добровольные пожертвования, прошлых лет в областной бюджет</t>
  </si>
  <si>
    <t xml:space="preserve">  Субсидия ООО "Владимиртеплогаз" на финансовое обеспечение затрат в связи с оказанием коммунальных услуг в сфере теплоснабжения в виде вклада в имущество, не увеличивающего его уставный капитал</t>
  </si>
  <si>
    <t>9990073261</t>
  </si>
  <si>
    <t xml:space="preserve">      Мероприятия по благоустройству, осуществляемые муниципальным бюджетным учреждением "Благоустройство"</t>
  </si>
  <si>
    <t>2900321960</t>
  </si>
  <si>
    <t xml:space="preserve">      Мероприятия по содержанию мест захоронения, осуществляемые муниципальным бюджетным учреждением "Благоустройство"</t>
  </si>
  <si>
    <t>2900321970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</si>
  <si>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купле-продаже электрической энергии (мощности) для уличного освещения</t>
  </si>
  <si>
    <t>29003П0120</t>
  </si>
  <si>
    <t>29003П0130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</si>
  <si>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сохранению и развитию зеленого фонда, улучшению экологической санитарно-эпидемиологической обстановки</t>
  </si>
  <si>
    <t>29003П0150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</si>
  <si>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обеспечению устойчивого функционирования и развития коммунальной инфраструктуры города Киржач</t>
  </si>
  <si>
    <t>29003П0160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</si>
  <si>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организацию ритуальных услуг и содержание мест захоронения (вывоз ТБО)</t>
  </si>
  <si>
    <t>29003П0190</t>
  </si>
  <si>
    <t>29003П0200</t>
  </si>
  <si>
    <t>350</t>
  </si>
  <si>
    <t>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улучшению эстетического облика города Киржач</t>
  </si>
  <si>
    <t>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обеспечение деятельности муниципального казённого учреждения "Управление городским хозяйством"</t>
  </si>
  <si>
    <t>29004П0220</t>
  </si>
  <si>
    <t>Другие вопросы в области охраны окружающей среды</t>
  </si>
  <si>
    <t>30001П0110</t>
  </si>
  <si>
    <t>Средства, подлежащие возврату из бюджета муниципального образования Киржачский муниуипальный район в областной бюджет в связи с недостижением результатов использования субсидии</t>
  </si>
  <si>
    <t xml:space="preserve">  Содержание нежилого помещения площадью 140,2 кв.м. с кадастровым номером 33:02:010122:119, расположенного по адресу: Владимирская область, г. Киржач, ул.Гагарина, д.29</t>
  </si>
  <si>
    <t>1070121260</t>
  </si>
  <si>
    <t>9990000020</t>
  </si>
  <si>
    <t xml:space="preserve">      Резервный фонд администрации Киржачского муниципального района Владимирской области   Пособия, компенсации, меры социальной поддержки по публичным нормативным обязательствам</t>
  </si>
  <si>
    <t>9990076100</t>
  </si>
  <si>
    <t xml:space="preserve">      Осуществление выплат финансовой помощи гражданам, попавшим в границу зоны чрезвычайной ситуации на территории Киржачского района</t>
  </si>
  <si>
    <t>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предоставлению компенсации нанимателям жилых помещений муниципального жилищного фонда на возмещение расходов, связанных с приобретением и (или) установкой индивидуальных приборов учета водоснабжения, газа</t>
  </si>
  <si>
    <t>99900П0060</t>
  </si>
  <si>
    <t>360</t>
  </si>
  <si>
    <t xml:space="preserve"> Реализация инициативных проектов, имеющих приоритетное значение для жителей Киржачского района и определяемых с учетом их мнения, в сфере физической культуры и спорта (Строительство многофункциональной спортивной площадки на ранее зарегистрированном земельном участке (кадастровый номер 33:02:021405:746) в д. Кашино Киржачского района Владимирской области)</t>
  </si>
  <si>
    <t>1800629301</t>
  </si>
  <si>
    <t xml:space="preserve">  Реализация инициативных проектов, имеющих приоритетное значение для жителей Киржачского района и определяемых с учетом их мнения, в сфере физической культуры и спорта (Спортивно-патриотическая игра "Поехали!")</t>
  </si>
  <si>
    <t>1800629302</t>
  </si>
  <si>
    <t>Р-4.3.1.005</t>
  </si>
  <si>
    <t>Р-4.1.2.007</t>
  </si>
  <si>
    <t>Р-4.3.1.011</t>
  </si>
  <si>
    <t>Р-4.2.1.012</t>
  </si>
  <si>
    <t>Р-4.2.2.013</t>
  </si>
  <si>
    <t>Р-4.3.1.026</t>
  </si>
  <si>
    <t xml:space="preserve"> 1. Постановление администрации Киржачского района Владимирской области от 15.12.2021 № 1829/1 "Об утверждении Положения об оплате труда работников муниципального казенного учреждения "Управление по бюджетному учету и хозяйственному обеспечению администрации Киржачского района"  (с учетом внесенных изменений)                                                                                                                                        2. Постановление администрации Киржачского района Владимирской области от 01.09.2023 № 1586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2024  год"                                                                                                                                                          3. Постановление администрации Киржачского района Владимирской области от 04.09.2024 № 1248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2025  год"</t>
  </si>
  <si>
    <t>1. в целом            2. в целом    3. в целом      4. в целом</t>
  </si>
  <si>
    <t>1. 26.06.2025                2. 31.10.2012         3. 30.12.2025        4. 18.11.2025</t>
  </si>
  <si>
    <t xml:space="preserve"> 1.Приказ зам.Министра Обороны РФ от 26.06.2025 № 431 "О передаче объектов движимого имущества в муниципальную собственность Киржачского района Владимирской области";                                                        2. Решение Совета народных депутатов Киржачского района от 31.10.2012г. № 22/190 "Об утверждении Положения о порядке управления и распоряжения муниципальной собственностью муниципального образования Киржачский район Владимирской области"; 3. Постановление администрации Киржачского района Владимирской области от 30.12.2025 № 2141 "О принятии имущества в собственность муниципального образования Киржачский муниципальный район Владимирской области (казна)" 4. Постановление администрации Киржачского муниципального района Владимирской области от 18.11.2025 № 1915 "О внесении объекта недвижимости в реестр муниципального имущества Киржачского муниципального района Владимирской области (казна)"</t>
  </si>
  <si>
    <t xml:space="preserve"> не установлен                  не установлен                    не установлен         не установлен</t>
  </si>
  <si>
    <t>Р-4.3.1.028</t>
  </si>
  <si>
    <t>Р-4.3.1.029</t>
  </si>
  <si>
    <t>Р-1.3.1.031</t>
  </si>
  <si>
    <t>Р-1.3.1.032</t>
  </si>
  <si>
    <t>Р-4.3.1.033</t>
  </si>
  <si>
    <t>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обеспечение деятельности управления городским хозяйством (Обеспечение организации бухгалтерского учета)</t>
  </si>
  <si>
    <t>Р-4.3.3.036</t>
  </si>
  <si>
    <t>№ 131-ФЗ от 06.10.2003 ст.15,ч.4</t>
  </si>
  <si>
    <t>Р-4.2.1.039</t>
  </si>
  <si>
    <t>Р-4.1.1.040</t>
  </si>
  <si>
    <t>Р-4.2.2.041</t>
  </si>
  <si>
    <t>Р-4.3.2.042</t>
  </si>
  <si>
    <t>Р-4.2.2.043</t>
  </si>
  <si>
    <t>Р-4.3.1.044</t>
  </si>
  <si>
    <t>Р-4.3.1.045</t>
  </si>
  <si>
    <t>Р-4.1.1.046</t>
  </si>
  <si>
    <t>Р-4.3.1.047</t>
  </si>
  <si>
    <t>Р-1.3.1.053</t>
  </si>
  <si>
    <t>Р-1.3.1.055</t>
  </si>
  <si>
    <t>Р-1.3.1.057</t>
  </si>
  <si>
    <t>Р-1.3.1.058</t>
  </si>
  <si>
    <t>Р-1.3.1.059</t>
  </si>
  <si>
    <t>Р-1.3.1.060</t>
  </si>
  <si>
    <t>Р-1.3.1.061</t>
  </si>
  <si>
    <t>Р-1.1.1.063</t>
  </si>
  <si>
    <t>Р-1.1.1.064</t>
  </si>
  <si>
    <t>Р-1.1.1.065</t>
  </si>
  <si>
    <t>№131-ФЗ от 06.10.2003 ст.15,ч.1, п.7</t>
  </si>
  <si>
    <t>Р-1.3.3.066</t>
  </si>
  <si>
    <t>Р-1.3.1.067</t>
  </si>
  <si>
    <t>Р-1.3.1.069</t>
  </si>
  <si>
    <t>Р-4.3.1.070</t>
  </si>
  <si>
    <t>Р-4.3.1.071</t>
  </si>
  <si>
    <t>Р-4.1.2.073</t>
  </si>
  <si>
    <t>Р-4.1.2.074</t>
  </si>
  <si>
    <t>Р-4.3.1.076</t>
  </si>
  <si>
    <t>№131-ФЗ от 06.10.2003, ст.15, ч.4</t>
  </si>
  <si>
    <t>Р-4.1.1.078</t>
  </si>
  <si>
    <t>Р-4.3.1.075</t>
  </si>
  <si>
    <t>Р-4.1.1.079</t>
  </si>
  <si>
    <t>Р-4.3.1.080</t>
  </si>
  <si>
    <t>Р-4.3.1.081</t>
  </si>
  <si>
    <t>Р-4.3.1.082</t>
  </si>
  <si>
    <t>Р-4.3.1.083</t>
  </si>
  <si>
    <t>Р-4.3.1.084</t>
  </si>
  <si>
    <t>№ 131-ФЗ от 06.10.2003 ст.15, ч.4</t>
  </si>
  <si>
    <t>№ 131-ФЗ от 06.10.2003 ст.15, ч.1, п.3</t>
  </si>
  <si>
    <t>Р-4.3.1.087</t>
  </si>
  <si>
    <t>Р-1.3.1.088</t>
  </si>
  <si>
    <t>Р-1.1.1.089</t>
  </si>
  <si>
    <t>Р-4.3.1.092</t>
  </si>
  <si>
    <t>Р-4.3.3.093</t>
  </si>
  <si>
    <t>Р-4.3.3.095</t>
  </si>
  <si>
    <t>Р-1.3.1.097</t>
  </si>
  <si>
    <t>Р-1.1.1.098</t>
  </si>
  <si>
    <t>Р-1.1.1.099</t>
  </si>
  <si>
    <t>Р-1.1.1.100</t>
  </si>
  <si>
    <t>Р-1.3.1.101</t>
  </si>
  <si>
    <t>Р-1.3.1.102</t>
  </si>
  <si>
    <t>Р-1.3.1.104</t>
  </si>
  <si>
    <t>Р-1.1.1.106</t>
  </si>
  <si>
    <t>Р-1.3.3.107</t>
  </si>
  <si>
    <t>№ 131-ФЗ от 06.10.2003  ст.15,ч.4.</t>
  </si>
  <si>
    <t>Р-1.1.1.108</t>
  </si>
  <si>
    <t>Р-1.3.1.109</t>
  </si>
  <si>
    <t>Р-1.3.1.110</t>
  </si>
  <si>
    <t>Р-1.3.1.111</t>
  </si>
  <si>
    <t>Р-1.3.3.112</t>
  </si>
  <si>
    <t>Р-4.1.1.113</t>
  </si>
  <si>
    <t>№ 131-ФЗ от 06.10.2003  ст.15,ч.1, п.4.</t>
  </si>
  <si>
    <t>Р-1.3.1.114</t>
  </si>
  <si>
    <t>Р-1.1.1.115</t>
  </si>
  <si>
    <t>Р-1.3.1.116</t>
  </si>
  <si>
    <t>Р-1.3.1.118</t>
  </si>
  <si>
    <t>Р-1.3.1.119</t>
  </si>
  <si>
    <t>Р-4.3.1.121</t>
  </si>
  <si>
    <t>Р-4.3.1.122</t>
  </si>
  <si>
    <t>Р-4.3.1.123</t>
  </si>
  <si>
    <t>Р-4.3.1.124</t>
  </si>
  <si>
    <t>Р-4.3.1.125</t>
  </si>
  <si>
    <t>Р-4.3.1.126</t>
  </si>
  <si>
    <t>Р-4.3.1.127</t>
  </si>
  <si>
    <t>Р-1.3.1.128</t>
  </si>
  <si>
    <t>Р-1.3.1.130</t>
  </si>
  <si>
    <t>Р-4.1.1.131</t>
  </si>
  <si>
    <t>Р-4.1.1.133</t>
  </si>
  <si>
    <t>Р-4.1.1.135</t>
  </si>
  <si>
    <t>Р-2.3.1.136</t>
  </si>
  <si>
    <t>Р-2.3.1.137</t>
  </si>
  <si>
    <t>№ 131-ФЗ от 06.10.2003  ст.15,ч.1,п.17.</t>
  </si>
  <si>
    <t>№ 131-ФЗ от 06.10.2003  ст.15,ч.1,п.18.</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</si>
  <si>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расходы по содержанию и текущему ремонту систем уличного электрооборудования и электроосвещения</t>
  </si>
  <si>
    <t>№ 131-ФЗ от 06.10.2003  ст.15,ч.1,п 9.</t>
  </si>
  <si>
    <t>№ 131-ФЗ от 06.10.2003  ст.15,ч.1,п 4.</t>
  </si>
  <si>
    <t>№ 131-ФЗ от 06.10.2003  ст.15,ч.1,п 17.</t>
  </si>
  <si>
    <t>№ 131-ФЗ от 06.10.2003  ст.15,ч.1,п.37</t>
  </si>
  <si>
    <t>Р-1.3.1.150</t>
  </si>
  <si>
    <t>Р-1.3.3.144</t>
  </si>
  <si>
    <t>Р-4.1.2.146</t>
  </si>
  <si>
    <t>Р-4.3.2.147</t>
  </si>
  <si>
    <t>Р-4.3.3.148</t>
  </si>
  <si>
    <t>Р-1.1.1.149</t>
  </si>
  <si>
    <t>Р-1.3.1.151</t>
  </si>
  <si>
    <t>Р-1.2.1.153</t>
  </si>
  <si>
    <t>Р-1.2.1.154</t>
  </si>
  <si>
    <t>Р-1.3.1.155</t>
  </si>
  <si>
    <t>Р-1.1.1.156</t>
  </si>
  <si>
    <t>Р-1.1.1.157</t>
  </si>
  <si>
    <t>Р-1.3.1.158</t>
  </si>
  <si>
    <t>Р-1.3.1.159</t>
  </si>
  <si>
    <t>Р-4.1.1.160</t>
  </si>
  <si>
    <t>№131-ФЗ от 06.10.2003 ст.15,  ч.1, п.11</t>
  </si>
  <si>
    <t>Р-1.3.1.161</t>
  </si>
  <si>
    <t>Р-1.3.1.162</t>
  </si>
  <si>
    <t>Р-1.3.1.163</t>
  </si>
  <si>
    <t>Р-1.1.3.164</t>
  </si>
  <si>
    <t>Р-1.1.3.165</t>
  </si>
  <si>
    <t>Р-1.3.3.166</t>
  </si>
  <si>
    <t>Р-1.3.3.167</t>
  </si>
  <si>
    <t>Р-4.3.1.168</t>
  </si>
  <si>
    <t>Р-4.3.1.169</t>
  </si>
  <si>
    <t>Р-4.3.1.170</t>
  </si>
  <si>
    <t>Р-4.3.1.171</t>
  </si>
  <si>
    <t>Р-4.1.1.172</t>
  </si>
  <si>
    <t>Р-4.3.3.173</t>
  </si>
  <si>
    <t>Р-4.1.1.174</t>
  </si>
  <si>
    <t>Р-4.3.1.175</t>
  </si>
  <si>
    <t>Р-4.3.1.176</t>
  </si>
  <si>
    <t>Р-4.3.1.177</t>
  </si>
  <si>
    <t>Р-4.3.1.178</t>
  </si>
  <si>
    <t>Р-4.3.1.179</t>
  </si>
  <si>
    <t>Р-4.3.3.181</t>
  </si>
  <si>
    <t>Р-4.1.1.180</t>
  </si>
  <si>
    <t>Р-4.3.1.182</t>
  </si>
  <si>
    <t>Р-1.1.1.183</t>
  </si>
  <si>
    <t>Р-1.3.1.184</t>
  </si>
  <si>
    <t>Р-1.3.1.185</t>
  </si>
  <si>
    <t>№ 131-ФЗ от 06.10.2003 ст.15,ч.1, п.4.</t>
  </si>
  <si>
    <t>Р-1.1.1.186</t>
  </si>
  <si>
    <t>Р-1.3.1.186</t>
  </si>
  <si>
    <t>Р-1.1.1.187</t>
  </si>
  <si>
    <t>Р-1.3.1.188</t>
  </si>
  <si>
    <t>Р-1.3.1.189</t>
  </si>
  <si>
    <t>Р-1.2.1.190</t>
  </si>
  <si>
    <t>Р-1.1.1.190</t>
  </si>
  <si>
    <t>Р-1.3.1.190</t>
  </si>
  <si>
    <t>Р-4.3.1.191</t>
  </si>
  <si>
    <t>Р-2.3.1.192</t>
  </si>
  <si>
    <t>Р-4.3.1.193</t>
  </si>
  <si>
    <t>Р-2.3.1.194</t>
  </si>
  <si>
    <t>Р-2.3.1.195</t>
  </si>
  <si>
    <t>Р-4.3.1.196</t>
  </si>
  <si>
    <t>Р-2.3.1.197</t>
  </si>
  <si>
    <t>Р-2.3.1.198</t>
  </si>
  <si>
    <t>Р-2.3.1.199</t>
  </si>
  <si>
    <t>Р-2.1.1.200</t>
  </si>
  <si>
    <t>Р-2.1.1.201</t>
  </si>
  <si>
    <t>Р-2.3.3.202</t>
  </si>
  <si>
    <t>Р-2.3.3.203</t>
  </si>
  <si>
    <t>Р-4.3.1.204</t>
  </si>
  <si>
    <t>Р-4.3.1.205</t>
  </si>
  <si>
    <t>Р-4.3.1.206</t>
  </si>
  <si>
    <t>Р-3.3.1.207</t>
  </si>
  <si>
    <t xml:space="preserve">Р-4.3.1.208
</t>
  </si>
  <si>
    <t xml:space="preserve">№ 131-ФЗ от 06.10.2003                                       ст.15,ч.1,п.19, пп3) </t>
  </si>
  <si>
    <t>1. Соглашение № 144  между администрацией муниципального образования город Киржач Киржчаского района Владимирской области и администрацией Киржачского муниципалдьного района Владимирской области о передаче части полномочий по решению вопросов местного значения от 01.07.2025г.                 2.Постановление администрации Киржчаского  муниципального роайона Владимирской области от 18.06.2025г. № 1066</t>
  </si>
  <si>
    <t>1. в целом   2.в целом</t>
  </si>
  <si>
    <t>1. 01.08.2025  2. 18.06.2025</t>
  </si>
  <si>
    <t>1. не установлен        2. не установлен</t>
  </si>
  <si>
    <t>Р-1.3.3.034</t>
  </si>
  <si>
    <t>Р-1.3.3.035</t>
  </si>
  <si>
    <t>Р-1.3.3.037</t>
  </si>
  <si>
    <t>Р-1.3.3.038</t>
  </si>
  <si>
    <t>Р-1.3.3.048</t>
  </si>
  <si>
    <t>Р-1.3.3.049</t>
  </si>
  <si>
    <t>1. 19.06.2025        2. 27.06.2025</t>
  </si>
  <si>
    <t>1. Постановление правительства Владимирской области от 29.04.2025г. № 251 "О выделении бюджетных ассигнований из областного резервного фонда - фонда чрезвычайных ситуаций Правительства Владимирской области"                  2.Постановление администрации Киржачского муниципального района Владимирской области от 30.04.2025г. № 789 "О направлении средств субсидии из областного бюджета на организацию питания и обеспечение формирований, привлекаемых для ликвидации чрезвычайной ситуации на территории Киржачского района, развертывания и содержания пунктов временного размещения в сумме 2 356 850 рублей"</t>
  </si>
  <si>
    <t>1. Постановление правительства Владимирской области от 19.06.2025г. № 355 "О выделении бюджетных ассигнований из резервного фонда Правительства Владимирской области"                  2.Постановление администрации Киржачского муниципального района Владимирской области от 27.06.2025г. № 1101 "О предоставлении иного межбюджетного трансферта из областного бюджета на осуществление ремонтно-восстановительных работ жилищного фонда Министерства обороны Российской Федерации в поселке Барсово после детонации боеприпасов, в сумме 28 000 000 рублей"</t>
  </si>
  <si>
    <t>1. 29.04.2025        2. 30.04.2025</t>
  </si>
  <si>
    <t>1. Соглашение № 144  между администрацией муниципального образования город Киржач Киржчаского района Владимирской области и администрацией Киржачского муниципалдьного района Владимирской области о передаче части полномочий по решению вопросов местного значения от 01.07.2025г.                 2.Постановление администрации Киржчаского  муниципального роайона Владимирской области от 18.06.2025г. № 1066 "О передаче полномочий по решению вопросов местного значения"</t>
  </si>
  <si>
    <t>Р-1.3.3.077</t>
  </si>
  <si>
    <t>Р-1.3.3.096</t>
  </si>
  <si>
    <t>Р-1.3.1.094</t>
  </si>
  <si>
    <t>1. Постановление правительства Владимирской области от 16.05.2025г. № 280 "О выделении бюджетных ассигнований из резервного фонда Правительства Владимирской области"                  2.Постановление администрации Киржачского муниципального района Владимирской области от 23.05.2025г. № 902/1 "О направлении средств субсидии из областного бюджета на осуществление ремонтно-восстановительных работ жилых помещений, входящих в границы зоны чрезвычайной ситуации на территории  Киржачского района, в сумме 7 000 000 рублей"  3. Соглашение о предоставлении субсидии из областного бюджета бюджету муниципального образования Киржачский района на осуществление ремонтно-восстановительных работ жилых помещений, входящих в границы зоны чрезвычайной ситуации на территории Киржачского района от 22.05.2025г. № 108</t>
  </si>
  <si>
    <t>1. в целом   2. в целом   3. в целом</t>
  </si>
  <si>
    <t>1. 16.05.2025        2. 23.05.2025   3. 22.05.2025</t>
  </si>
  <si>
    <t>1.  не  установлен         2. не установлен       3. не установлен</t>
  </si>
  <si>
    <t>Постановление администрации Киржачского района Владимирской области от 12.10.2022г. № 1956 "Об утверждении Порядка привлечения и расходования безвозмездных поступлений от физических и юридических лиц, в том числе добровольных взносов, пожертвований, на финансовое обеспечение мероприятий по газификации населенных пунктов сельских поселений Киржачского района"</t>
  </si>
  <si>
    <t xml:space="preserve">Распоряжение администрации Киржачского муниципального района Владимирской области от 24.03.2025 № 18-р «О предоставлении в 2025 году обществу с ограниченной ответственностью «Владимиртеплогаз» бюджетных инвестиций из бюджета муниципального образования Киржачский муниципальный район Владимирской области в виде вклада в уставный капитал"  2. Постановление администрации Киржачского муниципального района Владимирской области от 27.03.2025 № 549  "О порядке инансирования и расходования средств субсидии из областного бюджета на участие в хозяйственных обществах, необходимых для осуществления полномочий по организации теплоснабжения населения муниципальных образований" </t>
  </si>
  <si>
    <t>1. 24.03.2025  2. 27.03.2025</t>
  </si>
  <si>
    <t>Постановление администрации Киржачского муниципального района Владимирской области от 27.03.2025 № 548 «О предоставлении субсидии ООО «Владимиртеплогаз» на финансовое обеспечение затрат в связи с оказанием коммунальных услуг в сфере теплоснабжения в виде вклада в имущество, не увеличивающего его уставный капитал, из бюджета муниципального образования Киржачский муниципальный район Владимирской области»   2. Постановление администрации Киржачского от муниципального района Владимирской области от 27.03.2025 № 550 "О порядке финансирования и расходования средств субсидии из областного бюджета на организацию теплоснабжения населения муниципальных образований в пределах полномочий, установленных законодательством Российской Федерации"</t>
  </si>
  <si>
    <t>1. 27.03.2025  2. 27.03.2025</t>
  </si>
  <si>
    <t>Р-4.3.3.139</t>
  </si>
  <si>
    <t>Р-243.3.140</t>
  </si>
  <si>
    <t>Р-4.3.3.141</t>
  </si>
  <si>
    <t>Р-1.3.3.142</t>
  </si>
  <si>
    <t>Р-4.3.3.143</t>
  </si>
  <si>
    <t xml:space="preserve">1. Соглашение о предоставлении субсидии из областного бюджета бюджету муниципального образования Киржачский муниципальный район Владимирской области для осуществления выплат финансовой помощи гражданам, попавшим в границу зоны чрезвычайной ситуации на территории Киржачского района от 30.04.2025г. № 153    2. Постановление  администрации Киржчаского муниципальногог района Владимирской области от 30.04.2025г. № 788 "О направлении субсидии из областного бюджета для осуществления  выплат финансовой помощи гражданам, попавшим в зону чрезвычайной ситуации на территории Киржчаского района, в сумме 27 440 000 рублей" </t>
  </si>
  <si>
    <t>1. 30.04.2025  2. 30.04.2025</t>
  </si>
  <si>
    <t>Постановление администрации Киржачского района Владимирской области от 15.03.2021 №304 "Об утверждении Порядка расходования средств резервного фонда администрации Киржачского муниципального района Владимирской области" (в редакции от 22.05.2025г. № 899)</t>
  </si>
  <si>
    <t>Р-4.3.3.138</t>
  </si>
  <si>
    <t>Постановление администрации Ктиржачского муниципального района Владимирской области от 30.09.2025г. № 1622 "Об утверждении нормативныхъ затрат на выполнение муниципальных работ муниципальным бюджетным учреждением  "Благоустройство"  2. Постановление администрации Киржачского района Владимирской области от 22.09.2025г. № 1577 "№Об утверждении Положения о системе оплаты труда работников муниципального бюджетного учреждения "Благоустройство".</t>
  </si>
  <si>
    <t>1. Постановление администрации Киржчаского муниципального района Владимирской области от 13.10.2025г. № 1716  "О предоставлении субсидии МУП ЖКХ "Першинское" на финансовое обеспечение затрат в связи с оказанием коммунальных услуг в сфере теплоснабжения, из бюджета муниципального образования Киржачский муниципальный район Владимирской области   2. 1. Постановление администрации Киржчаского муниципального района Владимирской области от 15.09.2025г. № 1548  "Об утверждении Порядка предоставления субсидии МУП ЖКХ "Першинское" на финансовое обеспечение затрат в связи с оказанием коммунальных услуг в сфере теплоснабжения, из бюджета муниципального образования Киржачский муниципальный район Владимирской области"</t>
  </si>
  <si>
    <t>1. в целом            2. в целом</t>
  </si>
  <si>
    <t>13.10.2025               15.09.2025</t>
  </si>
  <si>
    <t>не установлен        не установлен</t>
  </si>
  <si>
    <t>Постановление администрации Киржчаского муниципального района Владимирской области от 11.09.2025г. № 1531 "№Об утверждении муниципального задания на оказание муниципальных услуг (выполнение работ) для муниципального бюджетного учреждения "Благоустройство" на 2025г.</t>
  </si>
  <si>
    <t>до 31.12.2025</t>
  </si>
  <si>
    <t xml:space="preserve">1. Постановление администрации Киржчаского муниципального района Владимирской области от 04.08.2025г. № 1321  "О направлении средств дотации на поддержку мер по обеспечению сбалансированности местных бюджетов бюджетам муниципальных образований в целях стимулирования органов местного самоуправления, способствующих развитию гражданского общества путем введения самообложения граждан и через добровольные пожертвования, в сумме 1391,252-00 тысяч рублей и безвозмездных поступлений средств добровольных пожертвований граждан и юридических лиц в сумме 597,104-00 тысяч рублей и внесении изменений в сводную бюджетную роспись бюджета муниципального образования Киржчаский муниципальный район Владимирской области"   </t>
  </si>
  <si>
    <t>1 в целом</t>
  </si>
  <si>
    <t xml:space="preserve">Постановление администрации Киржачского муниципального района Владимирской области от 18.03.2025 № 481 «О направлении средств дотации на поддержку мер по обеспечению сбалансированности местных бюджетов бюджетам муниципальных образований в целях стимулирования органов местного самоуправления, способствующих развитию гражданского общества путем введения самообложения граждан и через добровольные пожертвования,  в сумме 1500,743 тысяч рублей и безвозмездных поступлений средств добровольных пожертвований граждан и юридических лиц в сумме 644,095-71 тысяч рублей и внесении изменений в сводную бюджетную роспись бюджета муниципального образования Киржачский муниципальный район Владимирской области»  </t>
  </si>
  <si>
    <t xml:space="preserve">Постановление администрации Киржачского муниципального района Владимирской области от 20.06.2025 № 1069 «О направлении средств дотации на поддержку мер по обеспечению сбалансированности местных бюджетов бюджетам муниципальных образований в целях стимулирования органов местного самоуправления, способствующих развитию гражданского общества путем введения самообложения граждан и через добровольные пожертвования,  в сумме 1846,957 тысяч рублей и безвозмездных поступлений средств добровольных пожертвований граждан и юридических лиц в сумме 792,685-52 тысяч рублей и внесении изменений в сводную бюджетную роспись бюджета муниципального образования Киржачский муниципальный район Владимирской области»  </t>
  </si>
  <si>
    <t xml:space="preserve">Постановление администрации Киржачского муниципального района Владимирской области от 15.05.2025 № 852 «О перераспределении зарезервированных в бюджете муниципального образования Киржачский муниципальный район Владимирской области средств»  </t>
  </si>
  <si>
    <t>Постановление Правительства Владимирской облсти от 11.03.2025 № 121 "О внесении изменений в постановление Правительства Владимирской области от 25.12.2023 № 976"</t>
  </si>
  <si>
    <t>1. решение Совета народных депутатов Киржачского района Владимирской области от 22.07.2024 № 79/542 "Об утверждении порядка дополнительного использования собственных материальных ресурсов и финансовых средств муниципального образования Киржачский район для осуществления переданных поселениями, входящими в состав муниципального района, органам местного самоуправления Киржачского района части полномочий по решению вопросов местного значения"   2. Соглашение № 144  между администрацией муниципального образования город Киржач Киржчаского района Владимирской области и администрацией Киржачского муниципалдьного района Владимирской области о передаче части полномочий по решению вопросов местного значения от 01.07.2025г.                 2.Постановление администрации Киржчаского  муниципального роайона Владимирской области от 18.06.2025г. № 1066 "О передаче полномочий по решению вопросов местного значения"</t>
  </si>
  <si>
    <t>1. 22.07.2024  2. 01.07.2025</t>
  </si>
  <si>
    <t>Соглашение о предоставлении на 2023г. дотации на поддержку мер по обеспечению сбалансированности местных бюджетов, бюджету муниципального образования Киржчаский район на подготовку и обеспечение зимнего содержания дорог общего пользования местного значения, создания необходимых запасов материальных ресурсов от 20.10.2023г. № 513-2023-ДСМБ-15</t>
  </si>
  <si>
    <t>Приказ Министерства экономического развития Российской Федерации от 26.09.2023г. № 672 "Об утверждении Методических рекомендаций по организации системной работы по сопровождению инвестиционных проектов муниципальными  образованиями с учетом внедрения в субъектах Российской федерации системы поддержки новых инвестиционных проектов ("Региональный инвестиционный стандарт")</t>
  </si>
  <si>
    <t>не установлено</t>
  </si>
  <si>
    <t>Постановление администрации Киржачского муниципального района Владимирской области от 30.07.2025 № 1283 «О распределении средств прочей дотации, предоставленной из областного бюджета на цели поощрения муниципальных  управленческих команд и утверждение Порядка выплаты поощрения лицам, входящим, входящим в муниципальные управленческие команды»</t>
  </si>
  <si>
    <t xml:space="preserve">Постановление администрации Киржачского муниципального района Владимирской области  от 24.02.2025 № 296 «О выделении денежных средств из резервного фонда администрации Киржачского муниципального района Владимирской области», Постановление администрации Киржачского муниципального района Владимирской области  от 10.07.2025 № 1163 «О выделении денежных  средств из резервного фонда администрации Киржачского муниципального района Владимирской области»,
- Постановление администрации Киржачского муниципального района Владимирской области от 10.07.2025 № 1165   «О выделении денежных средств из резервного фонда администрации Киржачского муниципального района Владимирской области»,
</t>
  </si>
  <si>
    <t>в целом        в целом              в целом</t>
  </si>
  <si>
    <t>24.02.2025     10.07.2025     10.07.2025</t>
  </si>
  <si>
    <t>Постановление администрации Киржачского муниципального района Владимирской области  от 25.04.2025 № 730 «О выделении финансовых  средств из резервного фонда – фонда чрезвычайных ситуаций администрации Киржачского муниципального района Владимирской области на развертывание и содержание пунктов временного размещения и питания для эвакуируемых граждан в течение необходимого срока, но не более 14 суток, организацию питания и обеспечение деятельности формирований, привлекаемых  для предупреждения и ликвидации чрезвычайных ситуаций»,</t>
  </si>
  <si>
    <t xml:space="preserve">- Постановление администрации Киржачского муниципального района Владимирской области от 28.04.2025 № 734   «О выделении финансовых средств из резервного фонда – фонда чрезвычайных ситуаций администрации Киржачского муниципального района Владимирской области  на выплаты финансовой помощи в размере 10 000 рублей на человека»,  </t>
  </si>
  <si>
    <t>Постановление администрации Киржачского муниципального района Владимирской области  от 28.04.2025 № 753 «О выделении финансовых  средств из резервного фонда – фонда чрезвычайных ситуаций администрации Киржачского муниципального района Владимирской области для организации первоочередного жизнеобеспечения граждан, находящихся в пункте временного размещения по адресу: г. Киржач, ул. Гагарина, д. 23»,</t>
  </si>
  <si>
    <t>Постановление администрации Киржачского муниципального района Владимирской области  от 10.07.2025 № 1163 «О выделении денежных  средств из резервного фонда администрации Киржачского муниципального района Владимирской области»,</t>
  </si>
  <si>
    <t xml:space="preserve">- Постановление администрации Киржачского муниципального района Владимирской области от 10.07.2025 № 1165   «О выделении денежных средств из резервного фонда администрации Киржачского муниципального района Владимирской области»,  </t>
  </si>
  <si>
    <t>- Постановление администрации Киржачского муниципального района Владимирской области  от 04.08.2025 № 1322 «О выделении денежных  средств из резервного фонда администрации Киржачского муниципального района Владимирской области</t>
  </si>
  <si>
    <t xml:space="preserve">Решение Совета народных депутатов Киржачского района Владимирской области от 26.12.2007 №34/546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 Владимирской области" </t>
  </si>
  <si>
    <t>Расходы на уплату земельного налога на участки, предоставленные администрации Киржачского района в постоянное (бессрочное) пользование</t>
  </si>
  <si>
    <t>Р-1.1.1.152</t>
  </si>
  <si>
    <t xml:space="preserve">Соглашение от 20.01.2025 №52 о предоставлении субсидии из областного бюджета бюджету муниципального образования </t>
  </si>
  <si>
    <t xml:space="preserve"> 20.01.2025</t>
  </si>
  <si>
    <t xml:space="preserve"> 31.12.2025</t>
  </si>
  <si>
    <t>Постановление администрацими Киржачского района Владимирской области от 08.11.2024 №1625 "О принятии осуществления части полномочий по решению вопросов местного значения поселений, входящих в состав муниципального образования Киржачский район</t>
  </si>
  <si>
    <t>31.12.2025</t>
  </si>
  <si>
    <t xml:space="preserve">Решение Киржачского районного Совета народных депутатов от 31.10.2012 № 22/190 " Об утверждении Положения о порядке управления и распоряжения муниципальной собственностью Киржачского района Владимирской области"  </t>
  </si>
  <si>
    <t>1. 21.03.2024    2. 26.06.2025</t>
  </si>
  <si>
    <t>1. 26.06.2025  2. не установлен</t>
  </si>
  <si>
    <t xml:space="preserve">Постановления администрации Киржачского района:                                                       1. от 21.03.2024 №330  "О порядке предоставлении субсидий за счет средств бюджета муниципального образования Киржачский район социально ориентированным некоммерческим организациям  на реализацию проектов, направленных на решение  актуальных социальных проблем"   2. от 26.06.2025 №1094  "О порядке предоставлении субсидий за счет средств бюджета муниципального образования Киржачский муниципальный район Владимирской области социально ориентированным некоммерческим организациям  на реализацию проектов, направленных на решение  актуальных социальных проблем"                                                                                                                                                                                                                                                         </t>
  </si>
  <si>
    <t>Р-1.2.1.183</t>
  </si>
  <si>
    <t>Р-1.3.1.183</t>
  </si>
  <si>
    <t xml:space="preserve">Соглашение от 05.03.2024 №04/24-КС  о предоставлении в 2024 году субсидии из областного бюджета бюджету Киржачского района Владимирской области на софинансирование строительства уличной спортивной площадки по адресу: г. Киржач, мкр. Красный Октябрь, ул. пушкина, д. 27 </t>
  </si>
  <si>
    <t xml:space="preserve">Постановление администрации Киржачского района Владимирской области от 17.01.2020 № 38 "Об утверждении порядка расходования средств, предусмотренных на реализацию  муниципальной программы муниципального образования Киржачский район "Развитие физической культуры и спорта на территории Киржачского района"   </t>
  </si>
  <si>
    <t>Соглашение от 14.02.2025 № 08/25-КС о предоставлении в 2026-2027 годах субсидии из областного бюджета бюджету Киржачского муниципального района Владимирской области на софинансирование строительства физкульитурно-оздоровительного комплекса с универсальным спортивным залом в г. Киржач</t>
  </si>
  <si>
    <t xml:space="preserve"> 01.01.2021</t>
  </si>
  <si>
    <t xml:space="preserve"> Соглашение от 15.02.2024 №11-04/24МБТ о предоставлении иного межбюджетнгого трансферта на содержание объектов спортивной инфраструктуры муниципальной собственности для занятий физической культурой и спортом из областного бюджета бюджету Киржачского района Владимирской    области</t>
  </si>
  <si>
    <t>Код подраз-дела классификации расходов бюджета</t>
  </si>
  <si>
    <t>131-ФЗ, 06.10.2003, ст.15, подстатья 1, п.19.1</t>
  </si>
  <si>
    <t>131-ФЗ   06.10.2003 ст.14, подстатья 1,      п.12</t>
  </si>
  <si>
    <t>131-ФЗ   06.10.2003 ст.15, подстатья 1, п.19.3</t>
  </si>
  <si>
    <t>№131-ФЗ от 06.10.2003  ст.17, подст.1, п.7.</t>
  </si>
  <si>
    <t>Постановление администрации Киржачского муниципального района Владимирской области от 19.09.2025  № 1575 "О порядке расходования средств субвенции на организацйию осуществления переданных отдельных государственных полномочий Владимирской области по организации мероприятий при осуществлении деятельности по обращению с животными без владельцев на территории Киржачского муниципального района Владимирской области"; Постановление администрации Киржачского муниципального района Владимирской области " О Порядке расходования средств субвенции на осуществление переданных отдельных государственных полномочий Владимирской области по организации мероприятий при осуществлении деятельности по обращению с животными без владельцев на территории Владимирской области"  от 21.02.2025 №269</t>
  </si>
  <si>
    <t>Р-4.2.1.003</t>
  </si>
  <si>
    <t xml:space="preserve">Реестр расходных обязательств главных распорядителей средств бюджета муниципального образования Киржачский район на 01.09.2025 г. </t>
  </si>
  <si>
    <t xml:space="preserve">Администрация Киржачского района </t>
  </si>
  <si>
    <t>Постановление администрации Киржачского муниципального района Владимирской области  от 17.02.2025 № 210 «О выделении денежных средств из резервного фонда администрации Киржачского муниципального района Владимирской области»,</t>
  </si>
  <si>
    <t>№ 131-ФЗ от 06.10.2003  ст.15,ч.1,п.11)</t>
  </si>
  <si>
    <t xml:space="preserve">1. Постановление администрации Киржачского района Владимирской области от 14.10.2013 № 1407  "Об утверждении муниципальной программы муниципального образования Киржачский район "Энергосбережение и повышение энергетической эффективности" (с учетом внесенных изменений и дополнений)                                                2. Соглашение от 20.01.2025 №52 о предоставлении субсидии из областного бюджета бюджету муниципального образования </t>
  </si>
  <si>
    <t xml:space="preserve">1. Постановление администрации Киржачского района Владимирской области от 14.10.2013 № 1407  "Об утверждении муниципальной программы муниципального образования Киржачский район "Энергосбережение и повышение энергетической эффективности" (с учетом внесенных изменений и дополнений)                                     2. Соглашение от 20.01.2025 №52 о предоставлении субсидии из областного бюджета бюджету муниципального образования </t>
  </si>
  <si>
    <t>1. Постановление администрации Киржачского района Владимирской области от 14.10.2013 № 1408 "О муниципальной программе муниципального образования Киржачский район "Развитие образования" (с учетом внеснных изменений и дополнений)                                      2.  Соглашение о предоставлении субсидии из областного бюджета бюджету муниципального образования Киржачский район Владимирской области на реализацию мероприятий по модернизации школьных систем образования  от 27.01.2025</t>
  </si>
  <si>
    <t>1. 14.10.2013                                                  2. 27.01.2025</t>
  </si>
  <si>
    <t xml:space="preserve">1. не установлен                                                   2. 31.12.2025 </t>
  </si>
  <si>
    <t>1. не установлен                                                   2. до полного исполнения обязательств</t>
  </si>
  <si>
    <t>Постановление администрации Киржачского района Владимирской области от 23.05.2023 №634 "О порядке выплаты ежемесячных доплат к страховой пенсии лицам, ранее замещавшим должности в органах власти и управления, общественных организациях Киржачского района, исполнявших функции местного самоуправления"</t>
  </si>
  <si>
    <t>Постановление администрации Киржачского района от 20.09.2022 № 1775 "Об утверждении Порядка осуществления ежемесячной материальной помощи к государственной пенсии лицам, удостоенным звания "Почётный гражданин города Киржача и Киржачского района Владимирской области"</t>
  </si>
  <si>
    <t xml:space="preserve">Постановления администрации Киржачс кого района Владимирской области  "Об утверждении Порядка осуществления единовременной денежной выплаты участникам Великой Отечественной войны"                                                                                                       от 15.05.2024 №617     </t>
  </si>
  <si>
    <t>Р-5.3.1.001</t>
  </si>
  <si>
    <t>Расходы на подготовку и проведение выборов депутатов Совета народных депутатов муниципального образования Киржачский район в рамках непрограммных расходов  органов исполнительной власти (Иные бюджетные ассигнования)</t>
  </si>
  <si>
    <t>Закон Владимирской области от 13.02.2003 № 10-ОЗ "Избирательный кодекс Владимирской области"</t>
  </si>
  <si>
    <t>Ст. 54 п. 2</t>
  </si>
  <si>
    <t>9990000010</t>
  </si>
  <si>
    <t>880</t>
  </si>
  <si>
    <r>
      <t xml:space="preserve">Федеральный Закон от 06.10.2003 № 131-ФЗ "Об </t>
    </r>
    <r>
      <rPr>
        <sz val="8"/>
        <rFont val="Times New Roman"/>
        <family val="1"/>
        <charset val="204"/>
      </rPr>
      <t>общих принципах организации
местного самоуправления в Российской Федерации"</t>
    </r>
    <r>
      <rPr>
        <sz val="9"/>
        <rFont val="Times New Roman"/>
        <family val="1"/>
        <charset val="204"/>
      </rPr>
      <t xml:space="preserve">
 (Ст.17 п. 5)</t>
    </r>
  </si>
  <si>
    <t>Решение Киржачского районного Совета народных депутатов от 29.11.2002 № 12/178 "Об обращении в избирательную комиссию Владимирской области о возложении полномочий избирательной комиссии по выборам органов местного самоуправления Киржачского района на территориальную избирательную комиссию Киржачского района"</t>
  </si>
  <si>
    <t>ИТОГО по реестру</t>
  </si>
  <si>
    <t>Территориальная избирательная комиссия Киржачского района</t>
  </si>
  <si>
    <t xml:space="preserve">МКУ "Управление культуры Киржачского района" </t>
  </si>
  <si>
    <t>Р-2.3.1.001</t>
  </si>
  <si>
    <t>Приведение в нормативное состояние (готовность) защитных сооружений гражданской обороны</t>
  </si>
  <si>
    <t>131-ФЗ  06.10.2003  ст.15.1 подстатья 1, п.21</t>
  </si>
  <si>
    <t xml:space="preserve">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</si>
  <si>
    <t>99 9 00 23120</t>
  </si>
  <si>
    <t>Р-1.3.1.002</t>
  </si>
  <si>
    <t>Информационная поддержка туристского комплекса Киржачского района</t>
  </si>
  <si>
    <t>131-ФЗ  06.10.2003  ст.15.1 подстатья 1, п.8</t>
  </si>
  <si>
    <t xml:space="preserve">Постановление администрации Киржачского района Владимирской области от 01.03.2022 №323  "Об утверждении порядка расходования средств на реализацию муниципальной программы муниципального образования Киржачский район "Развитие туризма" </t>
  </si>
  <si>
    <t>2300221060</t>
  </si>
  <si>
    <t>Р-1.3.1.003</t>
  </si>
  <si>
    <t>Организационная поддержка туристского комплекса Киржачского района</t>
  </si>
  <si>
    <t>2300221110</t>
  </si>
  <si>
    <t>Р-2.1.1.004</t>
  </si>
  <si>
    <t>Мероприятия по созданию благоприятных условий развития туризма</t>
  </si>
  <si>
    <t>2300271990</t>
  </si>
  <si>
    <t>Р-2.3.1.005</t>
  </si>
  <si>
    <t xml:space="preserve">Реализация инициативных проектов, имеющих приоритетное значение для жителей и определяемых с учетом их мнения, в сфере туризма </t>
  </si>
  <si>
    <t xml:space="preserve"> Решения Совета народных депутатов Киржачского района Владимирской области:                                                   1. от 23.11.2023 № 67/442 «Об утверждении Порядка выдвижения, внесения, обсуждения, рассмотрения инициативных проектов, а также проведения их конкурсного отбора в муниципальном образовании Киржачский район Владимирской области»                                                   2. от 23.11.2023 № 67/443 «Об утверждении Порядка определения части территории муниципального образования Киржачский район Владимирской области, на которой могут реализовываться инициативные проекты» </t>
  </si>
  <si>
    <t xml:space="preserve">1. 23.11.2023 2. 23.11.2023  </t>
  </si>
  <si>
    <t>23 0 03 29501</t>
  </si>
  <si>
    <t>23 0 03 29500</t>
  </si>
  <si>
    <t>Р-2.3.1.006</t>
  </si>
  <si>
    <t>Реализация инициативных проектов, имеющих приоритетное значение для жителей  и определяемых с учетом их мнения, в сфере культуры</t>
  </si>
  <si>
    <t>131-ФЗ   06.10.2003 ст.15, подстатья 1, п.19.1</t>
  </si>
  <si>
    <t>10 6 03 29201</t>
  </si>
  <si>
    <t>10 6 03 29202</t>
  </si>
  <si>
    <t>10 6 03 29203</t>
  </si>
  <si>
    <t>10 6 03 29204</t>
  </si>
  <si>
    <t>10 6 03 29205</t>
  </si>
  <si>
    <t>Р-1.3.1.006</t>
  </si>
  <si>
    <t>10 6 03 29200</t>
  </si>
  <si>
    <t>Р-2.3.1.007</t>
  </si>
  <si>
    <t>Мероприятия, проводимые в рамках муниципальной  программы Киржачского муниципального округа Владимирской области «Социальное и демографическое развитие»</t>
  </si>
  <si>
    <t xml:space="preserve">1. Постановление администрации Киржачского района Владимирской области №237 от 11.03.2020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 «Противодействие злоупотреблению наркотиками и их незаконному обороту», «Формирование доступной среды жизнедеятельности для инвалидов  муниципального образования Киржачский район», «Реализация государственной национальной политики в Киржачском районе Владимирской области»                                                                                                                                                                                                                                                                   2.  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</si>
  <si>
    <t xml:space="preserve">1. 11.03.2020 2. 01.01.2021 </t>
  </si>
  <si>
    <t xml:space="preserve">1. не установлен             2. 31.12.2025                </t>
  </si>
  <si>
    <t>07 0 01 10090</t>
  </si>
  <si>
    <t>07 0 01 20330</t>
  </si>
  <si>
    <t>07 0 02 20470</t>
  </si>
  <si>
    <t>07 0 02 20340</t>
  </si>
  <si>
    <t>07 0 03 20182</t>
  </si>
  <si>
    <t>07 0 03 20350</t>
  </si>
  <si>
    <t>07 0 04 21120</t>
  </si>
  <si>
    <t>07 0 04 20360</t>
  </si>
  <si>
    <t>07 0 05 20542</t>
  </si>
  <si>
    <t>07 0 05 20370</t>
  </si>
  <si>
    <t>07 0 05 10070</t>
  </si>
  <si>
    <t>07 0 06 20550</t>
  </si>
  <si>
    <t>07 0 06 20380</t>
  </si>
  <si>
    <t>Р-1.3.1.007</t>
  </si>
  <si>
    <t>07 0 05 10082</t>
  </si>
  <si>
    <t>Р-2.3.1.008</t>
  </si>
  <si>
    <t>Расходы на проведение цикла мероприятий по укреплению единства российской нации, обеспечению межнационального согласия, этнокультурного развития народов, взаимодействию с национально-культурными автономиями</t>
  </si>
  <si>
    <t>131-ФЗ  06.10.2003  ст.15, подстатья 1, п.6.2</t>
  </si>
  <si>
    <t xml:space="preserve"> 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униципальным бюджетным  учреждениям культуры и дополнительного образования детей сферы культуры"                                                                                                                                                                                                                                                                                                                                                                  </t>
  </si>
  <si>
    <t xml:space="preserve">в целом  </t>
  </si>
  <si>
    <t xml:space="preserve">1. 01.01.2021 </t>
  </si>
  <si>
    <t>0800120810</t>
  </si>
  <si>
    <t>Р-2.3.1.009</t>
  </si>
  <si>
    <t>Укрепление антитеррористической защищенности, пожарной безопасности учреждений культуры и дополнительного образования детей в сфере культуры</t>
  </si>
  <si>
    <t>0800120980</t>
  </si>
  <si>
    <t>Р-1.3.1.010</t>
  </si>
  <si>
    <t xml:space="preserve">Организация и проведение районных спортивных и творческих мероприятий, фестивалей, конкурсов </t>
  </si>
  <si>
    <t xml:space="preserve">Постановление администрации Киржачского района Владимирской области №237 от 11.03.2020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 «Противодействие злоупотреблению наркотиками и их незаконному обороту», «Формирование доступной среды жизнедеятельности для инвалидов  муниципального образования Киржачский район», «Реализация государственной национальной политики в Киржачском районе Владимирской области»        </t>
  </si>
  <si>
    <t>1500220270</t>
  </si>
  <si>
    <t>Р-2.3.1.011</t>
  </si>
  <si>
    <t xml:space="preserve">Реализация социальных проектов </t>
  </si>
  <si>
    <t>16 0 04 20282</t>
  </si>
  <si>
    <t>Р-2.3.1.012</t>
  </si>
  <si>
    <t>Расходы на формирование доступной среды в учреждениях культуры и дополнительного образования детей в сфере культуры</t>
  </si>
  <si>
    <t>16 0 02 20990</t>
  </si>
  <si>
    <t>Р-1.3.1.012</t>
  </si>
  <si>
    <t>Р-1.3.1.013</t>
  </si>
  <si>
    <t>Мероприятия, проводимые в рамках муниципальной  программы Киржачского муниципального округа Владимирской области «Реализация государственной национальной политики»</t>
  </si>
  <si>
    <t>21 0 01 20720</t>
  </si>
  <si>
    <t>21 0 01 20730</t>
  </si>
  <si>
    <t>Р-2.3.1.013</t>
  </si>
  <si>
    <t>21 0 02 20730</t>
  </si>
  <si>
    <t>Р-2.3.1.014</t>
  </si>
  <si>
    <t>Обеспечение деятельности учреждений дополнительного образования детей в сфере культуры</t>
  </si>
  <si>
    <t>131-ФЗ   06.10.2003 ст.15, подстатья 1, п.11</t>
  </si>
  <si>
    <r>
      <t xml:space="preserve"> Постановление администрации Киржачского района от 09.10.2019 №1349 "Об утверждении Порядка определения объема и условий предоставления субсидий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на  финансовое обеспечение  выполнения муниципального задания на оказание муниципальных услуг (выполнение работ)"                                                                                      </t>
    </r>
    <r>
      <rPr>
        <u/>
        <sz val="8"/>
        <rFont val="Times New Roman"/>
        <family val="1"/>
        <charset val="204"/>
      </rPr>
      <t/>
    </r>
  </si>
  <si>
    <t xml:space="preserve">в целом   </t>
  </si>
  <si>
    <t xml:space="preserve"> 01.01.2020 </t>
  </si>
  <si>
    <t xml:space="preserve"> не установлен</t>
  </si>
  <si>
    <t>103010Я590</t>
  </si>
  <si>
    <r>
      <t xml:space="preserve">1. 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r>
    <r>
      <rPr>
        <u/>
        <sz val="8"/>
        <rFont val="Times New Roman"/>
        <family val="1"/>
        <charset val="204"/>
      </rPr>
      <t/>
    </r>
  </si>
  <si>
    <t xml:space="preserve">01.01.2021   </t>
  </si>
  <si>
    <t>104010Я590</t>
  </si>
  <si>
    <t>Р-2.3.1.015</t>
  </si>
  <si>
    <t>Обеспечение деятельности библиотек</t>
  </si>
  <si>
    <t>131-ФЗ   06.10.2003 ст.15, подстатья 1, п.19</t>
  </si>
  <si>
    <r>
      <t xml:space="preserve">Постановление администрации Киржачского района от 09.10.2019 №1349 "Об утверждении Порядка определения объема и условий предоставления субсидий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на  финансовое обеспечение  выполнения муниципального задания на оказание муниципальных услуг (выполнение работ)"                                                                                      </t>
    </r>
    <r>
      <rPr>
        <u/>
        <sz val="8"/>
        <rFont val="Times New Roman"/>
        <family val="1"/>
        <charset val="204"/>
      </rPr>
      <t/>
    </r>
  </si>
  <si>
    <t xml:space="preserve"> 01.01.2020  </t>
  </si>
  <si>
    <t xml:space="preserve">не установлен  </t>
  </si>
  <si>
    <t>101010Э590</t>
  </si>
  <si>
    <t xml:space="preserve"> 01.01.2021   </t>
  </si>
  <si>
    <t>101010Э591</t>
  </si>
  <si>
    <t>Р-2.2.1.016</t>
  </si>
  <si>
    <t>Государственная поддержка отрасли культуры на реализацию мероприятий по модернизации библиотек в части комплектования книжных фондов библиотек муниципальных образований и государственных общедоступных библиотек</t>
  </si>
  <si>
    <t xml:space="preserve">Соглашение от 28.01.2025 № 17630000-1-2025-008 о предоставлении субсидии из бюджета Владимирской области бюджету   Киржачского муниципального района Владимирской области на реализацию мероприятий по модернизации библиотек в части комплектования книжных фондов библиотек муниципальных образований и государственных общедоступных библиотек области                                                                                                                                                                                                                                                                                       </t>
  </si>
  <si>
    <t xml:space="preserve"> 28.01.2025    </t>
  </si>
  <si>
    <t xml:space="preserve"> 31.12.2027     </t>
  </si>
  <si>
    <t>10101L5192</t>
  </si>
  <si>
    <t>Р-2.1.1.016</t>
  </si>
  <si>
    <t>Р-2.3.1.016</t>
  </si>
  <si>
    <t>Р-2.3.1.017</t>
  </si>
  <si>
    <t>Обеспечение деятельности  музея</t>
  </si>
  <si>
    <t>131-ФЗ   06.10.2003 ст.15.1, подстатья 1, п.1</t>
  </si>
  <si>
    <t xml:space="preserve">1. 01.01.2020  </t>
  </si>
  <si>
    <t>101020Ю590</t>
  </si>
  <si>
    <t xml:space="preserve">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</si>
  <si>
    <t xml:space="preserve">1. 01.01.2021   </t>
  </si>
  <si>
    <t xml:space="preserve"> не установлен  </t>
  </si>
  <si>
    <t>104010Ю590</t>
  </si>
  <si>
    <t>Р-2.3.1.018</t>
  </si>
  <si>
    <t>Выполнение работ по реконструкции Мемориала на месте гибели Героев Советского Союза летчика-космонавта Ю.А.Гагарина и летчика-испытателя В.С.Серегина</t>
  </si>
  <si>
    <t>Постановление  администрации Киржачского района от 25.04.2019г.№648 "О Порядке предоставления субсидий муниципальным, бюджетным и автономным учреждениям, муниципальным унитарным предприятиям на осуществление капитальных вложкний в обьекты капитального строительства муниципальной собственности муниципального образования Киржачский район или приобретение обьектов недвижимого имущества в муниципальную собственность муниципального образования Киржачский район"</t>
  </si>
  <si>
    <t>464</t>
  </si>
  <si>
    <t>Р-2.3.1.019</t>
  </si>
  <si>
    <t>Строительство здания «Дом космонавтов», расположенного по адресу: Владимирская область, Киржачский район, вблизи д. Новоселово (земельный участок с кадастровым номером 33:02:020735:1251)</t>
  </si>
  <si>
    <t>1010440330</t>
  </si>
  <si>
    <t>Р-2.3.1.020</t>
  </si>
  <si>
    <t>Обеспечение деятельности дворцов культуры, других учреждений культуры</t>
  </si>
  <si>
    <t xml:space="preserve">01.01.2020  </t>
  </si>
  <si>
    <t>102010И590</t>
  </si>
  <si>
    <t>102010И591</t>
  </si>
  <si>
    <r>
      <t xml:space="preserve"> 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r>
    <r>
      <rPr>
        <u/>
        <sz val="8"/>
        <rFont val="Times New Roman"/>
        <family val="1"/>
        <charset val="204"/>
      </rPr>
      <t/>
    </r>
  </si>
  <si>
    <t xml:space="preserve"> 01.01.2021  </t>
  </si>
  <si>
    <t>10 4 01 0И590</t>
  </si>
  <si>
    <t>10 4 01 0И591</t>
  </si>
  <si>
    <t>10 4 01 21210</t>
  </si>
  <si>
    <t>Р-1.3.1.020</t>
  </si>
  <si>
    <t xml:space="preserve">Решение Совета народных депутатов Киржачского  района от 09.11.2006 № 15/228 «Об организации деятельности муниципальных учреждений культуры Киржачского района и порядке их финансирования»  </t>
  </si>
  <si>
    <t>01.01.2007</t>
  </si>
  <si>
    <t>10 2 01 0И592</t>
  </si>
  <si>
    <t>10 2 01 0И593</t>
  </si>
  <si>
    <t>10 2 01 0И594</t>
  </si>
  <si>
    <t>10 2 01 0И595</t>
  </si>
  <si>
    <t>Р-2.1.1.021</t>
  </si>
  <si>
    <t>Поддержка любительских творческих коллективов</t>
  </si>
  <si>
    <t>Соглашение  от 28.06.2025 №123 о предоставлении иного межбюджетного трансферта из областного бюджета бюджету муниципального образования Киржачский муниципальный район Владимирской области на поддержку любительских творческих коллективов в рапмках государственной программы Владимирской области "Развитие культуры", утвержденной постановление администрации Владимирской области от 31.03.2021 №176</t>
  </si>
  <si>
    <t>10 2 01 71840</t>
  </si>
  <si>
    <t>Р-2.1.1.022</t>
  </si>
  <si>
    <t>Мероприятия по укреплению материально-технической базы муниципальных учреждений культуры</t>
  </si>
  <si>
    <t xml:space="preserve">Соглашение от 13.02.2024 №115 о предоставлении в 2024-2026 годах субсидии из областного бюджета бюджету муниципального образования Киржачский район на мероприятия по укреплению материально-технической базы муниципальных учреждений культуры в рамках регионального проекта «Развитие и модернизация материально-технической базы муниципальных учреждений культуры Владимирской области» государственной программы Владимирской области «Развитие культуры», утвержденной постановлением администрации Владимирской области от 31.03.2021 № 176
</t>
  </si>
  <si>
    <t xml:space="preserve"> 13.02.2024</t>
  </si>
  <si>
    <t>10 4 01 S0531</t>
  </si>
  <si>
    <t>Р-2.3.1.022</t>
  </si>
  <si>
    <t>Р-2.2.1.023</t>
  </si>
  <si>
    <t xml:space="preserve"> Расходы на развитие и укрепление материально-технической базы домов культуры в населенных пунктах с числом жителей до 50 тысяч человек</t>
  </si>
  <si>
    <t>Соглашение от 27.01.2025 №17630000-1-2025-005 о предоставлении субсидии из областного бюджета бюджету Киржачского муниципального района Владимирской области на обеспечение развития и укрепления материально-техническо йбазы домов культуры в населенных пунктах с числом жителей до 50 тысяч человек</t>
  </si>
  <si>
    <t>27.01.2025</t>
  </si>
  <si>
    <t>10401L4670</t>
  </si>
  <si>
    <t>Р-2.1.1.023</t>
  </si>
  <si>
    <t>Р-2.2.1.024</t>
  </si>
  <si>
    <t xml:space="preserve">   Техническое оснащение муниципальных музеев</t>
  </si>
  <si>
    <t>Постановление администрации Киржачского района от 06.03.2024 №231 "Об утверждении порядка расходования субсидии, выделенной из областного бюджета на техническое оснащение муниципального бюджетного учреждения «Киржачский районный историко-краеведческий и художественный музей»"</t>
  </si>
  <si>
    <t>06.03.2024</t>
  </si>
  <si>
    <t xml:space="preserve">не установлен           </t>
  </si>
  <si>
    <t>104A155900</t>
  </si>
  <si>
    <t>Р-2.1.1.024</t>
  </si>
  <si>
    <t>Р-2.3.1.024</t>
  </si>
  <si>
    <t>Р-2.3.1.025</t>
  </si>
  <si>
    <t>Сохранение зданий Объектов культурного наследия</t>
  </si>
  <si>
    <t xml:space="preserve">Решение Совета народных депутатов Киржачского  района от 09.11.2006 № 15/228 «Об организации деятельности муниципальных учреждений культуры Киржачского района и порядке их финансирования»                                                                                                    </t>
  </si>
  <si>
    <t xml:space="preserve"> 01.01.2007   </t>
  </si>
  <si>
    <t>1070121220</t>
  </si>
  <si>
    <t>1070121240</t>
  </si>
  <si>
    <t>Р-1.3.1.025</t>
  </si>
  <si>
    <t>1070121150</t>
  </si>
  <si>
    <t>1060120390</t>
  </si>
  <si>
    <t>1060121150</t>
  </si>
  <si>
    <t>Р-1.3.1.026</t>
  </si>
  <si>
    <t>Обеспечение деятельности муниципального казенного учреждения "Управление культуры Киржачского района"</t>
  </si>
  <si>
    <r>
      <t xml:space="preserve">Решение Совета народных депутатов Киржачского  района от 09.11.2006 № 15/228 «Об организации деятельности муниципальных учреждений культуры Киржачского района и порядке их финансирования»                                                                                                    </t>
    </r>
    <r>
      <rPr>
        <u/>
        <sz val="8"/>
        <rFont val="Times New Roman"/>
        <family val="1"/>
        <charset val="204"/>
      </rPr>
      <t/>
    </r>
  </si>
  <si>
    <t>10 6 01 0К590</t>
  </si>
  <si>
    <t>Р-2.1.1.027</t>
  </si>
  <si>
    <t xml:space="preserve">Повышение оплаты труда работников культуры и педагогических работников дополнительного образования детей сферы культуры в соответствии с указами Президента Российской Федерации от 7 мая 2012 года №597, от 1 июня 2012 года №761   </t>
  </si>
  <si>
    <t>Указ Президента РФ                                 №597 от 07.05.2012г.;            Указ Президента РФ                                         №761 от 01.06.2012г.</t>
  </si>
  <si>
    <t xml:space="preserve">Соглашения  о предоставлении субсидии из областного бюджета бюджету муниципального образования Киржачский муниципальный округ Владимирской области на повышение оплаты труда работников культуры и педагогических работников дополнительного образования детей сферы культуры в соответствии с указами Президента Российской Федерации от 7 мая 2012 года № 597, от 1 июня 2012 года № 761 :   1. от 18.01.2024 № 38                                             2. от 22.01.2025 № 48                                 </t>
  </si>
  <si>
    <t xml:space="preserve"> в целом</t>
  </si>
  <si>
    <t xml:space="preserve">1. 18.01.2024 2. 22.01.2025   </t>
  </si>
  <si>
    <t xml:space="preserve">1. 31.12.2024     2. 31.12.2025   </t>
  </si>
  <si>
    <t>10 3 01 70390</t>
  </si>
  <si>
    <t>10 1 01 70390</t>
  </si>
  <si>
    <t>10 1 02 70390</t>
  </si>
  <si>
    <t>10 2 12 70390</t>
  </si>
  <si>
    <t>10 3 01 S0390</t>
  </si>
  <si>
    <t>10 1 01 S0390</t>
  </si>
  <si>
    <t>10 1 02 S0390</t>
  </si>
  <si>
    <t>10 2 01 S0390</t>
  </si>
  <si>
    <t>Р-1.1.1.027</t>
  </si>
  <si>
    <t>Р-2.3.1.027</t>
  </si>
  <si>
    <t>10 2 12 S0390</t>
  </si>
  <si>
    <t>Р-1.3.1.027</t>
  </si>
  <si>
    <t>Р-1.1.2.028</t>
  </si>
  <si>
    <t>Предоставление компенсации по оплате за содержание и ремонт жилья, услуг теплоснабжения (отопления) и электроснабжения работникам культуры муниципальных учреждений, а также компенсации расходов на оплату жилых помещений, отопления и освещения педагогическим работникам муниципальных образовательных организаций дополнительного образования детей в сфере культуры</t>
  </si>
  <si>
    <t>Закон Владимир-ской области                      №122-ОЗ от 07.12.2020</t>
  </si>
  <si>
    <t>Постановление администрации Киржачского района Владимирской области от 28.01.2022 №130 "Об утверждении порядка предоставления компенсации по оплате за содержание и ремонт жилья, услуг теплоснабжения (отопления) и электроснабжения работникам культуры муниципальных учреждений, а также компенсации расходов на оплату жилых помещений, отопления и освещения педагогическим работникам муниципальных образовательных организаций дополнительного образования детей в сфере культуры"</t>
  </si>
  <si>
    <t>1060271960</t>
  </si>
  <si>
    <t xml:space="preserve"> Расходы за счет межбюджетных трансфертов, перечисляемых из бюджета муниципального образования город Киржач Киржачского района Владимирской области в соответствии с заключенным соглашением на обеспечение деятельности учреждений культуры города</t>
  </si>
  <si>
    <t>Р-2.3.3.029</t>
  </si>
  <si>
    <t>Обеспечение деятельности библиотек города</t>
  </si>
  <si>
    <t>131-ФЗ   06.10.2003 ст.14, подстатья 1, п.11</t>
  </si>
  <si>
    <t>1. Постановление администрации Киржачского района Владимирской области от 02.08.2024 №1062   "О порядке предоставления и расходования межбюджетных трансфертов, передаваемых из бюджета муниципального образования город Киржач Киржачского района Владимирской области на осуществление части полномочий в соответствии с заключенным Соглашением между администрацией муниципального образования город Киржач Киржачского района Владимирской области и администрацией Киржачского района Владимирской области о передаче  части полномочий по решению вопросов местного значения"                                                                                                                                                                                                                                                                                             2. Соглашение от 15.01.2025 № 2 между администрацией муниципального образования город Киржач Киржачского района Владимирской области и администрацией муниципального района Владимирской области о передаче части полномочий по решению вопросов местного значения</t>
  </si>
  <si>
    <t>1. 02.08.2024      2. 15.01.2025</t>
  </si>
  <si>
    <t>1. не установлен                             2. 31.12.2025</t>
  </si>
  <si>
    <t>10101П0241</t>
  </si>
  <si>
    <t>Р-2.3.3.030</t>
  </si>
  <si>
    <t>Р-2.3.3.031</t>
  </si>
  <si>
    <t>Обеспечение деятельности учреждений культуры города</t>
  </si>
  <si>
    <t>131-ФЗ   06.10.2003 ст.14, подстатья 1, п.12</t>
  </si>
  <si>
    <t>10201П0242</t>
  </si>
  <si>
    <t>Р-2.3.3.032</t>
  </si>
  <si>
    <t>0700220471</t>
  </si>
  <si>
    <t>0700421122</t>
  </si>
  <si>
    <t>0700520543</t>
  </si>
  <si>
    <t>0700620551</t>
  </si>
  <si>
    <t>Р-2.3.3.034</t>
  </si>
  <si>
    <t>2100120721</t>
  </si>
  <si>
    <t xml:space="preserve"> Обеспечение организации бухгалтерского учета </t>
  </si>
  <si>
    <t>10601П0243</t>
  </si>
  <si>
    <t>Р-1.3.3.036</t>
  </si>
  <si>
    <t xml:space="preserve">Оплата труда вспомогательного персонала </t>
  </si>
  <si>
    <t>99900П0244</t>
  </si>
  <si>
    <t>Р-2.1.3.037</t>
  </si>
  <si>
    <t>Повышение оплаты труда работников культуры и педагогических работников дополнительного образования детей сферы культуры в соответствии с указами Президента Российской Федерации от 7 мая 2012 года №597, от 1 июня 2012 года №761</t>
  </si>
  <si>
    <t>1010170391</t>
  </si>
  <si>
    <t>1010170392</t>
  </si>
  <si>
    <t>Р-2.3.3.037</t>
  </si>
  <si>
    <t>10101S0391</t>
  </si>
  <si>
    <t>10201S0392</t>
  </si>
  <si>
    <t>Р-2.1.3.038</t>
  </si>
  <si>
    <t>102A27184S</t>
  </si>
  <si>
    <t>Итого</t>
  </si>
  <si>
    <t>Комитет по управлению муниципальным имуществом администрации Киржачского района</t>
  </si>
  <si>
    <t>Расходы на выплаты по оплате труда работников органов местного самоуправления в рамках непрограммных расходов органов исполнительной власти</t>
  </si>
  <si>
    <t xml:space="preserve"> № 131-ФЗ от 06.10.2003                                       ст.17,пст.1,п.9</t>
  </si>
  <si>
    <t xml:space="preserve">1) Постановление администрации района от 08.10.2018 № 1410 "Об утверждении Положения о комитете по управлению муниципальным имуществом администрации Киржачского района"   (с изменениями)                                         2) Решение Совета народных депутатов Киржачского района от 26.12.2007  № 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района Владимирской области (с  изменениями) </t>
  </si>
  <si>
    <t xml:space="preserve">1)в целом          2) в целом </t>
  </si>
  <si>
    <t xml:space="preserve">1) 08.10.2018                  2) 01.01.2008  </t>
  </si>
  <si>
    <t>0000000000</t>
  </si>
  <si>
    <t>1) Постановление администрации района от 08.10.2018 № 1410 "Об утверждении Положения о комитете по управлению муниципальным имуществом администрации Киржачского района" (с изменениями)</t>
  </si>
  <si>
    <t>1) 08.10.2018</t>
  </si>
  <si>
    <t xml:space="preserve"> 2) Решение Киржачского районного Совета народных депутатов от 31.10.2012 № 22/190 " Об утверждении Положения о порядке управления и распоряжения муниципальной собственностью Киржачского района Владимирской области" (с изменениями)    </t>
  </si>
  <si>
    <t>2) 01.11.2012</t>
  </si>
  <si>
    <t>Р-4.3.1.003</t>
  </si>
  <si>
    <t xml:space="preserve">    Расходы на выполнение обязательств муниципального района, связанных с исполнением решений судов</t>
  </si>
  <si>
    <t>Исполнительный лист серии ФС № 040174799, выдан 17.10.2024          Исполнительный лист серии ФС № 040174800, выдан 17.10.2024         Постановление администрации Киржачского района от 18.12.2013г. № 1727 "О порядке финансирования расходов, связанных с исполнением решений судов и возмещением прочих судебных расходов"</t>
  </si>
  <si>
    <t>в целом            в целом</t>
  </si>
  <si>
    <t>17.10.2024                                        18.12.2013</t>
  </si>
  <si>
    <t xml:space="preserve">Оценка недвижимости, признание прав и регулирование отношений по государственной и муниципальной собственности в рамках непрограммных расходов  органов исполнительной власти </t>
  </si>
  <si>
    <t xml:space="preserve"> № 131-ФЗ от 06.10.2003                                       ст.15,пст.1,п.3</t>
  </si>
  <si>
    <t>Решение Совета народных депутатов Киржачского района от 21.11.2008 №47/715 "О выделении ассигнований на обеспечение работ по управлению и распоряжению государственным и муниципальным имуществом " (с изменениями)</t>
  </si>
  <si>
    <t>9990020080</t>
  </si>
  <si>
    <t xml:space="preserve">Расходы на уплату налогов по имуществу, переданному из казны муниципального образования Киржачский район на баланс комитета по управлению муниципальным имуществом администрации Киржачского района в рамках непрограммных расходов органов исполнительной власти  </t>
  </si>
  <si>
    <t xml:space="preserve">Решение Киржачского районного Совета народных депутатов от 31.10.2012 № 22/190 " Об утверждении Положения о порядке управления и распоряжения муниципальной собственностью Киржачского района Владимирской области" (с изменениями)    </t>
  </si>
  <si>
    <t>9990020240</t>
  </si>
  <si>
    <t>Р-4.3.1.006</t>
  </si>
  <si>
    <t>Расходы на оплату коммунальных услуг зданий,  находящихся в казне муниципального образования Киржачский район</t>
  </si>
  <si>
    <t>1) Постановление администрации Киржачского района от 04.09.2024 №  1248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2025  год"</t>
  </si>
  <si>
    <t>2) Постановление администрации района от 01.09.2023 № 1586 "Об утверждении лимитов  потребления  коммунальных услуг (тепло-, электро-, водоснабжения и водоотведения), топлива и услуг связи главным распорядителям и получателям  средств бюджета муниципального района на 2024  год"</t>
  </si>
  <si>
    <t>Р-4.3.1.007</t>
  </si>
  <si>
    <t>Расходы на эксплуатацию и содержание имущества, состоящего на балансе комитета по управлению имуществом администрации Киржачского района, в рамках непрограммных расходов органов исполнительной власти</t>
  </si>
  <si>
    <t xml:space="preserve">Решение Киржачского районного Совета народных депутатов от 31.10.2012 № 22/190 " Об утверждении Положения о порядке управления и распоряжения муниципальной собственностью Киржачского района Владимирской области"   (с изменениеями)  </t>
  </si>
  <si>
    <t>9990020700</t>
  </si>
  <si>
    <t>Р-4.2.1.008</t>
  </si>
  <si>
    <t>Поощрения муниципальных управленческих команд за достижение показателей деятельности органов исполнительных власти субъектов Российской Федерации</t>
  </si>
  <si>
    <t xml:space="preserve">Постановление администрации Киржачского муниципального района Владимирской области  от 30.07.2025 № 1283 «О распределении средств прочей дотации, предоставленной из областного бюджета на цели поощрения муниципальных управленческих команд, и утверждении Порядка выплаты поощрения лицам, входящим в муниципальные управленческие команды» </t>
  </si>
  <si>
    <t xml:space="preserve"> в целом             </t>
  </si>
  <si>
    <t>Расходы на эксплуатацию и содержание имущества, находящегося в казне муниципального района</t>
  </si>
  <si>
    <t>ИТОГО:</t>
  </si>
  <si>
    <t>Управление образования администрации Киржачского района</t>
  </si>
  <si>
    <t>774</t>
  </si>
  <si>
    <t>Управление образования администрации Киржачского муниципального района Владимирской области</t>
  </si>
  <si>
    <t>Р-1.1.1.01</t>
  </si>
  <si>
    <t>Установка на воинские захоронения и памятники Великой Отечественной войны надписей и обозначений, содержащих информацию о воинских захоронениях и памятниках Великой Отечественной войны, в рамках регионального проекта "Военно-патриотическое воспитание детей и молодежи, развитие практики шефства воинских частей над образовательными организациями</t>
  </si>
  <si>
    <t>Федеральный закон от 06.10.2003 N 131-ФЗ "Об общих принципах организации местного самоуправления в Российской Федерации"  (ст.15, часть 1, п.27)</t>
  </si>
  <si>
    <t xml:space="preserve">Соглашение о предоставлении субсидии из областного бюджета бюджету муниципального образования Киржачский муниципальный район Владимирской области на установку на воинские захоронения и памятники Великой Отечественной войны надписей и обозначений, содержащих информацию о воинских захоронениях и памятниках Великой отечественной войны от 14.02.2025
</t>
  </si>
  <si>
    <t>14.02.2025</t>
  </si>
  <si>
    <t>до полного исполнения сторонами обязательств</t>
  </si>
  <si>
    <t>2400373060</t>
  </si>
  <si>
    <t>Постановление администрации Киржачского района от 24.06.2024 №832 "Об утверждении порядка расходования средств бюджета муниципального образования Киржачский район, предусмотренных на реализацию муниципальной программы муниципального образования Киржачский район "Реализация молодежной политики на территории муниципального образования Киржачский район"</t>
  </si>
  <si>
    <t>24.06.2024</t>
  </si>
  <si>
    <t>Р-1.3.1.02</t>
  </si>
  <si>
    <t>24003S3060</t>
  </si>
  <si>
    <t>Р-2.3.1.03</t>
  </si>
  <si>
    <t xml:space="preserve">Укрепление антитеррористической защищенности, пожарной безопасности, обновление материально-технической базы образовательных организаций </t>
  </si>
  <si>
    <t>Федеральный закон от 06.10.2003 N 131-ФЗ "Об общих принципах организации местного самоуправления в Российской Федерации"  (ст.15, часть 1, п.11)</t>
  </si>
  <si>
    <t xml:space="preserve">Решение Совета народных депутатов Киржачского района Владимирской области от 24.12.2008 №49/749 "Об организации деятельности муниципальных образовательных учреждений и порядке их финансирования"
</t>
  </si>
  <si>
    <t>0800120850</t>
  </si>
  <si>
    <t>Постановление администрации Киржачского района Владимирской области от 25.12.2019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</si>
  <si>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 xml:space="preserve">пп.1.2. абз.3,4, п.2.5 пп.2.5.3 </t>
  </si>
  <si>
    <t>Р-2.3.1.04</t>
  </si>
  <si>
    <t>Расходы на обеспечение деятельности  (оказание услуг) муниципальных бюджетных дошкольных образовательных учреждений</t>
  </si>
  <si>
    <t xml:space="preserve">Решение Совета народных депутатов Киржачского района Владимирской области от 24.12.2008 №49/749 "Об организации деятельности муниципальных образовательных учреждений и порядке их финансирования"    </t>
  </si>
  <si>
    <t>0910105590</t>
  </si>
  <si>
    <t xml:space="preserve"> Постановление  Администрации Киржачского района от 31.12.2019 №1851 "Об утверждении Порядка определения объема и условий предоставления субсидий из бюджета муниципального образования Киржачский район бюджетным образовательным учреждениям и учреждениям дополнительного образования детей,подведомственных управлению образования Киржачского района на финансовое обеспечение выполнения муниципального задания на оказание муниципальных услуг (выполнение работ)</t>
  </si>
  <si>
    <t>Постановление администрации Киржачского района от 25.12.2019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</si>
  <si>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с 01.01.2020</t>
  </si>
  <si>
    <t>Р-2.3.1.05</t>
  </si>
  <si>
    <t xml:space="preserve">Капитальный ремонт учреждений образования </t>
  </si>
  <si>
    <t>Решение Совета народных депутатов Киржачского района Владимирской области от 24.12.2008 №49/749 "Об организации деятельности муниципальных образовательных учреждений и порядке их финансирования"</t>
  </si>
  <si>
    <t>Постановление администрации Киржачского района от 25.12.2019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</si>
  <si>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 xml:space="preserve">пп.1.2. абз.3, п.2.5 пп.2.5.2 </t>
  </si>
  <si>
    <t>Р-2.3.1.06</t>
  </si>
  <si>
    <t>Единовременная выплата молодому специалисту, впервые назначенному на работу в образовательную организацию и проработавшему не менее одного учебного года</t>
  </si>
  <si>
    <t>пункт 2), статьи 2 приложения 2 к решению</t>
  </si>
  <si>
    <t>0910121950</t>
  </si>
  <si>
    <t>Постановление администрации Киржачского муниципального района Владимирской области от 26.09.2025 № 1603 "Об утверждении Порядка предоставления единовременной денежной выплаты молодым специалистам, впервые трудоустроенным в образовательные организации Киржачского муниципального района Владимирской области"</t>
  </si>
  <si>
    <t>Р-4.1.2.07</t>
  </si>
  <si>
    <t>Предоставление мер социальной поддержки педагогическим работникам и иным категориям граждан, работающим в муниципальных образовательных организациях, расположенных в сельских населенных пунктах, поселках городского типа (поселках, относящихся к городским населенным пунктам)</t>
  </si>
  <si>
    <t xml:space="preserve">Федеральный закон от 29.12.2012 N 273-ФЗ "Об образовании в Российской Федерации"(статья 47, ч.8)
</t>
  </si>
  <si>
    <t>Закон ВО от 05.10.2020 №73-ОЗ "О наделении органов местного самоуправления муниципальных образований ВО отдельными государственными полномочиями ВО по предоставлению мер социальной поддержки педагогическим работникам и ным категориям  граждан, работающим в муниципальных образовательных организациях, расположенных в сельских населенных пунктах, поселках городского типа (поселках, относящихся к городским населенным пунктам)</t>
  </si>
  <si>
    <t>0910170590</t>
  </si>
  <si>
    <t>Постановление главы района от 20.05.2011 №216 "О предоставлении мер социальной поддержки педагогическим работникам и иным специалистам образовательных учреждений системы образования Киржачского района" (Закон Владимирской области от 02.10.2007 года №120-ОЗ«О социальной поддержке и социальном обслуживании отдельных категорий граждан во Владимирской области")</t>
  </si>
  <si>
    <t>Р-2.1.1.08</t>
  </si>
  <si>
    <t xml:space="preserve">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образовательных организациях, обеспечение дополнительного образования детей в муниципальных общеобразовательных организациях </t>
  </si>
  <si>
    <t xml:space="preserve">Постановление администрации Киржачского района от 04.03.2020 №204 "О мерах по реализации постановления администрации Владимирской области от 21.01.2020 №24 «Об утверждении нормативов предусмотренных пунктом 3 статьи 8 Федерального закона от 29.12.2012 №273-Ф" </t>
  </si>
  <si>
    <t>0910171830</t>
  </si>
  <si>
    <t>Р-2.1.1.09</t>
  </si>
  <si>
    <t xml:space="preserve">Поддержка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организацих и подготовке муниципальных образовательных организаций к началу учебного года и оздоровительных лагерей к летнему периоду) </t>
  </si>
  <si>
    <t xml:space="preserve">Соглашение о предоставлении субсидии из областного бюджета бюджету муниципального образования Киржачский муниципальный район Владимирской области на поддержку приоритетных направлений развития отрасли образования № 66 от 28.01.2025
</t>
  </si>
  <si>
    <t>0910171473</t>
  </si>
  <si>
    <t>Р-2.3.1.10</t>
  </si>
  <si>
    <t xml:space="preserve">Софинансирование поддержки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организацих и подготовке муниципальных образовательных организаций к началу учебного года и оздоровительных лагерей к летнему периоду) </t>
  </si>
  <si>
    <t>Постановления администрации Киржачского района Владимирской области от 04.03.2019 №301 «Об утверждении Порядка расходования субсидии из областного бюджета на поддержку приоритетных направлений развития отрасли образования»</t>
  </si>
  <si>
    <t>09101S1473</t>
  </si>
  <si>
    <t>Р-2.3.1.11</t>
  </si>
  <si>
    <t>Расходы по проезду на общественном транспорте (кроме такси) до места работы и обратно педагогическим работникам образовательных учреждений, расположенных в сельской местности, проживающим в другой местности</t>
  </si>
  <si>
    <t xml:space="preserve">Федеральный закон от 29.12.2012 N 273-ФЗ  "Об образовании в Российской Федерации"  п. 7 ч. 5 ст. 47
</t>
  </si>
  <si>
    <t>пункт 1) статьи 2 приложения 2 к решению</t>
  </si>
  <si>
    <t>0910110060</t>
  </si>
  <si>
    <t>Закон Владимирской области от 02.10.2007 N 120-ОЗ "О социальной поддержке и социальном обслуживании отдельных категорий граждан во Владимирской                                                 ( ст. 41 п.1, ст.3, п.3)</t>
  </si>
  <si>
    <t>Постановление адм.Киржачского муниципального района Владимирской области от 28.12.2024                             № 2019 "Об утверждении Порядка выплаты компенсации расходов по проезду на общественном транспорте (кроме такси) на пригородных и междугородних маршрутах (внутрирайонных, внутриобластных, межобластных) до места работы и обратно педагогическим работникам муниципальных образовательных учреждений, расположенных в сельской местности, проживающим в другой местности"</t>
  </si>
  <si>
    <t>0910121940</t>
  </si>
  <si>
    <t>Р-2.1.1.12</t>
  </si>
  <si>
    <t>Оснащение медицинского блока отделений организации медицинской помощи несовершеннолетним, обучающимся в образовательных организациях (дошкольных образовательных и общеобразовательных организациях), реализующих основные общеобразовательные программы</t>
  </si>
  <si>
    <t>Федеральный закон от 06.10.2003 № 131-ФЗ "Об общих принципах организации местного самоуправления в Российской Федерации"  (ст.15, часть 1, п.11)</t>
  </si>
  <si>
    <t>Соглашение о предоставлении субсидии бюджету муниципального образования Киржачский муниципальный район Владимирской области на
оснащение медицинского блока отделений организации медицинской помощи несовершеннолетним,обучающимся в образовательных организациях (дошкольных образовательных и общеобразовательных организациях области), реализующих основные общеобразовательные программы № 17630000-1-2025-010</t>
  </si>
  <si>
    <t>0910171510</t>
  </si>
  <si>
    <t>Р-2.3.1.13</t>
  </si>
  <si>
    <t>09101S1510</t>
  </si>
  <si>
    <t>Р-2.3.1.14</t>
  </si>
  <si>
    <t>Обеспечение образовательных учреждений первичными средствами пожаротушения, установка аварийного эвакуационного освещения</t>
  </si>
  <si>
    <t xml:space="preserve">
Федеральный закон от 29.12.2012 N 273-ФЗ "Об образовании в Российской Федерации" (статья 40, ч.2)
</t>
  </si>
  <si>
    <t>1100220140</t>
  </si>
  <si>
    <t>пп 1.2 абз.17,  п.2.1. пп.2.5.16</t>
  </si>
  <si>
    <t>Р-2.3.1.15</t>
  </si>
  <si>
    <t xml:space="preserve"> Формирование доступной среды в сфере образования (реконструкция, переоборудование и оснащение элементами доступности помещений и сооружений на них)</t>
  </si>
  <si>
    <t>Федеральный закон от 06.10.2003 N 131-ФЗ "Об общих принципах организации местного самоуправления в Российской Федерации"  (ст.15, часть 1, п.11);                Федеральный закон от 29.12.2012 № 273-ФЗ "Об образовании в Российской Федерации" (ст.79, часть 2, часть 4)</t>
  </si>
  <si>
    <t xml:space="preserve">
  Постановление администрации Киржачского района от 25.12.2019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</si>
  <si>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пп.1.2. абз.10, п.2.5 пп.2.5.9</t>
  </si>
  <si>
    <t>1600220690</t>
  </si>
  <si>
    <t>Р-2.1.1.16</t>
  </si>
  <si>
    <t>Приведение в нормативное состояние территорий муниципальных образовательных организаций</t>
  </si>
  <si>
    <t>Постановление администрации Киржачского муниципального района Владимирской области от 31.03.2025 № 568 "О порядке финансирования и расходования средств дополнительной финансовой помощи из областного бюджета в виде дотации на поддержку мер по обеспечению сбалансированности местных бюджетов на осуществление работ по приведению в нормативное состояние территорий муниципальных образовательных организаций района"</t>
  </si>
  <si>
    <t>0910170442</t>
  </si>
  <si>
    <t>Р-2.3.1.17</t>
  </si>
  <si>
    <t xml:space="preserve">Расходы на обеспечение деятельности  муниципальных бюджетных школ-детских садов, школ начальных, неполных средних и средних </t>
  </si>
  <si>
    <t>0910107590</t>
  </si>
  <si>
    <t>Постановление  администрации Киржачского района от 31.12.2019 №1851 "Об утверждении Порядка определения объема и условий предоставления субсидий из бюджета муниципального образования Киржачский район бюджетным образовательным учреждениям и учреждениям дополнительного образования детей,подведомственных управлению образования Киржачского района на финансовое обеспечение выполнения муниципального задания на оказание муниципальных услуг (выполнение работ)"</t>
  </si>
  <si>
    <t xml:space="preserve"> 01.01.2020</t>
  </si>
  <si>
    <t>Р-2.3.1.18</t>
  </si>
  <si>
    <t>Единовременная выплата молодым специалистам, заключившим договор о целевом обучении по образовательной программе высшего образования и трудоустроенным в образовательных организациях Киржачского района</t>
  </si>
  <si>
    <t>Федеральный закон от 06.10.2003      N 131-ФЗ "Об общих принципах организации местного самоуправления в Российской Федерации"  (ст.15, часть 1, п.11)</t>
  </si>
  <si>
    <t>пункт 3) статьи 2 приложения 2 к решению</t>
  </si>
  <si>
    <t>0910121920</t>
  </si>
  <si>
    <t>Р-4.3.1.19</t>
  </si>
  <si>
    <t>Предоставление компенсационных выплат родителям (законным представителям), связанных с оказанием мер социальной поддержки отдельным категориям граждан, за организацию подвоза детей в общеобразовательные организации муниципального образования Киржачский муниципальный район Владимирской области, реализующие основные общеобразовательные программы</t>
  </si>
  <si>
    <t>Постановление администрации Киржачского района Владимирской области от 02.02.2022 №160 "Об утверждении порядка финансирования и выплаты компенсации родителям (законным представителям) расходов по подвозу детей в общеобразовательные организации муниципального образования Киржачский район, реализующие основные общеобразовательные программы"</t>
  </si>
  <si>
    <t>0910110100</t>
  </si>
  <si>
    <t>Р-2.3.1.20</t>
  </si>
  <si>
    <t>Организация бесплатной перевозки обучающихся до места расположения муниципальных образовательных организаций, реализующих основные образовательные программы, и обратно в границах городского поселения город Киржач в условиях изменения адреса ведения общеобразовательной деятельности муниципальными образовательными организациями</t>
  </si>
  <si>
    <t>пункт 13) статьи 1 приложения 2 к решению</t>
  </si>
  <si>
    <t>0910121930</t>
  </si>
  <si>
    <t>Р-2.3.1.21</t>
  </si>
  <si>
    <t>0702</t>
  </si>
  <si>
    <t>Постановление администрации Киржачского района от 10.10.2016 №1116 "Об утверждении Порядка денежных выплат молодым специалистам, впервые назначенным на работу в образовательную организацию Киржачского района"</t>
  </si>
  <si>
    <t>Р-1.3.1.22</t>
  </si>
  <si>
    <t>Поддержка родителей (законных представителей) обучающихся (воспитанников), при возникновении обстоятельств, не зависящих от волеизъявления родителей (законных представителей), повлекших необходимость изменения адреса ведения общеобразовательной деятельности муниципальными образовательными организациями</t>
  </si>
  <si>
    <t>Федеральный закон от 06.10.2003     N 131-ФЗ "Об общих принципах организации местного самоуправления в Российской Федерации"  (ст.15, часть 1, п.11)</t>
  </si>
  <si>
    <t>пункт 12), статьи 1 приложения 2 к решению</t>
  </si>
  <si>
    <t>0910110140</t>
  </si>
  <si>
    <t>Постановление администрации Киржачского района Владимирской области от 14.10.2024 №1454 "Об утверждении порядка финансирования расходов на поддержку родителей (законных представителей) обучающихся (воспитанников), при возникновении обстоятельств, не зависящих от волеизъявления родителей (законных представителей), повлекших необходимость изменения адреса ведения образовательной деятельности муниципальными образовательными организациями муниципального образования Киржачский район, а также порядка осуществления указанных выплат"</t>
  </si>
  <si>
    <t>Р-2.3.1.23</t>
  </si>
  <si>
    <t>Компенсация за коммерческий найм (аренду) жилых помещений отдельным категориям граждан</t>
  </si>
  <si>
    <r>
      <t xml:space="preserve">Решение Совет народных депутатов Киржачского района от 30.01.2024 </t>
    </r>
    <r>
      <rPr>
        <sz val="10"/>
        <color rgb="FF00B050"/>
        <rFont val="Times New Roman"/>
        <family val="1"/>
        <charset val="204"/>
      </rPr>
      <t>№ 71/478</t>
    </r>
    <r>
      <rPr>
        <sz val="10"/>
        <rFont val="Times New Roman"/>
        <family val="1"/>
        <charset val="204"/>
      </rPr>
      <t xml:space="preserve"> "Об утверждении Положения о порядке предоставления жилых помещений муниципального специализированного жилищного фонда муниципального образования Киржачский район Владимирской области, выплаты ежемесячной денежной компенсации за коммерческий найм (аренду) жилых помещений отдельным категориям граждан"</t>
    </r>
  </si>
  <si>
    <t>091012H190</t>
  </si>
  <si>
    <t>Р-2.3.1.24</t>
  </si>
  <si>
    <t xml:space="preserve">    </t>
  </si>
  <si>
    <t>Р-2.3.1.25</t>
  </si>
  <si>
    <t xml:space="preserve">Строительство пристроя к зданию МБОУ СОШ №5, расположенному по адресу: Владимирская область, город Киржач, улица 40 лет Октября, дом 17 </t>
  </si>
  <si>
    <t>Постановление администрации Киржачского района Владимирской области от 25.04.2019                                      № 648  "О Порядке предоставления субсидий муниципальным бюджетным и автономным учреждениям, муниципальным унитарным предприятиям на осуществление капитальных вложений в объекты капитального строительства муниципальной собственности муниципального образования Киржачский район или приобретение объектов недвижимого имущества в муниципальную собственность муниципального образования Киржачский район"</t>
  </si>
  <si>
    <t>0910140270</t>
  </si>
  <si>
    <t>Постановлением администрации Владимирской области от 31.01.2019 №48 «О Государственной программе Владимирской области «Развитие образования»</t>
  </si>
  <si>
    <t>Прил.20</t>
  </si>
  <si>
    <t>Р-2.1.1.26</t>
  </si>
  <si>
    <t>Укрепление материально-технической базы муниципальных образовательных организаций</t>
  </si>
  <si>
    <t>Федеральный закон от 06.10.2003 N 131-ФЗ "Об общих принципах организации местного самоуправления в Российской Федерации"  (ст.15, часть 1, п.11</t>
  </si>
  <si>
    <t xml:space="preserve">Соглашение
о предоставлении иного межбюджетного трансферта, имеющего целевое назначение, из областного бюджета бюджету муниципального образования Киржачский район на укрепление материально-технической базы муниципальных образовательных организаций
</t>
  </si>
  <si>
    <t>0910171930</t>
  </si>
  <si>
    <t>Р-2.3.1.27</t>
  </si>
  <si>
    <t>Укрепление материально-технической базы муниципальных образовательных организацийм</t>
  </si>
  <si>
    <t>Постановление администрации Киржачского района Владимирской области от 27.12.2024 №1962 "Об утверждении Порядка финансирования и расходования межбюджетных трансфертов из областного бюджета бюджету муниципального образования Киржачский район на укрепление материально-технической базы образовательных организаций в 2024 году</t>
  </si>
  <si>
    <t>09101S1930</t>
  </si>
  <si>
    <t>Р-2.3.1.28</t>
  </si>
  <si>
    <t>Расходы по проезду на общественном транспорте (кроме такси) до места работы и обратно педагогическим работникам образовательных учреждений, расположенных в сельской местности, проживающим в другой местности.</t>
  </si>
  <si>
    <t xml:space="preserve">
Федеральный закон от 29.12.2012 N 273-ФЗ  "Об образовании в Российской Федерации"  п. 7 ч. 5 ст. 47
</t>
  </si>
  <si>
    <t>Закон Владимирской области от 02.10.2007 N 120-ОЗ "О социальной поддержке и социальном обслуживании отдельных категорий граждан во Владимирской                                 ( ст. 41 п.1, ст.3, п.3)</t>
  </si>
  <si>
    <t>Р-2.1.1.29</t>
  </si>
  <si>
    <t>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обеспечение дополнительного образованя детей в муниципальных общеобразовательных организацях</t>
  </si>
  <si>
    <t>Р-2.2.1.30</t>
  </si>
  <si>
    <t>Ежемесячное денежное вознаграждение за классное руководство педагогическим работникам муниципальных общеобразовательных организаций, реализующих образовательные программы начального общего образования, образовательные програмы основного общего образования, образовательные программы среднего общего образования</t>
  </si>
  <si>
    <t>Постановление администрации Киржачского района от 31.05.2023 № 690 "Об утверждении Порядка расходования иного межбюджетного трансферта на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</si>
  <si>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0910153031</t>
  </si>
  <si>
    <t>091Ю653031</t>
  </si>
  <si>
    <t>Р-2.2.1.31</t>
  </si>
  <si>
    <t>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образовательных организаций</t>
  </si>
  <si>
    <t>Постановление администрации Киржачского района от 13.09.2024 № 1280 "Об утверждении Порядка расходования иного межбюджетного трансферта из областного бюджета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t>
  </si>
  <si>
    <t>091Ю650501</t>
  </si>
  <si>
    <t>0910150501</t>
  </si>
  <si>
    <t>Р-2.2.1.32</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</si>
  <si>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</si>
  <si>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Постановление администрации Киржачского района от 25.08.2023 №1156 "Об утверждении Порядка расходования иного межбюджетного трансферта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</si>
  <si>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091EВ51790</t>
  </si>
  <si>
    <t>091Ю651790</t>
  </si>
  <si>
    <t>Р-2.1.1.32</t>
  </si>
  <si>
    <t>Р-2.1.1.33</t>
  </si>
  <si>
    <t>Поддержка приоритетных направлений развития отрасли образования (дополнительное финансовое обеспечение деятельности групп продленного дня в муниципальных образовательных организациях для обучающихся 1 классов)</t>
  </si>
  <si>
    <t>Федеральный закон от 06.10.2003 N 131-ФЗ "Об общих принципах организации местного самоуправления в Российской Федерации"                                                                            (ст.15, часть 1, п.11);       Федеральный закон от 29.12.2012 №273-ФЗ "Об образовании в Российской Федерации"                            (ст. 8, ч.2; ст.66, ч.7)</t>
  </si>
  <si>
    <t>Постановления администрации Киржачского района Владимирской области от 04.03.2019         № 301 «Об утверждении Порядка расходования субсидии из областного бюджета на поддержку приоритетных направлений развития отрасли образования»</t>
  </si>
  <si>
    <t>0910171475</t>
  </si>
  <si>
    <t xml:space="preserve">Соглашение о предоставлении субсидии из областного бюджета бюджету муниципального образования Киржачский муниципальный район Владимирской области на поддержку приоритетных направлений развития отрасли образования от 28.01.2025 № 66
</t>
  </si>
  <si>
    <t>Р-2.3.1.34</t>
  </si>
  <si>
    <t>Софинансирование поддержки приоритетных направлений развития отрасли образования (дополнительное финансовое обеспечение деятельности групп продленного дня в муниципальных образовательных организациях для обучающихся 1 классов)</t>
  </si>
  <si>
    <t>Федеральный закон от 06.10.2003 N 131-ФЗ "Об общих принципах организации местного самоуправления в Российской Федерации"                                                (ст.15, часть 1, п.11);       Федеральный закон от 29.12.2012 №273-ФЗ "Об образовании в Российской Федерации"                            (ст. 8, ч.2; ст.66, ч.7)</t>
  </si>
  <si>
    <t>Постановления администрации Киржачского района Владимирской области от 04.03.2019        № 301 «Об утверждении Порядка расходования субсидии из областного бюджета на поддержку приоритетных направлений развития отрасли образования»</t>
  </si>
  <si>
    <t>09101S1475</t>
  </si>
  <si>
    <t>Р-2.3.1.35</t>
  </si>
  <si>
    <t>Обеспечение мероприятий по организации питания обучающихся, воспитанников  муниципальных общеобразовательных учреждений и образовательных учреждений  для дошкольного и младшего школьного возраста, расположенных на территории Киржачского района.</t>
  </si>
  <si>
    <t>Федеральный закон от 06.10.2003 N 131-ФЗ "Об общих принципах организации местного самоуправления в Российской Федерации"  (ст.15, часть 1, п.11);   Федеральный закон от 29.12.2012 №273-ФЗ "Об образовании в РФ"                  (ст. 37, ч.1, ч.4)</t>
  </si>
  <si>
    <t>0910120870</t>
  </si>
  <si>
    <t>Постановление администрации Киржачского района от 21.11.2024 № 1719 "Об утверждении размера стоимости питания и компенсации для удешевления стоимости питания обучающихся в учреждения образования Киржачского района"</t>
  </si>
  <si>
    <t>Р-4.1.2.36</t>
  </si>
  <si>
    <t xml:space="preserve">Предоставление мер социальной поддержки педагогическим работникам и иным категориям граждан, работающим в муниципальных образовательных организациях, расположенных в сельских населенных пунктах, рабочих поселках, поселках городского типа (поселках, относящихся к городским населенным пунктам) </t>
  </si>
  <si>
    <t>Р-2.1.1.37</t>
  </si>
  <si>
    <t>Федеральный закон от 06.10.2003    № 131-ФЗ "Об общих принципах организации местного самоуправления в Российской Федерации"  (ст.15, часть 1, п.11)</t>
  </si>
  <si>
    <t>Соглашение о предоставлении субсидии бюджету муниципального образования Киржачский муниципальный район Владимирской области на
оснащение медицинского блока отделений организации медицинской помощи несовершеннолетним,обучающимся в образовательных организациях (дошкольных образовательных и общеобразовательных организациях области), реализующих основные общеобразовательные программы</t>
  </si>
  <si>
    <t>Р-2.3.1.38</t>
  </si>
  <si>
    <t>Федеральный закон от 06.10.2003      № 131-ФЗ "Об общих принципах организации местного самоуправления в Российской Федерации"  (ст.15, часть 1, п.11)</t>
  </si>
  <si>
    <t>Р-2.1.1.39</t>
  </si>
  <si>
    <t>Поддержка приоритетных направлений развития отрасли образования (приобретение транспортных средств для организации бесплатной перевозки обучающихся в муниципальных образовательных организациях, реализующих основные общеобразовательные программы)</t>
  </si>
  <si>
    <t>0910171474</t>
  </si>
  <si>
    <t>Р-2.3.1.40</t>
  </si>
  <si>
    <t>Софинансирование поддержки приоритетных направлений развития отрасли образования (приобретение транспортных средств для организации бесплатной перевозки обучающихся в муниципальных образовательных организациях, реализующих основные общеобразовательные программы)</t>
  </si>
  <si>
    <t>Постановления администрации Киржачского района Владимирской области от 04.03.2019  № 301 «Об утверждении Порядка расходования субсидии из областного бюджета на поддержку приоритетных направлений развития отрасли образования»</t>
  </si>
  <si>
    <t>09101S1474</t>
  </si>
  <si>
    <t>Р-2.2.1.41</t>
  </si>
  <si>
    <t>Оснащение (обновление материально-технической базы) оборудованием, средствами обучения и воспитания образовательных организаций, в том числе осуществляющих образовательную деятельность по адаптированным основным общеобразовательным программам</t>
  </si>
  <si>
    <t>Постановление администрации Киржачского района Владимирской области от 12.05.2023                    № 586 "Об утверждении Порядка расходования средств на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 в рамках реализации регионального проекта "Современная школа" национального проекта "Образование""</t>
  </si>
  <si>
    <t>091Е151720</t>
  </si>
  <si>
    <t>Р-2.1.1.41</t>
  </si>
  <si>
    <t>Р-2.3.1.41</t>
  </si>
  <si>
    <t>Р-2.2.1.42</t>
  </si>
  <si>
    <t>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</si>
  <si>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Постановление администрации Киржачского района от 12.05.2023 № 588 "Об утверждении Порядка расходования средств на обновление материально-технической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 в рамках реализации регионального проекта "Успех каждого ребенка" национального проекта "Образование"</t>
  </si>
  <si>
    <t xml:space="preserve">   </t>
  </si>
  <si>
    <t>091E250980</t>
  </si>
  <si>
    <t>Р-2.1.1.42</t>
  </si>
  <si>
    <t>Р-2.3.1.42</t>
  </si>
  <si>
    <t>Р-2.2.1.43</t>
  </si>
  <si>
    <t>Обновление материально-технической базы образовательных организаций для внедрения цифровой образовательной среды и развития цифровых навыков обучающихся</t>
  </si>
  <si>
    <t>Федеральный закон от 06.10.2003 N 131-ФЗ "Об общих принципах организации местного самоуправления в Российской Федерации" (ст.15, подст.1, п.11)</t>
  </si>
  <si>
    <t>Постановление администрации Киржачского района от 12.05.2023 № 587 "Об утверждении Порядка расходования субсидий из областного бюджета на обеспечение образовательных организаций материально-технической базой для внедрения цифровой образовательной среды в 2022 году"</t>
  </si>
  <si>
    <t>091Е452130</t>
  </si>
  <si>
    <t>Р-2.1.1.43</t>
  </si>
  <si>
    <t>Р-2.3.1.43</t>
  </si>
  <si>
    <t>Р-2.2.1.44</t>
  </si>
  <si>
    <t>Организация бесплатного горячего питания обучающихся, получающих начальное общее образование в муниципальных образовательных организациях</t>
  </si>
  <si>
    <t>Федеральный закон от 06.10.2003 N 131-ФЗ "Об общих принципах организации местного самоуправления в Российской Федерации"                                  (ст.15, подст.1, п.11); Федеральный закон №273-ФЗ от 29.12.2012 "Об образовании в Российской Федерации"                           (ст.37 ч.1, ч.4; ст.8, ч.2)</t>
  </si>
  <si>
    <t>Постановление администрации Киржачского района Владимирской области от 31.05.2023                                    № 689 "Об утверждении Порядка расходования  средств на организацию бесплатного горячего питания обучающихся, получающих начальное общее образование в муниципальных образовательных организациях"</t>
  </si>
  <si>
    <t>09101L3041</t>
  </si>
  <si>
    <t>Соглашение о предоставлении субсидии из областного бюджета бюджету муниципального
образования Киржачский муниципальный район Владимирской области на организацию
бесплатного горячего питания обучающихся, получающих начальное общее образование в
муниципальных образовательных организациях от 28.01.2025 № 17630000-1-2025-003</t>
  </si>
  <si>
    <t>Р-2.2.1.45</t>
  </si>
  <si>
    <t>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</si>
  <si>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Постановление администрации Киржачского района от 12.05.2023 №588 "Об утверждении Порядка расходования средств на обновление материально-технической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 в рамках реализации регионального проекта "Успех каждого ребенка" национального проекта "Образование"</t>
  </si>
  <si>
    <t>091E251710</t>
  </si>
  <si>
    <t>Р-2.3.1.46</t>
  </si>
  <si>
    <t>пп.1.2. абз.3,4, п.2.5 пп.2.5.3</t>
  </si>
  <si>
    <t>Р-2.3.1.47</t>
  </si>
  <si>
    <t>Мероприятия по обеспечению антитеррористической защищенности учреждений образования и предупреждению правонарушений и антиобщественных действий несовершеннолетних</t>
  </si>
  <si>
    <t>0800171680</t>
  </si>
  <si>
    <t>Р-2.3.1.48</t>
  </si>
  <si>
    <t>Постановление администрации Киржачского муниципального района Владимирской области от 03.06.2025 №986 "Об утверждении Порядка расходования средств бюджета муниципального образования Киржачский муниципальный район Владимирской области на мероприятия по обеспечению антитеррористической защищенности учреждений образования и предупреждению правонарушений и антиобщественных действий несовершеннолетних"</t>
  </si>
  <si>
    <t>08001S1680</t>
  </si>
  <si>
    <t>Р-2.1.1.49</t>
  </si>
  <si>
    <t xml:space="preserve">Поддержка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организациях и подготовке муниципальных образовательных организаций к началу учебного года и оздоровительных лагерей к летнему периоду)  </t>
  </si>
  <si>
    <t>Р-2.3.1.50</t>
  </si>
  <si>
    <t xml:space="preserve">Софинансирование поддержки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организациях и подготовке муниципальных образовательных организаций к началу учебного года и оздоровительных лагерей к летнему периоду)  </t>
  </si>
  <si>
    <t>Постановления администрации Киржачского района Владимирской области от 04.03.2019 № 301 «Об утверждении Порядка расходования субсидии из областного бюджета на поддержку приоритетных направлений развития отрасли образования»</t>
  </si>
  <si>
    <t>Р-2.1.1.51</t>
  </si>
  <si>
    <t>Поддержка организаций в сфере образования</t>
  </si>
  <si>
    <t xml:space="preserve">Соглашение о предоставлении иного межбюджетного трансферта, имеющего целевое назначение, из областного бюджета бюджету муниципального образования Киржачский район, направленного на реализацию проектов-победителей конкурсов в сфере молодежной политики </t>
  </si>
  <si>
    <t>2023 год</t>
  </si>
  <si>
    <t>0910171480</t>
  </si>
  <si>
    <t>Постановление Владимирской области от 11.07.2024 №411 "Об утверждении распределения местным бюджетам иных межбюджетных трансфертов в 2024 году"</t>
  </si>
  <si>
    <t>Р-2.3.1.52</t>
  </si>
  <si>
    <t>Реализация инициативных проектов, имеющих приоритетное значение для жителей Киржачского района и определяемых с учетом их мнения, в сфере образования («Спортивная площадка» Создание современной, благоустроенной, многофункциональной спортивной площадки на территории школы)</t>
  </si>
  <si>
    <t xml:space="preserve">Федеральный закон от 06.10.2003 N 131-ФЗ "Об общих принципах организации местного самоуправления в Российской Федерации" </t>
  </si>
  <si>
    <t>0910129101</t>
  </si>
  <si>
    <t>Р-2.1.1.53</t>
  </si>
  <si>
    <t>Реализация инициативных проектов в сфере образования, имеющих приоритетное значение для жителей муниципальных образований и определяемых с учетом их мнения</t>
  </si>
  <si>
    <t>Постановление Правительства Владимирской области от 19.05.2025 № 288 "О распределении иных межбюджетных трансфертов"</t>
  </si>
  <si>
    <t>0910179100</t>
  </si>
  <si>
    <t>Р-2.1.1.54</t>
  </si>
  <si>
    <t>Обеспечение профилактики детского дорожно-транспортного травматизма в рамках реализации регионального проекта «Безопасность дорожного движения» (Владимирская область)</t>
  </si>
  <si>
    <t>Соглашение о предоставлении субсидии из областного бюджета бюджету муниципального образования Киржачский район на обеспечение профилактики детского дорожно-транспортного травматизма в рамках реализации регионального проекта «Безопасность дорожного движения (Владимирская область)»</t>
  </si>
  <si>
    <t>0500171360</t>
  </si>
  <si>
    <t>050R37136S</t>
  </si>
  <si>
    <t>Постановление администрации Киржачского района ВО от 28.04.2021  № 572 " Об утверждении порядка расходования субсидии из областного бюджета на обеспечение профилактики детского дорожно-транспортного травматизма в рамках реализации регионального проекта "Безопасность дорожного движения"</t>
  </si>
  <si>
    <t>Р-2.1.1.55</t>
  </si>
  <si>
    <t>Создание и оборудование кабинетов наркопрофилактики в образовательных организациях</t>
  </si>
  <si>
    <t xml:space="preserve">Соглашение
о предоставлении субсидии из областного бюджета бюджету муниципального образования Киржачский район на создание и оборудование кабинетов наркопрофилактики в образовательных организациях от 14.02.2024 № 134
</t>
  </si>
  <si>
    <t>1500471690</t>
  </si>
  <si>
    <t>Р-2.3.1.56</t>
  </si>
  <si>
    <t>15004S1690</t>
  </si>
  <si>
    <t>Р-2.3.1.57</t>
  </si>
  <si>
    <t>Р-2.1.1.58</t>
  </si>
  <si>
    <t>Постановление администрации Киржачского района от 27.08.2024 №1209 "О порядке финансирования и расходования средств бюджета муниципального образования Киржачский район на приведение в нормативное состояние территорий муниципальных образовательных организаций района за счет средств дополнительной финансовой помощи из областного бюджета в виде дотации на поддержку мер по обеспечению сбалансированности местных бюджетов"</t>
  </si>
  <si>
    <t>Р-2.1.1.59</t>
  </si>
  <si>
    <t>0910179010</t>
  </si>
  <si>
    <t>Постановление Правительства Владимирской области от 18.07.2024 № 431 "О распределении иных межбюджетных трансфертов"</t>
  </si>
  <si>
    <t>Р-2.3.1.60</t>
  </si>
  <si>
    <t>Расходы на обеспечение деятельности (оказание услуг) учреждений по внешкольной работе с детьми</t>
  </si>
  <si>
    <t>091010Д590</t>
  </si>
  <si>
    <t>Постановление  Администрации Киржачского района от 31.12.2019 №1851 "Об утверждении Порядка определения объема и условий предоставления субсидий из бюджета муниципального образования Киржачский район бюджетным образовательным учреждениям и учреждениям дополнительного образования детей,подведомственных управлению образования Киржачского района на финансовое обеспечение выполнения муниципального задания на оказание муниципальных услуг (выполнение работ)"</t>
  </si>
  <si>
    <t>Федеральный закон от 13.07.2020 N 189-ФЗ "О государственном (муниципальном) социальном заказе на оказание государственных (муниципальных) услуг в социальной сфере" (ст. 7)</t>
  </si>
  <si>
    <t>Постановление администрации киржачского района Владимирской области от 14.08.2023 №1073 "Об организации оказания муниципальных услуг в социальной сфере при формировании муниципального социального заказа по направлению деятельности «реализация дополнительных образовательных программ (за исключением дополнительных предпрофессиональных программ в области искусств)» на территории Киржачского района"</t>
  </si>
  <si>
    <t>с 25.08.2023</t>
  </si>
  <si>
    <t>614</t>
  </si>
  <si>
    <t>Р-5.3.1.61</t>
  </si>
  <si>
    <t>Расходы в целях финансового обеспечения (возмещения) исполнения муниципального социального заказа на оказание муниципальных услуг в социальной сфере (Иные бюджетные ассигнования)</t>
  </si>
  <si>
    <t>Постановление администрации Киржачского района Владимирской области от 14.08.2023 №1072 "Об утверждении Порядка предоставления субсидии юридическим лицам, индивидуальным предпринимателям на оплату соглашения о финансовом обеспечении затрат, связанных с оказанием муниципальных услуг в социальной сфере по направлению деятельности "реализация дополнительных образовательных программ (за исключением дополнительных предпрофессиональных программ в области искусств)" в соответствии с социальным сертификатом на получение муниципальной услуги в социальной сфере в Киржачском районе"</t>
  </si>
  <si>
    <t>091012Д590</t>
  </si>
  <si>
    <t>816</t>
  </si>
  <si>
    <t>Р-2.3.1.62</t>
  </si>
  <si>
    <t>Р-2.1.1.63</t>
  </si>
  <si>
    <t xml:space="preserve">Поддержка приоритетных направлений развития отрасли образования (финансовое обеспечение мероприятий, возникающих в связи с доведением оплаты труда педагогических работников муниципальных образовательных организаций дополнительного образования до уровня не менее 100% от уровня средней заработной платы учителей в регионе) </t>
  </si>
  <si>
    <t>Федеральный закон от 06.10.2003 N 131-ФЗ "Об общих принципах организации местного самоуправления в Российской Федерации"  (ст.15, часть 1, п.11; Федеральный закон №273-ФЗ от 29.12.2012 "Об Образовании в Российской Федерации" (ст.8 ч.2)</t>
  </si>
  <si>
    <t>0910171471</t>
  </si>
  <si>
    <t>Р-2.3.1.64</t>
  </si>
  <si>
    <t xml:space="preserve">Софинансирование поддержки приоритетных направлений развития отрасли образования (финансовое обеспечение мероприятий, возникающих в связи с доведением оплаты труда педагогических работников муниципальных образовательных организаций дополнительного
 образования до уровня не менее 100% от уровня средней заработной платы учителей в регионе) </t>
  </si>
  <si>
    <t>Постановления администрации Киржачского района Владимирской области от 04.03.2019       № 301 «Об утверждении Порядка расходования субсидии из областного бюджета на поддержку приоритетных направлений развития отрасли образования»</t>
  </si>
  <si>
    <t>09101S1471</t>
  </si>
  <si>
    <t>Р-2.1.1.65</t>
  </si>
  <si>
    <t xml:space="preserve">Поддержка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организациях и подготовке муниципальных образовательных организаций к началу учебного года и оздоровительных лагерей к летнему периоду) </t>
  </si>
  <si>
    <t>Р-2.3.1.66</t>
  </si>
  <si>
    <t>Софинансирование поддержки приоритетных направлений развития отрасли образования (мероприятия по антитеррористической защищенности и безопасности в муниципальных образовательных организациях и подготовке муниципальных образовательных организаций к началу учебного года и оздоровительных лагерей к летнему периоду)</t>
  </si>
  <si>
    <t>Р-2.3.1.67</t>
  </si>
  <si>
    <t>Мероприятия по вопросам воспитания толерантности, нетерпимости ксенофобии, экстремизма в молодежной среде</t>
  </si>
  <si>
    <t>Федеральный закон от 06.10.2003 N 131-ФЗ "Об общих принципах организации местного самоуправления в Российской Федерации"  (ст.15, часть 1, п.6.1)</t>
  </si>
  <si>
    <t>Постановление администрации Киржачского района  от 25.12.2019 №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</si>
  <si>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0800320880</t>
  </si>
  <si>
    <t>р-2.3.1.68</t>
  </si>
  <si>
    <t>Муниципальная программа муниципального образования Киржачский район «Повышение безопасности дорожного движения в Киржачском районе»</t>
  </si>
  <si>
    <t>Р-2.3.1.69</t>
  </si>
  <si>
    <t xml:space="preserve">Ежегодное проведение смотр-конкурса ЮИД «Безопасное колесо»  на лучшую общеобразовательную школу года по организации профилактики детского дорожно-транспортного  травматизма </t>
  </si>
  <si>
    <t>0500120150</t>
  </si>
  <si>
    <t>в целом пп.1.2 абз.5, п.2.5 пп. 2.5.4</t>
  </si>
  <si>
    <t>0500120560</t>
  </si>
  <si>
    <t>Р-2.3.1.70</t>
  </si>
  <si>
    <t xml:space="preserve">Оборудование в образовательных учреждениях уголков безопасности дорожного движения </t>
  </si>
  <si>
    <t>0500120570</t>
  </si>
  <si>
    <t>Р-2.3.1.71</t>
  </si>
  <si>
    <t xml:space="preserve">Ежегодное проведение районного смотра-конкурса на лучшую общеобразовательную школу по организации профилактики детского дорожно-транспортного травматизма, проведение конкурсов, викторин по предупреждению нарушений правил дорожного движения во время организации летних школьных каникул в городских и загородных лагерях отдыха детей </t>
  </si>
  <si>
    <t>Р-2.3.1.72</t>
  </si>
  <si>
    <t>Проведение мероприятий по повышению общественной активности молодежи, творческой активности</t>
  </si>
  <si>
    <t>00</t>
  </si>
  <si>
    <t>0700520541</t>
  </si>
  <si>
    <t>Р-2.3.1.73</t>
  </si>
  <si>
    <t>Обеспечение участия обучающихся образовательных организаций в региональных и всероссийских мероприятиях</t>
  </si>
  <si>
    <t>0700520860</t>
  </si>
  <si>
    <t>Р-2.3.1.74</t>
  </si>
  <si>
    <t>Р-2.3.1.75</t>
  </si>
  <si>
    <t>Обеспечение развития и дальнейшего совершенствования материально-технической базы движения «Школа безопасности», проведение соревнований</t>
  </si>
  <si>
    <t>1100120580</t>
  </si>
  <si>
    <t>пп.1.2 абз.17,  п.2.5. пп.2.5.16</t>
  </si>
  <si>
    <t>Р-2.3.1.76</t>
  </si>
  <si>
    <t>Реализация социальных проектов. (Муниципальная программа муниципального образования Киржачский район «Формирование доступной среды  жизнедеятельности  для инвалидов муниципального образования Киржачский район»)</t>
  </si>
  <si>
    <t>1600420281</t>
  </si>
  <si>
    <t>Р-2.3.1.77</t>
  </si>
  <si>
    <t>не  установлен</t>
  </si>
  <si>
    <t xml:space="preserve"> Постановление администрации Киржачского района от 25.12.2019 №1791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образовательным  учреждениям и учреждениям дополнительного образования детей, подведомственным управлению образования администрации района"</t>
  </si>
  <si>
    <t>Р-1.3.1.78</t>
  </si>
  <si>
    <t xml:space="preserve">Расходы на организацию деятельности муниципального волонтерного штаба </t>
  </si>
  <si>
    <t>Постановление администрации Киржачского района от 12.01.2024 №08 "Об утверждении муниципальной программы муниципального образования Киржачский район "Реализация молодежной политики на территории муниципального образования Киржачский район"</t>
  </si>
  <si>
    <t>2400121000</t>
  </si>
  <si>
    <t>Р-1.3.1.79</t>
  </si>
  <si>
    <t>Мероприятия по повышению социальной активности молодежи, поддержки молодежных инициатив и молодежных проектов (организация деятельности молодежного совета)</t>
  </si>
  <si>
    <t xml:space="preserve">  Приказ Министерства образования от 13.05.2016 № 167 №Об отверждении методических рекомендаций по организации работы органов исполнительной власти субъектов РФ и местного самоуправления, реализующих государственную молодежную политику"                                                        </t>
  </si>
  <si>
    <t>п. 5.7 пп.5.7.3 и п.6.1. пп.6.1. абз.4</t>
  </si>
  <si>
    <t>2400121100</t>
  </si>
  <si>
    <t>Р-1.3.1.80</t>
  </si>
  <si>
    <t>Проведение фестивалей, конкурсов, спортивных мероприятий, направленных на пропаганду здорового образа жизни, сохранение и укрепление здоровья (день молодежи)</t>
  </si>
  <si>
    <t>2400220180</t>
  </si>
  <si>
    <t>Р-1.3.1.81</t>
  </si>
  <si>
    <t>Проведение фестивалей, конкурсов, спортивных мероприятий, направленных на пропаганду здорового образа жизни, сохранение и укрепление здоровья (конкурс социальной рекламы)</t>
  </si>
  <si>
    <t>Р-1.3.1.82</t>
  </si>
  <si>
    <t>Проведение фестивалей, конкурсов, спортивных мероприятий, направленных на пропаганду здорового образа жизни, сохранение и укрепление здоровья (изготовление полиграфической продукции по решению социальных ситуационных задач)</t>
  </si>
  <si>
    <t>240220180</t>
  </si>
  <si>
    <t>Р-1.3.1.83</t>
  </si>
  <si>
    <t>Проведение фестивалей, конкурсов, спортивных мероприятий, направленных на пропаганду здорового образа жизни, сохранение и укрепление здоровья (проведение профилактических молодежных акций)</t>
  </si>
  <si>
    <t>Р-1.3.1.84</t>
  </si>
  <si>
    <t>Организация проведения молодежной акции "Рок - против наркотиков"</t>
  </si>
  <si>
    <t>2400220060</t>
  </si>
  <si>
    <t>Р-1.3.1.85</t>
  </si>
  <si>
    <t>Организация деятельности центра военно-патриотического воспитания и подготовки граждан к военной службе Киржачского района</t>
  </si>
  <si>
    <t>2400320530</t>
  </si>
  <si>
    <t>Р-2.3.1.86</t>
  </si>
  <si>
    <t>Проведение военно-спортивных мероприятий, патриотических акций, конкурсов военно-патриотической направленности (Районная военно-спортивная игра "Зарница")</t>
  </si>
  <si>
    <t>2400320070</t>
  </si>
  <si>
    <t>Р-1.3.1.87</t>
  </si>
  <si>
    <t>Проведение военно-спортивных мероприятий, патриотических акций, конкурсов военно-патриотической направленности (Районная патриотическая акция "День призывника")</t>
  </si>
  <si>
    <t>Р-1.3.1.88</t>
  </si>
  <si>
    <t>Проведение военно-спортивных мероприятий, патриотических акций, конкурсов военно-патриотической направленности (Конкурс "Молодые лидеры Владимирского края")</t>
  </si>
  <si>
    <t>Р-2.3.1.89</t>
  </si>
  <si>
    <t>Органиазация и проведение месячника оборонно-массовой спортивной работы</t>
  </si>
  <si>
    <t>Постановление администрации Киржачского района ВО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района","Противодействие злоупотреблению наркотиками и их незаконному обороту","Формирование доступной среды, жизнедеятельности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t>
  </si>
  <si>
    <t>2400320520</t>
  </si>
  <si>
    <t xml:space="preserve">пп. 1.2. абз.17 </t>
  </si>
  <si>
    <t>Р-1.3.1.90</t>
  </si>
  <si>
    <t>Выплата персональных стипендий администрации Киржачского района Владимирской области "Надежда Земли Киржачской"</t>
  </si>
  <si>
    <t>2400410081</t>
  </si>
  <si>
    <t>Р-1.3.1.91</t>
  </si>
  <si>
    <t>Выплата премий активной молодежи Киржачского района</t>
  </si>
  <si>
    <t>2400421010</t>
  </si>
  <si>
    <t>Р-1.3.1.92</t>
  </si>
  <si>
    <t>Проведение мероприятий по повышению общественной активности молодежи, творческой активности учреждениями образования (Конкурсы по повышению правовой и электоральной активности молодежи)</t>
  </si>
  <si>
    <t>2400420541</t>
  </si>
  <si>
    <t>Р-2.3.1.93</t>
  </si>
  <si>
    <t>Проведение мероприятий по повышению общественной активности молодежи, творческой активности учреждениями образования (Интеллектуальная образовательная игра среди подростковых и молодежных команд "Молодежь и православные традиции")</t>
  </si>
  <si>
    <t>Р-2.3.1.94</t>
  </si>
  <si>
    <t>Организация временного трудоустройства несовершеннолетних в период летних каникул</t>
  </si>
  <si>
    <t xml:space="preserve">
Федеральный закон от 06.10.2003 N 131-ФЗ "Об общих принципах организации местного самоуправления в Российской Федерации"  (ст.15, часть 1, п.27)</t>
  </si>
  <si>
    <t xml:space="preserve"> пп. 1.2. абц.16, п.2.5 пп. 2.5.15</t>
  </si>
  <si>
    <t>2400420110</t>
  </si>
  <si>
    <t>Р-2.3.1.95</t>
  </si>
  <si>
    <t>Организация и проведение муниципальной гуманитарной олимпиады школьников "Умники и умницы земли Владимирской"</t>
  </si>
  <si>
    <t>2400421070</t>
  </si>
  <si>
    <t>Р-1.3.1.96</t>
  </si>
  <si>
    <t>Реализация проектов-победителей конкурсов в сфере патриотического воспитания  жителей Владимирской области</t>
  </si>
  <si>
    <t>2400372250</t>
  </si>
  <si>
    <t>Постановление администрации Киржачского муниципального района Владимирской области от 18.08.2025 №1384/1 "Об утверждении Порядка финансирования и расходования иных межбюджетных трансфертов, имеющих целевое назначение, из областного бюджета  бюджету муниципального образования Киржачский муниципальный район Владимирской области на реализацию проектов-победителей конкурсов в сфере патриотического воспитания жителей Владимирской области в 2025 году"</t>
  </si>
  <si>
    <t>2025 год</t>
  </si>
  <si>
    <t>Р-2.3.1.97</t>
  </si>
  <si>
    <t>Организация и проведение мероприятий, посвященных общественно-значимым событиям и памятным датам в сфере образования</t>
  </si>
  <si>
    <t xml:space="preserve">Постановление администрации Киржачского района ВО от 11.03.2020г. № 237 "Об утверждении порядка расходования средств бюджета муниципального образования Киржачский район, предусмотренных на реализацию муниципальных программ муниципального образования Киржачский район "Социальное и демографическое развитие Киржачского района","Противодействие злоупотреблению наркотиками и их незаконному обороту","Формирование доступной среды, жизнедеятельности инвалидов муниципального образования Киржачский район", "Укрепление единства российской нации и этнокультурное развитие народов, проживающих на  территории Киржачского района Владимирской области",   </t>
  </si>
  <si>
    <t>0700220480</t>
  </si>
  <si>
    <t>Р-1.3.1.98</t>
  </si>
  <si>
    <t>Реализация проектов-победителей конкурсов в сфере молодежной политики</t>
  </si>
  <si>
    <t>Постановление администрации Киржачского муниципального района Владимирской области от 03.06.2025 №987 "Об утверждении Порядка расходования иных межбюджетных трансфертов из областного бюджета бюджету муниципального образования Киржачский муниципальный район Владимирской области на реализацию проектов-победителей конкурсов в сфере молодежной политики в 2025 году"</t>
  </si>
  <si>
    <t>2400170630</t>
  </si>
  <si>
    <t>Р-1.3.1.99</t>
  </si>
  <si>
    <t>Мероприятия по патриотическому воспитанию населения (Епархиальные Рождественские чтения)</t>
  </si>
  <si>
    <t>0700421121</t>
  </si>
  <si>
    <t>Р-2.3.1.100</t>
  </si>
  <si>
    <t>Организация работы Киржачской правовой школы по профилактике молодежного экстремизма</t>
  </si>
  <si>
    <t>пп.1.2. абз.4, п.2.5 пп.2.5.3</t>
  </si>
  <si>
    <t>0800120800</t>
  </si>
  <si>
    <t>Реализация инициативных проектов, имеющих приоритетное значение для жителей Киржачского района и определяемых с учетом их мнения, в сфере образования</t>
  </si>
  <si>
    <t>Решение Совета народных депутатов Киржачского района Владимирской области "Об утверждении Порядка выдвижения, внесения, обсуждения, рассмотрения инициативных проектов, а также проведения их конкурсного отбора в муниципальном образовании Киржачский район Владимирской области" от 23.11.2023 3 67/442</t>
  </si>
  <si>
    <t>0910129100</t>
  </si>
  <si>
    <t>Решение Совета народных депутатов Киржачского района Владимирской области "Об утверждении Порядка определения части территории муниципального образования Киржачский район Владимирской области, на которой могут реализовываться инициативные проекты " от 23.11.2023 3 67/443</t>
  </si>
  <si>
    <t>Обеспечение мероприятий по оздоровлению детей в каникулярное время</t>
  </si>
  <si>
    <t xml:space="preserve">Постановление администрации Киржачского муниципального района Владимирской области  от 21.03.2025 № 502 "Об организации оздоровления и  занятости детей и подростков  2025 году на территории Киржачского муниципального района Владимирской  области".   </t>
  </si>
  <si>
    <t>0910120872</t>
  </si>
  <si>
    <t xml:space="preserve">пп.1.2 абз.18, п. 2.5  пп.2.5.22 </t>
  </si>
  <si>
    <t>323</t>
  </si>
  <si>
    <t>Р-2.3.1.102</t>
  </si>
  <si>
    <t xml:space="preserve">Поддержка приоритетных направлений развития отрасли образования (организация отдыха детей в каникулярное время) </t>
  </si>
  <si>
    <t>0910171472</t>
  </si>
  <si>
    <t>Р-1.1.1.103</t>
  </si>
  <si>
    <t xml:space="preserve">пп.1.2 абз.18       </t>
  </si>
  <si>
    <t>Р-2.1.1.103</t>
  </si>
  <si>
    <t xml:space="preserve">Софинансирование поддержки приоритетных направлений развития отрасли образования (организация отдыха детей в каникулярное время) </t>
  </si>
  <si>
    <t>09101S1472</t>
  </si>
  <si>
    <t>Постановление администрации Киржачского района от 19.04.2024 №484 "Об организации оздоровления и занятости детей и подростков в 2024 году на территории Киржачского района"</t>
  </si>
  <si>
    <t>2024 год</t>
  </si>
  <si>
    <t>Р-2.3.1.104</t>
  </si>
  <si>
    <t>Р-4.3.1.105</t>
  </si>
  <si>
    <t xml:space="preserve">Расходы на выплаты по оплате труда работников  органов местного самоуправления  </t>
  </si>
  <si>
    <t>Федеральный закон от 06.10.2003 N 131-ФЗ "Об общих принципах организации местного самоуправления в Российской Федерации" (ст.17,ч.1, п.9.)</t>
  </si>
  <si>
    <t xml:space="preserve">Решение Совета народных депутатов Киржачского муниципального района Владимирской области от 13.12.2024 № 4/66 "Об утверждении Положения об управлении образования администрации Киржачского  муниципального  района Владимирской области"
</t>
  </si>
  <si>
    <t>0910100110</t>
  </si>
  <si>
    <t>Решение Совета народных депутатов Киржачского района от 26.12.2007 №34/546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 Владимирской области"</t>
  </si>
  <si>
    <t>Р-4.3.1.106</t>
  </si>
  <si>
    <t>Решение Совета народных депутатов Киржачского муниципального района Владимирской области от 13.12.2024 № 4/66 "Об утверждении Положения об управлении образования администрации Киржачского  муниципального  района Владимирской области"</t>
  </si>
  <si>
    <t>0910100190</t>
  </si>
  <si>
    <t>Р-1.3.1.107</t>
  </si>
  <si>
    <t>Расходы на обеспечение деятельности (оказание услуг) муниципального казённого учреждения «Централизованная бухгалтерия, обслуживающая муниципальные образовательные учреждения Киржачского района Владимирской области»</t>
  </si>
  <si>
    <t>Федеральный закон от 06.10.2003 N 131-ФЗ "Об общих принципах организации местного самоуправления в Российской Федерации"  (ст.17, часть 1, п.3)</t>
  </si>
  <si>
    <t>Постановление главы администрации Киржачского района Владимирской области от 17.11.2011 №1059 «О создании муниципального казенного учреждения «Централизованная бухгалтерия, обслуживающая муниципальные образовательные учреждения Киржачского района Владимирской области»</t>
  </si>
  <si>
    <t>091010Б590</t>
  </si>
  <si>
    <t>Постановление администрации Киржачского района от 29.12.2018 №1990 "Об утверждении Положения об оплате труда работников муниципального казенного учреждения «Централизованная бухгалтерия, обслуживающая муниципальные образовательные учреждения Киржачского района Владимирской области"</t>
  </si>
  <si>
    <t>Р-1.3.1.108</t>
  </si>
  <si>
    <t>Расходы на обеспечение деятельности (оказание услуг) муниципального казённого учреждения «Центр ресурсного обеспечения деятельности образовательных учреждений Киржачского района Владимирской области».</t>
  </si>
  <si>
    <t>Решение Совета народных депутатов Киржачского района Владимирской области
от 08.11.2011 г. № 8/81 "О создании муниципального казенного учреждения "Центр ресурсного обеспечения деятельности образовательных учреждений Киржачского района Владимирской области"</t>
  </si>
  <si>
    <t>091010Ш590</t>
  </si>
  <si>
    <t>Постановление главы района от 15.08.2008 №903 "Об оплате труда работников муниципальных учреждений отрасли образования" (Федеральный закон от 06.10.2003 года №131-ФЗ, Закон РФ от 29.12.2012 №273-ФЗ)</t>
  </si>
  <si>
    <t>Р-4.2.1.109</t>
  </si>
  <si>
    <t>Федеральный закон от 06.10.2003 N 131-ФЗ "Об общих принципах организации местного самоуправления в Российской Федерации"  (ст.17,ч.1, п.9.)</t>
  </si>
  <si>
    <t>Постановление администрации Киржачского района Владимирской области от 15.07.2024 № 951 «О распределении средств прочей дотации, предоставленной из областного бюджета для поощрения муниципальных управленческих команд за достижение значений (уровней) показателей деятельности исполнительных органов Владимирской области в 2023 году, и утверждении Порядка выплаты поощрения лицам, входящим в муниципальные управленческие команды»</t>
  </si>
  <si>
    <t>Постановление Киржачского муниципального района Владимирской области от 30.07.2025                    № 1283 "О распределении средств прочей дотации, предоставленной из областного бюджета на цели поощрения муниципальных управленческих команд, и утверждении Порядка выплаты поощрения лицам, входящим в муниципальные управленческие команды"</t>
  </si>
  <si>
    <t>Р-4.1.2.110</t>
  </si>
  <si>
    <t>Предоставление мер социальной поддержки педагогическим работникам и иным категориям граждан, работающим в муниципальных образовательных организациях, расположенных в сельских населенных пунктах, рабочих поселках, поселках городского типа (поселках, относящихся к городским населенным пунктам)</t>
  </si>
  <si>
    <t xml:space="preserve">
Федеральный закон от 29.12.2012 N 273-ФЗ "Об образовании в Российской Федерации"(статья 47, ч.8)
</t>
  </si>
  <si>
    <t>Закон ВО от 05.10.2020 №73-ОЗ "О наделении органов местного самоуправления муниципальных образований ВО отдельными государственными полномочиями ВО по предоставлению мер социальной поддержки педагогическим работникам и иным категориям  граждан, работающим в муниципальных образовательных организациях, расположенных в сельских населенных пунктах, поселках городского типа (поселках, относящихся к городским населенным пунктам)</t>
  </si>
  <si>
    <t>Постановление администрации Киржачского района от 20.05.2011 №216 « О предоставлении мер социальной поддержки педагогическим работникам и иным специалистам образовательных учреждений системы образования Киржачского района»</t>
  </si>
  <si>
    <t>Р-4.1.2.111</t>
  </si>
  <si>
    <t xml:space="preserve">Социальная поддержка детей-инвалидов дошкольного возраста </t>
  </si>
  <si>
    <t xml:space="preserve">
Федеральный закон от 06.10.2003 N 131-ФЗ "Об общих принципах организации местного самоуправления в Российской Федерации"  (статья 19, ч.2)
</t>
  </si>
  <si>
    <t xml:space="preserve">           Закон ВО от 02.10.2007 N 120-ОЗ  "О социальной поддержке и социальном обслуживании отдельных категорий граждан во Владимирской области" (статья 28)</t>
  </si>
  <si>
    <t>0910170540</t>
  </si>
  <si>
    <t>Закон ВО от 05.12.2005 №184-ОЗ "О наделении органов местного самоуправления отдельными государственными полномочиями ВО по социальной поддержке детей-инвалидов дошкольного возраста"</t>
  </si>
  <si>
    <t>Постановление администрации района от 25.03.2014 №330   "О мерах по реализации постановления Губернатора Владимирской области от 29.12.2007 № 976 "О мерах по реализации Закона Владимирской области "О Наделении органов местного самоуправления отдельными государственными полномочиями   Владимирской области по социальной поддержке детей-инвалидов дошкольного возраста"</t>
  </si>
  <si>
    <t>Р-4.3.1.112</t>
  </si>
  <si>
    <t>Предоставление компенсационных выплат родителям (законным представителям), связанных с оказанием мер социальной поддержки отдельным категориям граждан, за организацию подвоза детей в общественные организации муниципального образования Киржачского район, реализующие основные общеобразовательные программы</t>
  </si>
  <si>
    <t>Р-4.1.2.113</t>
  </si>
  <si>
    <t>Содержание ребенка в семье опекуна и приемной семье, а также вознаграждение, причитающееся приемному родителю.</t>
  </si>
  <si>
    <t>Постановление Правительства Владимирской области от 08.07.2024 № 397 "О порядке финансирования и расходования средств областного бюджета на государственное обеспечение и социальную поддержку детей-сирот и детей, оставшихся без попечения родителей, лиц из числа детей-сирот и детей, оставшихся без попечения родителей"</t>
  </si>
  <si>
    <t>0910170650</t>
  </si>
  <si>
    <t>Р-4.1.2.114</t>
  </si>
  <si>
    <t>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</si>
  <si>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Федеральный закон от 06.10.2003 N 131-ФЗ "Об общих принципах организации местного самоуправления в Российской Федерации"  (статья 19, ч.2);
Федеральный Закон №159-ФЗ от 21.12.1996 "О дополнительных гарантиях по социальной поддержке детей-сирот и детей, оставшихся без попечения родителей" (статья 8.1, пункт 10)</t>
  </si>
  <si>
    <t>Закон ВО от 28.12.2005 №201-ОЗ "О наделении органов местного самоуправления отдельными государственными полномочиями ВО по исполнению мер государственного обеспечения и социальной поддержки детей-сирот и детей, оставшихся без попечения родителей"</t>
  </si>
  <si>
    <t xml:space="preserve">   в целом</t>
  </si>
  <si>
    <t>0910171420</t>
  </si>
  <si>
    <t>Р-4.1.2.115</t>
  </si>
  <si>
    <t>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</si>
  <si>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 xml:space="preserve">
Федеральный закон от 06.10.2003 N 131-ФЗ "Об общих принципах организации местного самоуправления в Российской Федерации"  (статья 19, ч.2);       Федеральный закон от 06.10.2003 N 131-ФЗ "Об общих принципах организации местного самоуправления в Российской Федерации" (ст.65, часть 5)</t>
  </si>
  <si>
    <t xml:space="preserve">Закон Владимирской области от 08.02.2007 №3-ОЗ "О  наделении органов местного самоуправления отдельными государственными полномочиями ВО по компенсации части родительской платы  за присмотр и уход за детьми в образовательных организациях, реализующих образовательную программу дошкольного образования"                
</t>
  </si>
  <si>
    <t>0910170560</t>
  </si>
  <si>
    <t>Постановление адм. Киржачского района ВО от 06.12.2021 №1784 от 06.12.2021 "Об утверждении порядка расходования субвенции, выделенной из областного бюджета на компенсацию части родительской платы за присмотр и уход за детьми в образовательных организациях, реализующих образовательные программы дошкольного образования"</t>
  </si>
  <si>
    <t>Р-4.1.2.116</t>
  </si>
  <si>
    <t>Обеспечение полномочий по организации и осуществлению деятельности по опеке и попечительству в отношении несовершеннолетних граждан</t>
  </si>
  <si>
    <t>Федеральный закон от 06.10.2003 N 131-ФЗ "Об общих принципах организации местного самоуправления в Российской Федерации"  (статья 19, ч.2);                                               Федеральный Закон №48-ФЗ от 24.04.2008 "Об опеке и попечительстве"                             (статья 6, ч.1, п.1.1.)</t>
  </si>
  <si>
    <t>Закон ВО от 05.08.2009 №77-ОЗ "О наделении органов местного самоуправления государственными полномочиями по организации и осуществлению деятельности по опеке и попечительству в отношении несовершеннолетних граждан Владимирской области"</t>
  </si>
  <si>
    <t>0910170070</t>
  </si>
  <si>
    <t>Постановление адм. Киржачского района от 19.03.2013 №346 "О порядке предоставления и расходования субвенции, выделенной из областного бюджета на выполнение государственных полномочий по организации и осуществлению деятельности по опеке и попечительству в отношении несовершеннолетних в Киржачском районе"</t>
  </si>
  <si>
    <t>Р-2.3.1.117</t>
  </si>
  <si>
    <t>Проведение МБУ ДО "Детский оздоровительно-образовательный спортивный центр" массовых спортивных мероприятий для всех групп населения согласно календарному плану физкультурно-оздоровительных мероприятий"</t>
  </si>
  <si>
    <t>Федеральный закон от 06.10.2003 N 131-ФЗ "Об общих принципах организации местного самоуправления в Российской Федерации" (ст.15, ч.1, п.26)</t>
  </si>
  <si>
    <t>Постановление администрации Киржачского района от 17.04.2023 №451 "О внесении изменений в постановление администрации Киржачского района Владимирской области от 17.01.2020 №38 "Об утверждении порядка расходования средств бюджета муниципального образования Киржачского района, предусмотренных на реализацию программы муниципального образования Киржачский район "Развитие физической культуры и спорта на территории Киржачского района"</t>
  </si>
  <si>
    <t>1800120013</t>
  </si>
  <si>
    <t>Р-2.1.1.118</t>
  </si>
  <si>
    <t>Содержание объектов спортивной инфраструктуры муниципальной собственности для занятий физической культурой и спортом (МБУ ДО "ДООСЦ") (Предоставление субсидий бюджетным, автономным учреждениям и иным некоммерческим организациям)</t>
  </si>
  <si>
    <t>Федеральный закон от 06.10.2003 N 131-ФЗ "Об общих принципах организации местного самоуправления в Российской Федерации"                                  (ст.15, ч.1, п.26)</t>
  </si>
  <si>
    <t>Соглашение о предоставлении иного межбюджетного трансферта на содержание объектов спортивной инфраструктуры муниципальной собственности для занятий физической культурой и спортом из областного бюджета бюджету Киржачского района Владимирской области от 15.02.2024 № 11-04/24МБТ</t>
  </si>
  <si>
    <t>1800172003</t>
  </si>
  <si>
    <t>Финансовое управление администрации Киржачского района</t>
  </si>
  <si>
    <t>Федеральный закон от 06.10.2003 N 131-ФЗ "Об общих принципах организации местного самоуправления в Российской Федерации" (ст.15, подст.1, п.1)</t>
  </si>
  <si>
    <t>Решение Совета народных депутатов района от 26.12.2007г№34/546 "Об утверждении нормативных правовых актов об оплате труда муниципальных служащих и лиц, замещающих муниципальные должности в муниципальном образовании Киржачский район Владимирской области"</t>
  </si>
  <si>
    <t>01.01.2008г.</t>
  </si>
  <si>
    <t>100</t>
  </si>
  <si>
    <t xml:space="preserve">Расходы на обеспечение  функций органов местного самоуправления  </t>
  </si>
  <si>
    <t xml:space="preserve">Постановление администрации Киржачского района  от 29.03.2013г.№435 "Об утверждении Положения о финансовом управлении администрации Киржачского района" </t>
  </si>
  <si>
    <t>29.03.2013 г</t>
  </si>
  <si>
    <t xml:space="preserve">Постановление администрации Киржачского района Владимирской области  от 15.07.2024г.№951 "О распределении средств прочей дотации, предоставленной из областного бюджета на поощрение муниципальных управленческих команд за достижение значений (уроней) показателей деятельности  исполнительных органов Владимирской области в 2023 году, и утверждении Порядка выплаты поощрения лицам, входящим в муниципаольные управленческие команды"  Постановление администрации Киржачского муниципального района Владимирской области  от 30.07.2025г.№1283 "О распределении средств прочей дотации, предоставленной из областного бюджета на поощрение муниципальных управленческих команд  утверждении Порядка выплаты поощрения лицам, входящим в муниципаольные управленческие команды" </t>
  </si>
  <si>
    <t>Р-1.3.1.004</t>
  </si>
  <si>
    <t>Расходы на обеспечение деятельности (оказание услуг) муниципального казенного учреждения "Финансовый центр Киржачского района Владимирской области"</t>
  </si>
  <si>
    <r>
      <t xml:space="preserve">Постановление администрации Киржачского района  от 28.12.2016г.№1518 "Об утверждении Положения об оплате труда работников муниципального казенного учреждения "Финансовый центр Киржачского района Владимирской области",         </t>
    </r>
    <r>
      <rPr>
        <i/>
        <sz val="9"/>
        <rFont val="Times New Roman"/>
        <family val="1"/>
        <charset val="204"/>
      </rPr>
      <t xml:space="preserve">              </t>
    </r>
  </si>
  <si>
    <t>28.12.2016г.</t>
  </si>
  <si>
    <t>999000Ф590</t>
  </si>
  <si>
    <t>Расходы на выполнение обязательств муниципального района, связанных с исполнением решений судов</t>
  </si>
  <si>
    <t>Постановление администрации Киржачского района от 18.12.2013г.№1727 "О порядке финансирования расходов, связанных с исполнением решений судов и возмещением прочих судебных расходов"</t>
  </si>
  <si>
    <t>18.12.2013г.</t>
  </si>
  <si>
    <t xml:space="preserve">Резерв финансовых средств на выполнение условий софинансирования участия в федеральных и областных программах, национальных проектах и иных мероприятий, а также решений, принимаемых на муниципальном уровне </t>
  </si>
  <si>
    <t>Постановление администрации Киржачского района Владимирской области от 30.10.2024г.№1591 "Об утверждении Порядка принятия решений об использовании (перераспределении) зарезервированных в бюджете муниципаьного образования Киржачский район средств"</t>
  </si>
  <si>
    <t>30.10.2024 г.</t>
  </si>
  <si>
    <t>9990021250</t>
  </si>
  <si>
    <t>Предоставление дотации на выравнивание бюджетной обеспеченности поселений района</t>
  </si>
  <si>
    <r>
      <rPr>
        <b/>
        <sz val="9"/>
        <rFont val="Times New Roman"/>
        <family val="1"/>
        <charset val="204"/>
      </rPr>
      <t>Решение</t>
    </r>
    <r>
      <rPr>
        <sz val="9"/>
        <rFont val="Times New Roman"/>
        <family val="1"/>
        <charset val="204"/>
      </rPr>
      <t xml:space="preserve"> Совета народных депутатов от 30.05.2019 №58/401"О порядке и условиях предоставления межбюджетных трансфертов из бюджета муниципального образования Киржачский район бюджетам муниципальных образований поселений, расположенных на территории Киржачского района"</t>
    </r>
  </si>
  <si>
    <t>1470170860</t>
  </si>
  <si>
    <t>511</t>
  </si>
  <si>
    <t>1470180010</t>
  </si>
  <si>
    <t xml:space="preserve">Постановление администрации Киржачского района Владимирской области  от 15.07.2024г.№951"О распределении средств прочей дотации, предоставленной из областного бюджета для поощрения муниципальных управленческих команд за достижение значений (уровней) показателей деятельности исполнительных органов Владимирской области в 2023 году, и утверждении Порядка выплаты поощрения лицам, входящим в муниципальные управленческие команды"  Постановление администрации Киржачского муниципального района Владимирской области  от 30.07.2025г.№1283 "О распределении средств прочей дотации, предоставленной из областного бюджета на поощрение муниципальных управленческих команд  утверждении Порядка выплаты поощрения лицам, входящим в муниципаольные управленческие команды" </t>
  </si>
  <si>
    <t>500</t>
  </si>
  <si>
    <t>Предоставление прочих межбюджетных трансфертов на сбалансированность бюджетов поселений из бюджета муниципального образования Киржачский район</t>
  </si>
  <si>
    <t xml:space="preserve">Решение Совета народных депутатов от 30.05.2019 №58/401"О порядке и условиях предоставления межбюджетных трансфертов из бюджета муниципального образования Киржачский район бюджетам муниципальных образований поселений, расположенных на территории Киржачского района" </t>
  </si>
  <si>
    <t>9990080020</t>
  </si>
  <si>
    <t>Постановление администрации Киржачского района от 20.06.2019 №881 "Об утверждении Порядка предоставления иных межбюджетных трансфертов бюджетам муниципальных образований поселений из бюджета муниципального образования Киржачский район"</t>
  </si>
  <si>
    <t>ИТОГО</t>
  </si>
  <si>
    <t>Расходы на обеспечение деятельности муниципального казенного учреждения "Автотранспортное управление администрации Киржачского района"</t>
  </si>
  <si>
    <t xml:space="preserve">Расходы на обеспечение деятельности муниципального казённого учреждения «Киржачский районный архив» </t>
  </si>
  <si>
    <r>
      <t xml:space="preserve">Постановление  администрации Киржачского района от 25.12.2020 №1421 "Об утверждении Порядка определения объема и условий предоставления субсидий на иные цели из бюджета муниципального образования Киржачский район муниципальным бюджетным  учреждениям культуры и дополнительного образования детей сферы культуры"                                                                                                                                                                                                                                                                                                                                                                      </t>
    </r>
    <r>
      <rPr>
        <u/>
        <sz val="9"/>
        <rFont val="Times New Roman"/>
        <family val="1"/>
        <charset val="204"/>
      </rPr>
      <t xml:space="preserve"> </t>
    </r>
  </si>
  <si>
    <t>УСЛОВНО УТВЕРЖДЕННЫЕ</t>
  </si>
  <si>
    <t>ВСЕГО</t>
  </si>
</sst>
</file>

<file path=xl/styles.xml><?xml version="1.0" encoding="utf-8"?>
<styleSheet xmlns="http://schemas.openxmlformats.org/spreadsheetml/2006/main">
  <numFmts count="4">
    <numFmt numFmtId="164" formatCode="#,##0.00&quot;р.&quot;"/>
    <numFmt numFmtId="165" formatCode="#,##0.00\ &quot;₽&quot;"/>
    <numFmt numFmtId="166" formatCode="#,##0.0"/>
    <numFmt numFmtId="167" formatCode="0.0"/>
  </numFmts>
  <fonts count="46">
    <font>
      <sz val="10"/>
      <name val="Arial Cyr"/>
      <charset val="204"/>
    </font>
    <font>
      <b/>
      <sz val="12"/>
      <name val="Times New Roman"/>
      <family val="1"/>
      <charset val="204"/>
    </font>
    <font>
      <sz val="10"/>
      <name val="Times New Roman"/>
      <family val="1"/>
      <charset val="204"/>
    </font>
    <font>
      <sz val="9"/>
      <name val="Times New Roman"/>
      <family val="1"/>
      <charset val="204"/>
    </font>
    <font>
      <sz val="8"/>
      <name val="Times New Roman"/>
      <family val="1"/>
      <charset val="204"/>
    </font>
    <font>
      <b/>
      <sz val="10"/>
      <name val="Times New Roman"/>
      <family val="1"/>
      <charset val="204"/>
    </font>
    <font>
      <sz val="7"/>
      <name val="Times New Roman"/>
      <family val="1"/>
      <charset val="204"/>
    </font>
    <font>
      <sz val="12"/>
      <name val="Times New Roman"/>
      <family val="1"/>
      <charset val="204"/>
    </font>
    <font>
      <sz val="9"/>
      <name val="Arial Cyr"/>
      <charset val="204"/>
    </font>
    <font>
      <b/>
      <sz val="9"/>
      <name val="Times New Roman"/>
      <family val="1"/>
      <charset val="204"/>
    </font>
    <font>
      <sz val="8"/>
      <name val="Arial Cyr"/>
      <charset val="204"/>
    </font>
    <font>
      <b/>
      <sz val="8"/>
      <name val="Times New Roman"/>
      <family val="1"/>
      <charset val="204"/>
    </font>
    <font>
      <b/>
      <sz val="10"/>
      <color rgb="FF000000"/>
      <name val="Arial Cyr"/>
    </font>
    <font>
      <sz val="10"/>
      <name val="Arial Cyr"/>
      <charset val="204"/>
    </font>
    <font>
      <b/>
      <sz val="12"/>
      <name val="Arial Cyr"/>
      <charset val="204"/>
    </font>
    <font>
      <sz val="12"/>
      <name val="Arial Cyr"/>
      <charset val="204"/>
    </font>
    <font>
      <sz val="11"/>
      <name val="Calibri"/>
      <family val="2"/>
      <scheme val="minor"/>
    </font>
    <font>
      <u/>
      <sz val="8"/>
      <name val="Times New Roman"/>
      <family val="1"/>
      <charset val="204"/>
    </font>
    <font>
      <b/>
      <u/>
      <sz val="12"/>
      <name val="Times New Roman"/>
      <family val="1"/>
      <charset val="204"/>
    </font>
    <font>
      <sz val="11"/>
      <name val="Times New Roman"/>
      <family val="1"/>
      <charset val="204"/>
    </font>
    <font>
      <b/>
      <sz val="11"/>
      <name val="Times New Roman"/>
      <family val="1"/>
      <charset val="204"/>
    </font>
    <font>
      <sz val="16"/>
      <name val="Times New Roman"/>
      <family val="1"/>
      <charset val="204"/>
    </font>
    <font>
      <sz val="11"/>
      <name val="Arial Cyr"/>
      <charset val="204"/>
    </font>
    <font>
      <sz val="10"/>
      <color theme="1"/>
      <name val="Times New Roman"/>
      <family val="1"/>
      <charset val="204"/>
    </font>
    <font>
      <sz val="10"/>
      <color rgb="FF00B050"/>
      <name val="Times New Roman"/>
      <family val="1"/>
      <charset val="204"/>
    </font>
    <font>
      <sz val="11"/>
      <color rgb="FF00B050"/>
      <name val="Times New Roman"/>
      <family val="1"/>
      <charset val="204"/>
    </font>
    <font>
      <sz val="11"/>
      <color rgb="FFFF0000"/>
      <name val="Times New Roman"/>
      <family val="1"/>
      <charset val="204"/>
    </font>
    <font>
      <b/>
      <sz val="11"/>
      <color rgb="FF00B050"/>
      <name val="Times New Roman"/>
      <family val="1"/>
      <charset val="204"/>
    </font>
    <font>
      <b/>
      <sz val="9"/>
      <color indexed="81"/>
      <name val="Tahoma"/>
      <family val="2"/>
      <charset val="204"/>
    </font>
    <font>
      <sz val="9"/>
      <color indexed="81"/>
      <name val="Tahoma"/>
      <family val="2"/>
      <charset val="204"/>
    </font>
    <font>
      <sz val="12"/>
      <color indexed="81"/>
      <name val="Tahoma"/>
      <family val="2"/>
      <charset val="204"/>
    </font>
    <font>
      <b/>
      <sz val="9"/>
      <color theme="1"/>
      <name val="Times New Roman"/>
      <family val="1"/>
      <charset val="204"/>
    </font>
    <font>
      <sz val="9"/>
      <color theme="1"/>
      <name val="Times New Roman"/>
      <family val="1"/>
      <charset val="204"/>
    </font>
    <font>
      <sz val="9"/>
      <color theme="1"/>
      <name val="Calibri"/>
      <family val="2"/>
      <charset val="204"/>
      <scheme val="minor"/>
    </font>
    <font>
      <i/>
      <sz val="9"/>
      <name val="Times New Roman"/>
      <family val="1"/>
      <charset val="204"/>
    </font>
    <font>
      <b/>
      <sz val="12"/>
      <color theme="1"/>
      <name val="Calibri"/>
      <family val="2"/>
      <charset val="204"/>
      <scheme val="minor"/>
    </font>
    <font>
      <b/>
      <sz val="12"/>
      <color theme="1"/>
      <name val="Times New Roman"/>
      <family val="1"/>
      <charset val="204"/>
    </font>
    <font>
      <sz val="10"/>
      <color rgb="FFFF0000"/>
      <name val="Times New Roman"/>
      <family val="1"/>
      <charset val="204"/>
    </font>
    <font>
      <b/>
      <sz val="10"/>
      <color theme="1"/>
      <name val="Times New Roman"/>
      <family val="1"/>
      <charset val="204"/>
    </font>
    <font>
      <u/>
      <sz val="11"/>
      <name val="Times New Roman"/>
      <family val="1"/>
      <charset val="204"/>
    </font>
    <font>
      <b/>
      <u/>
      <sz val="11"/>
      <name val="Times New Roman"/>
      <family val="1"/>
      <charset val="204"/>
    </font>
    <font>
      <i/>
      <sz val="11"/>
      <name val="Times New Roman"/>
      <family val="1"/>
      <charset val="204"/>
    </font>
    <font>
      <b/>
      <i/>
      <sz val="11"/>
      <name val="Times New Roman"/>
      <family val="1"/>
      <charset val="204"/>
    </font>
    <font>
      <b/>
      <i/>
      <u/>
      <sz val="11"/>
      <name val="Times New Roman"/>
      <family val="1"/>
      <charset val="204"/>
    </font>
    <font>
      <u/>
      <sz val="9"/>
      <name val="Times New Roman"/>
      <family val="1"/>
      <charset val="204"/>
    </font>
    <font>
      <sz val="9"/>
      <color indexed="8"/>
      <name val="Times New Roman"/>
      <family val="1"/>
      <charset val="204"/>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99"/>
      </patternFill>
    </fill>
    <fill>
      <patternFill patternType="solid">
        <fgColor theme="6" tint="0.79998168889431442"/>
        <bgColor indexed="64"/>
      </patternFill>
    </fill>
    <fill>
      <patternFill patternType="solid">
        <fgColor theme="2" tint="-9.9978637043366805E-2"/>
        <bgColor indexed="64"/>
      </patternFill>
    </fill>
    <fill>
      <patternFill patternType="solid">
        <fgColor indexed="65"/>
        <bgColor indexed="64"/>
      </patternFill>
    </fill>
    <fill>
      <patternFill patternType="solid">
        <fgColor theme="4" tint="0.79998168889431442"/>
        <bgColor indexed="64"/>
      </patternFill>
    </fill>
  </fills>
  <borders count="5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9"/>
      </bottom>
      <diagonal/>
    </border>
    <border>
      <left/>
      <right style="thin">
        <color indexed="64"/>
      </right>
      <top style="thin">
        <color indexed="64"/>
      </top>
      <bottom style="thin">
        <color indexed="9"/>
      </bottom>
      <diagonal/>
    </border>
    <border>
      <left style="thin">
        <color indexed="64"/>
      </left>
      <right style="thin">
        <color indexed="64"/>
      </right>
      <top style="thin">
        <color rgb="FF000000"/>
      </top>
      <bottom/>
      <diagonal/>
    </border>
    <border>
      <left style="thin">
        <color indexed="64"/>
      </left>
      <right style="thin">
        <color indexed="64"/>
      </right>
      <top/>
      <bottom style="thin">
        <color indexed="9"/>
      </bottom>
      <diagonal/>
    </border>
    <border>
      <left/>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style="thin">
        <color indexed="64"/>
      </top>
      <bottom style="thin">
        <color indexed="9"/>
      </bottom>
      <diagonal/>
    </border>
    <border>
      <left style="thin">
        <color indexed="64"/>
      </left>
      <right style="medium">
        <color indexed="64"/>
      </right>
      <top style="thin">
        <color indexed="64"/>
      </top>
      <bottom style="thin">
        <color indexed="9"/>
      </bottom>
      <diagonal/>
    </border>
    <border>
      <left style="thin">
        <color indexed="64"/>
      </left>
      <right style="medium">
        <color indexed="64"/>
      </right>
      <top/>
      <bottom style="thin">
        <color indexed="9"/>
      </bottom>
      <diagonal/>
    </border>
    <border>
      <left/>
      <right/>
      <top style="thin">
        <color rgb="FF000000"/>
      </top>
      <bottom/>
      <diagonal/>
    </border>
  </borders>
  <cellStyleXfs count="6">
    <xf numFmtId="0" fontId="0" fillId="0" borderId="0"/>
    <xf numFmtId="4" fontId="12" fillId="4" borderId="14">
      <alignment horizontal="right" vertical="top" shrinkToFit="1"/>
    </xf>
    <xf numFmtId="0" fontId="13" fillId="0" borderId="0"/>
    <xf numFmtId="0" fontId="16" fillId="0" borderId="0"/>
    <xf numFmtId="4" fontId="12" fillId="0" borderId="14">
      <alignment horizontal="right" vertical="top" shrinkToFit="1"/>
    </xf>
    <xf numFmtId="4" fontId="12" fillId="4" borderId="55">
      <alignment horizontal="right" vertical="top" shrinkToFit="1"/>
    </xf>
  </cellStyleXfs>
  <cellXfs count="1018">
    <xf numFmtId="0" fontId="0" fillId="0" borderId="0" xfId="0"/>
    <xf numFmtId="0" fontId="2" fillId="0" borderId="0" xfId="0" applyFont="1" applyFill="1"/>
    <xf numFmtId="0" fontId="3" fillId="0" borderId="3" xfId="0" applyFont="1" applyFill="1" applyBorder="1" applyAlignment="1">
      <alignment vertical="top" wrapText="1" shrinkToFit="1"/>
    </xf>
    <xf numFmtId="0" fontId="6" fillId="0" borderId="0" xfId="0" applyFont="1" applyFill="1"/>
    <xf numFmtId="49" fontId="5" fillId="0" borderId="3" xfId="0" applyNumberFormat="1" applyFont="1" applyFill="1" applyBorder="1" applyAlignment="1">
      <alignment horizontal="center" vertical="top"/>
    </xf>
    <xf numFmtId="4" fontId="5" fillId="0" borderId="3" xfId="0" applyNumberFormat="1" applyFont="1" applyFill="1" applyBorder="1" applyAlignment="1">
      <alignment horizontal="center" vertical="top"/>
    </xf>
    <xf numFmtId="14" fontId="3" fillId="0" borderId="2" xfId="0" applyNumberFormat="1" applyFont="1" applyFill="1" applyBorder="1" applyAlignment="1">
      <alignment horizontal="center" vertical="top" shrinkToFit="1"/>
    </xf>
    <xf numFmtId="14" fontId="3" fillId="0" borderId="4" xfId="0" applyNumberFormat="1" applyFont="1" applyFill="1" applyBorder="1" applyAlignment="1">
      <alignment vertical="top" shrinkToFit="1"/>
    </xf>
    <xf numFmtId="0" fontId="6" fillId="0" borderId="1" xfId="0" applyFont="1" applyFill="1" applyBorder="1"/>
    <xf numFmtId="0" fontId="6" fillId="0" borderId="0" xfId="0" applyFont="1" applyFill="1" applyBorder="1"/>
    <xf numFmtId="0" fontId="3" fillId="0" borderId="3" xfId="0" applyFont="1" applyFill="1" applyBorder="1" applyAlignment="1">
      <alignment horizontal="center" vertical="top" wrapText="1" shrinkToFit="1"/>
    </xf>
    <xf numFmtId="0" fontId="3" fillId="0" borderId="3" xfId="0" applyFont="1" applyFill="1" applyBorder="1" applyAlignment="1">
      <alignment horizontal="left" vertical="top" wrapText="1" shrinkToFit="1"/>
    </xf>
    <xf numFmtId="14" fontId="3" fillId="0" borderId="8" xfId="0" applyNumberFormat="1" applyFont="1" applyFill="1" applyBorder="1" applyAlignment="1">
      <alignment horizontal="center" vertical="top" wrapText="1" shrinkToFit="1"/>
    </xf>
    <xf numFmtId="0" fontId="3" fillId="0" borderId="3" xfId="0" applyNumberFormat="1" applyFont="1" applyFill="1" applyBorder="1" applyAlignment="1" applyProtection="1">
      <alignment horizontal="left" vertical="top" wrapText="1" shrinkToFit="1"/>
      <protection locked="0"/>
    </xf>
    <xf numFmtId="0" fontId="3" fillId="0" borderId="3" xfId="0" applyNumberFormat="1" applyFont="1" applyFill="1" applyBorder="1" applyAlignment="1" applyProtection="1">
      <alignment horizontal="center" vertical="top" wrapText="1" shrinkToFit="1"/>
      <protection locked="0"/>
    </xf>
    <xf numFmtId="14" fontId="3" fillId="0" borderId="3" xfId="0" applyNumberFormat="1" applyFont="1" applyFill="1" applyBorder="1" applyAlignment="1" applyProtection="1">
      <alignment horizontal="center" vertical="top" wrapText="1" shrinkToFit="1"/>
      <protection locked="0"/>
    </xf>
    <xf numFmtId="49" fontId="3" fillId="0" borderId="4" xfId="0" applyNumberFormat="1" applyFont="1" applyFill="1" applyBorder="1" applyAlignment="1">
      <alignment horizontal="center" vertical="top" wrapText="1" shrinkToFit="1"/>
    </xf>
    <xf numFmtId="49" fontId="3" fillId="0" borderId="7" xfId="0" applyNumberFormat="1" applyFont="1" applyFill="1" applyBorder="1" applyAlignment="1">
      <alignment horizontal="center" vertical="top" wrapText="1" shrinkToFit="1"/>
    </xf>
    <xf numFmtId="0" fontId="3" fillId="0" borderId="3" xfId="0" applyFont="1" applyFill="1" applyBorder="1" applyAlignment="1">
      <alignment vertical="top" wrapText="1"/>
    </xf>
    <xf numFmtId="0" fontId="3" fillId="0" borderId="8" xfId="0" applyNumberFormat="1" applyFont="1" applyFill="1" applyBorder="1" applyAlignment="1" applyProtection="1">
      <alignment horizontal="center" vertical="top" wrapText="1" shrinkToFit="1"/>
      <protection locked="0"/>
    </xf>
    <xf numFmtId="0" fontId="3" fillId="0" borderId="9" xfId="0" applyFont="1" applyFill="1" applyBorder="1" applyAlignment="1">
      <alignment horizontal="center" vertical="top" wrapText="1" shrinkToFit="1"/>
    </xf>
    <xf numFmtId="0" fontId="3" fillId="0" borderId="8" xfId="0" applyFont="1" applyFill="1" applyBorder="1" applyAlignment="1">
      <alignment horizontal="center" vertical="top" wrapText="1" shrinkToFit="1"/>
    </xf>
    <xf numFmtId="0" fontId="3" fillId="0" borderId="8" xfId="0" applyFont="1" applyFill="1" applyBorder="1"/>
    <xf numFmtId="0" fontId="3" fillId="0" borderId="4" xfId="0" applyFont="1" applyFill="1" applyBorder="1" applyAlignment="1">
      <alignment horizontal="center"/>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shrinkToFit="1"/>
    </xf>
    <xf numFmtId="0" fontId="2" fillId="0" borderId="0" xfId="0" applyFont="1" applyFill="1" applyBorder="1" applyAlignment="1">
      <alignment horizontal="justify" vertical="top" wrapText="1"/>
    </xf>
    <xf numFmtId="0" fontId="2" fillId="0" borderId="0" xfId="0" applyFont="1" applyFill="1" applyBorder="1" applyAlignment="1">
      <alignment vertical="top"/>
    </xf>
    <xf numFmtId="0" fontId="2" fillId="0" borderId="0" xfId="0" applyFont="1" applyFill="1" applyAlignment="1">
      <alignment vertical="top"/>
    </xf>
    <xf numFmtId="0" fontId="3" fillId="0" borderId="7" xfId="0" applyFont="1" applyFill="1" applyBorder="1" applyAlignment="1">
      <alignment vertical="top" wrapText="1" shrinkToFit="1"/>
    </xf>
    <xf numFmtId="0" fontId="3" fillId="0" borderId="3" xfId="0" applyNumberFormat="1" applyFont="1" applyFill="1" applyBorder="1" applyAlignment="1">
      <alignment vertical="top" wrapText="1"/>
    </xf>
    <xf numFmtId="0" fontId="2" fillId="0" borderId="0" xfId="0" applyFont="1" applyFill="1" applyBorder="1"/>
    <xf numFmtId="0" fontId="3" fillId="0" borderId="7" xfId="0" applyFont="1" applyFill="1" applyBorder="1" applyAlignment="1">
      <alignment vertical="top"/>
    </xf>
    <xf numFmtId="0" fontId="3" fillId="0" borderId="0" xfId="0" applyFont="1" applyFill="1"/>
    <xf numFmtId="0" fontId="3" fillId="0" borderId="0" xfId="0" applyFont="1" applyFill="1" applyAlignment="1"/>
    <xf numFmtId="0" fontId="3" fillId="0" borderId="2" xfId="0" applyNumberFormat="1" applyFont="1" applyFill="1" applyBorder="1" applyAlignment="1">
      <alignment vertical="top" wrapText="1"/>
    </xf>
    <xf numFmtId="0" fontId="3" fillId="0" borderId="4" xfId="0" applyNumberFormat="1" applyFont="1" applyFill="1" applyBorder="1" applyAlignment="1">
      <alignment vertical="top" wrapText="1"/>
    </xf>
    <xf numFmtId="14" fontId="3" fillId="0" borderId="7" xfId="0" applyNumberFormat="1" applyFont="1" applyFill="1" applyBorder="1" applyAlignment="1">
      <alignment vertical="top"/>
    </xf>
    <xf numFmtId="0" fontId="3" fillId="0" borderId="7" xfId="0" applyNumberFormat="1" applyFont="1" applyFill="1" applyBorder="1" applyAlignment="1">
      <alignment vertical="top" wrapText="1"/>
    </xf>
    <xf numFmtId="0" fontId="3" fillId="0" borderId="3" xfId="0" applyFont="1" applyFill="1" applyBorder="1" applyAlignment="1">
      <alignment horizontal="center" vertical="top"/>
    </xf>
    <xf numFmtId="14" fontId="3" fillId="0" borderId="3" xfId="0" applyNumberFormat="1" applyFont="1" applyFill="1" applyBorder="1" applyAlignment="1">
      <alignment horizontal="center" vertical="top"/>
    </xf>
    <xf numFmtId="0" fontId="3" fillId="0" borderId="3" xfId="0" applyFont="1" applyFill="1" applyBorder="1" applyAlignment="1">
      <alignment horizontal="left" vertical="top" wrapText="1"/>
    </xf>
    <xf numFmtId="0" fontId="3" fillId="0" borderId="2" xfId="0" applyFont="1" applyFill="1" applyBorder="1" applyAlignment="1">
      <alignment vertical="top"/>
    </xf>
    <xf numFmtId="0" fontId="2" fillId="3" borderId="0" xfId="0" applyFont="1" applyFill="1" applyAlignment="1">
      <alignment horizontal="center" vertical="top"/>
    </xf>
    <xf numFmtId="0" fontId="2" fillId="3" borderId="0" xfId="0" applyFont="1" applyFill="1" applyAlignment="1">
      <alignment horizontal="center"/>
    </xf>
    <xf numFmtId="14" fontId="3" fillId="0" borderId="3" xfId="0" applyNumberFormat="1" applyFont="1" applyFill="1" applyBorder="1" applyAlignment="1">
      <alignment horizontal="center" vertical="top" wrapText="1"/>
    </xf>
    <xf numFmtId="0" fontId="3" fillId="0" borderId="3" xfId="0" applyNumberFormat="1" applyFont="1" applyFill="1" applyBorder="1" applyAlignment="1">
      <alignment horizontal="left" vertical="top" wrapText="1"/>
    </xf>
    <xf numFmtId="0" fontId="3" fillId="0" borderId="3" xfId="0" applyFont="1" applyFill="1" applyBorder="1" applyAlignment="1">
      <alignment vertical="top"/>
    </xf>
    <xf numFmtId="14" fontId="3" fillId="0" borderId="3" xfId="0" applyNumberFormat="1" applyFont="1" applyFill="1" applyBorder="1" applyAlignment="1">
      <alignment vertical="top"/>
    </xf>
    <xf numFmtId="0" fontId="6" fillId="3" borderId="0" xfId="0" applyFont="1" applyFill="1" applyBorder="1"/>
    <xf numFmtId="0" fontId="3" fillId="0" borderId="3" xfId="0" applyNumberFormat="1" applyFont="1" applyFill="1" applyBorder="1" applyAlignment="1">
      <alignment horizontal="left" vertical="top" wrapText="1" shrinkToFit="1"/>
    </xf>
    <xf numFmtId="14" fontId="3" fillId="0" borderId="2" xfId="0" applyNumberFormat="1" applyFont="1" applyFill="1" applyBorder="1" applyAlignment="1">
      <alignment vertical="top"/>
    </xf>
    <xf numFmtId="49" fontId="3" fillId="0" borderId="3" xfId="0" applyNumberFormat="1" applyFont="1" applyFill="1" applyBorder="1" applyAlignment="1">
      <alignment horizontal="center" vertical="top" wrapText="1"/>
    </xf>
    <xf numFmtId="14" fontId="3" fillId="0" borderId="2" xfId="0" applyNumberFormat="1" applyFont="1" applyFill="1" applyBorder="1" applyAlignment="1">
      <alignment vertical="top" wrapText="1"/>
    </xf>
    <xf numFmtId="0" fontId="3" fillId="0" borderId="3" xfId="0" applyFont="1" applyFill="1" applyBorder="1" applyAlignment="1">
      <alignment horizontal="center" vertical="top" wrapText="1"/>
    </xf>
    <xf numFmtId="0" fontId="3" fillId="0" borderId="3" xfId="0" applyNumberFormat="1" applyFont="1" applyFill="1" applyBorder="1" applyAlignment="1">
      <alignment horizontal="center" vertical="top" wrapText="1"/>
    </xf>
    <xf numFmtId="14" fontId="8" fillId="0" borderId="4" xfId="0" applyNumberFormat="1" applyFont="1" applyFill="1" applyBorder="1" applyAlignment="1">
      <alignment horizontal="center" vertical="top"/>
    </xf>
    <xf numFmtId="0" fontId="8" fillId="0" borderId="4" xfId="0" applyFont="1" applyFill="1" applyBorder="1" applyAlignment="1">
      <alignment horizontal="center" vertical="top"/>
    </xf>
    <xf numFmtId="0" fontId="3" fillId="0" borderId="4" xfId="0" applyFont="1" applyFill="1" applyBorder="1" applyAlignment="1">
      <alignment horizontal="left" vertical="top" wrapText="1" shrinkToFit="1"/>
    </xf>
    <xf numFmtId="0" fontId="3" fillId="0" borderId="2" xfId="0" applyFont="1" applyFill="1" applyBorder="1" applyAlignment="1">
      <alignment horizontal="left" vertical="top" wrapText="1" shrinkToFit="1"/>
    </xf>
    <xf numFmtId="0" fontId="3" fillId="0" borderId="7" xfId="0" applyFont="1" applyFill="1" applyBorder="1" applyAlignment="1">
      <alignment horizontal="left" vertical="top" wrapText="1" shrinkToFit="1"/>
    </xf>
    <xf numFmtId="0" fontId="3" fillId="0" borderId="2" xfId="0" applyNumberFormat="1" applyFont="1" applyFill="1" applyBorder="1" applyAlignment="1">
      <alignment horizontal="left" vertical="top" wrapText="1"/>
    </xf>
    <xf numFmtId="0" fontId="3" fillId="0" borderId="2" xfId="0" applyFont="1" applyFill="1" applyBorder="1" applyAlignment="1">
      <alignment vertical="top" wrapText="1"/>
    </xf>
    <xf numFmtId="0" fontId="3" fillId="0" borderId="4" xfId="0" applyFont="1" applyFill="1" applyBorder="1" applyAlignment="1">
      <alignment vertical="top" wrapText="1"/>
    </xf>
    <xf numFmtId="0" fontId="3" fillId="0" borderId="4" xfId="0" applyNumberFormat="1" applyFont="1" applyFill="1" applyBorder="1" applyAlignment="1">
      <alignment horizontal="left" vertical="top" wrapText="1"/>
    </xf>
    <xf numFmtId="0" fontId="3" fillId="0" borderId="7" xfId="0" applyNumberFormat="1"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4" xfId="0" applyFont="1" applyFill="1" applyBorder="1" applyAlignment="1">
      <alignment horizontal="center" vertical="top" wrapText="1" shrinkToFit="1"/>
    </xf>
    <xf numFmtId="0" fontId="3" fillId="0" borderId="7" xfId="0" applyFont="1" applyFill="1" applyBorder="1" applyAlignment="1">
      <alignment horizontal="center" vertical="top" wrapText="1" shrinkToFit="1"/>
    </xf>
    <xf numFmtId="0" fontId="3" fillId="0" borderId="2" xfId="0" applyNumberFormat="1" applyFont="1" applyFill="1" applyBorder="1" applyAlignment="1" applyProtection="1">
      <alignment horizontal="left" vertical="top" wrapText="1" shrinkToFit="1"/>
      <protection locked="0"/>
    </xf>
    <xf numFmtId="0" fontId="3" fillId="0" borderId="4" xfId="0" applyNumberFormat="1" applyFont="1" applyFill="1" applyBorder="1" applyAlignment="1" applyProtection="1">
      <alignment horizontal="left" vertical="top" wrapText="1" shrinkToFit="1"/>
      <protection locked="0"/>
    </xf>
    <xf numFmtId="0" fontId="3" fillId="0" borderId="7" xfId="0" applyNumberFormat="1" applyFont="1" applyFill="1" applyBorder="1" applyAlignment="1" applyProtection="1">
      <alignment horizontal="left" vertical="top" wrapText="1" shrinkToFit="1"/>
      <protection locked="0"/>
    </xf>
    <xf numFmtId="0" fontId="3" fillId="0" borderId="2" xfId="0" applyFont="1" applyFill="1" applyBorder="1" applyAlignment="1">
      <alignment horizontal="center" vertical="top" wrapText="1" shrinkToFit="1"/>
    </xf>
    <xf numFmtId="14" fontId="3" fillId="0" borderId="2" xfId="0" applyNumberFormat="1" applyFont="1" applyFill="1" applyBorder="1" applyAlignment="1">
      <alignment horizontal="center" vertical="top" wrapText="1" shrinkToFit="1"/>
    </xf>
    <xf numFmtId="14" fontId="3" fillId="0" borderId="4" xfId="0" applyNumberFormat="1" applyFont="1" applyFill="1" applyBorder="1" applyAlignment="1">
      <alignment horizontal="center" vertical="top" wrapText="1" shrinkToFit="1"/>
    </xf>
    <xf numFmtId="14" fontId="3" fillId="0" borderId="7" xfId="0" applyNumberFormat="1" applyFont="1" applyFill="1" applyBorder="1" applyAlignment="1">
      <alignment horizontal="center" vertical="top" wrapText="1" shrinkToFit="1"/>
    </xf>
    <xf numFmtId="0" fontId="3" fillId="0" borderId="7" xfId="0" applyFont="1" applyFill="1" applyBorder="1" applyAlignment="1">
      <alignment vertical="top" wrapText="1"/>
    </xf>
    <xf numFmtId="14" fontId="3" fillId="0" borderId="2" xfId="0" applyNumberFormat="1" applyFont="1" applyFill="1" applyBorder="1" applyAlignment="1" applyProtection="1">
      <alignment horizontal="center" vertical="top" wrapText="1" shrinkToFit="1"/>
      <protection locked="0"/>
    </xf>
    <xf numFmtId="14" fontId="3" fillId="0" borderId="4" xfId="0" applyNumberFormat="1" applyFont="1" applyFill="1" applyBorder="1" applyAlignment="1" applyProtection="1">
      <alignment horizontal="center" vertical="top" wrapText="1" shrinkToFit="1"/>
      <protection locked="0"/>
    </xf>
    <xf numFmtId="14" fontId="3" fillId="0" borderId="7" xfId="0" applyNumberFormat="1" applyFont="1" applyFill="1" applyBorder="1" applyAlignment="1" applyProtection="1">
      <alignment horizontal="center" vertical="top" wrapText="1" shrinkToFit="1"/>
      <protection locked="0"/>
    </xf>
    <xf numFmtId="0" fontId="3" fillId="0" borderId="2" xfId="0" applyNumberFormat="1" applyFont="1" applyFill="1" applyBorder="1" applyAlignment="1" applyProtection="1">
      <alignment horizontal="center" vertical="top" wrapText="1" shrinkToFit="1"/>
      <protection locked="0"/>
    </xf>
    <xf numFmtId="0" fontId="3" fillId="0" borderId="4" xfId="0" applyNumberFormat="1" applyFont="1" applyFill="1" applyBorder="1" applyAlignment="1" applyProtection="1">
      <alignment horizontal="center" vertical="top" wrapText="1" shrinkToFit="1"/>
      <protection locked="0"/>
    </xf>
    <xf numFmtId="0" fontId="3" fillId="0" borderId="7" xfId="0" applyNumberFormat="1" applyFont="1" applyFill="1" applyBorder="1" applyAlignment="1" applyProtection="1">
      <alignment horizontal="center" vertical="top" wrapText="1" shrinkToFit="1"/>
      <protection locked="0"/>
    </xf>
    <xf numFmtId="0" fontId="3" fillId="0" borderId="4" xfId="0" applyFont="1" applyFill="1" applyBorder="1" applyAlignment="1">
      <alignment vertical="top" wrapText="1" shrinkToFit="1"/>
    </xf>
    <xf numFmtId="0" fontId="3" fillId="0" borderId="2" xfId="0" applyFont="1" applyFill="1" applyBorder="1" applyAlignment="1">
      <alignment horizontal="center" vertical="top"/>
    </xf>
    <xf numFmtId="0" fontId="3" fillId="0" borderId="7" xfId="0" applyFont="1" applyFill="1" applyBorder="1" applyAlignment="1">
      <alignment horizontal="center" vertical="top"/>
    </xf>
    <xf numFmtId="0" fontId="3" fillId="2" borderId="3" xfId="0" applyFont="1" applyFill="1" applyBorder="1" applyAlignment="1">
      <alignment horizontal="center" vertical="center" wrapText="1"/>
    </xf>
    <xf numFmtId="0" fontId="3" fillId="0" borderId="4" xfId="0" applyFont="1" applyFill="1" applyBorder="1" applyAlignment="1">
      <alignment horizontal="center" vertical="top"/>
    </xf>
    <xf numFmtId="14" fontId="3" fillId="0" borderId="2" xfId="0" applyNumberFormat="1" applyFont="1" applyFill="1" applyBorder="1" applyAlignment="1">
      <alignment horizontal="center" vertical="top"/>
    </xf>
    <xf numFmtId="0" fontId="2" fillId="0" borderId="7" xfId="0" applyFont="1" applyFill="1" applyBorder="1" applyAlignment="1">
      <alignment horizontal="center" vertical="top" shrinkToFit="1"/>
    </xf>
    <xf numFmtId="14" fontId="3" fillId="0" borderId="4" xfId="0" applyNumberFormat="1" applyFont="1" applyFill="1" applyBorder="1" applyAlignment="1">
      <alignment horizontal="center" vertical="top"/>
    </xf>
    <xf numFmtId="14" fontId="3" fillId="0" borderId="7" xfId="0" applyNumberFormat="1" applyFont="1" applyFill="1" applyBorder="1" applyAlignment="1">
      <alignment horizontal="center" vertical="top"/>
    </xf>
    <xf numFmtId="14" fontId="3" fillId="0" borderId="2" xfId="0" applyNumberFormat="1" applyFont="1" applyFill="1" applyBorder="1" applyAlignment="1">
      <alignment horizontal="center" vertical="top" wrapText="1"/>
    </xf>
    <xf numFmtId="14" fontId="3" fillId="0" borderId="4" xfId="0" applyNumberFormat="1" applyFont="1" applyFill="1" applyBorder="1" applyAlignment="1">
      <alignment horizontal="center" vertical="top" wrapText="1"/>
    </xf>
    <xf numFmtId="14" fontId="3" fillId="0" borderId="7" xfId="0" applyNumberFormat="1" applyFont="1" applyFill="1" applyBorder="1" applyAlignment="1">
      <alignment horizontal="center" vertical="top" wrapText="1"/>
    </xf>
    <xf numFmtId="0" fontId="3" fillId="0" borderId="4" xfId="0" applyNumberFormat="1" applyFont="1" applyFill="1" applyBorder="1" applyAlignment="1">
      <alignment horizontal="left" vertical="top" wrapText="1" shrinkToFit="1"/>
    </xf>
    <xf numFmtId="0" fontId="3" fillId="0" borderId="7" xfId="0" applyNumberFormat="1" applyFont="1" applyFill="1" applyBorder="1" applyAlignment="1">
      <alignment horizontal="left" vertical="top" wrapText="1" shrinkToFit="1"/>
    </xf>
    <xf numFmtId="0" fontId="2" fillId="0" borderId="0" xfId="2" applyFont="1" applyFill="1"/>
    <xf numFmtId="0" fontId="2" fillId="2" borderId="20" xfId="0" applyFont="1" applyFill="1" applyBorder="1" applyAlignment="1">
      <alignment horizontal="center" vertical="top"/>
    </xf>
    <xf numFmtId="0" fontId="2" fillId="2" borderId="21" xfId="0" applyFont="1" applyFill="1" applyBorder="1" applyAlignment="1">
      <alignment horizontal="center" vertical="top"/>
    </xf>
    <xf numFmtId="0" fontId="3" fillId="2" borderId="21" xfId="0" applyFont="1" applyFill="1" applyBorder="1" applyAlignment="1">
      <alignment horizontal="center" vertical="top"/>
    </xf>
    <xf numFmtId="0" fontId="4" fillId="2" borderId="21" xfId="0" applyFont="1" applyFill="1" applyBorder="1" applyAlignment="1">
      <alignment horizontal="center" vertical="top"/>
    </xf>
    <xf numFmtId="49" fontId="2" fillId="2" borderId="21" xfId="0" applyNumberFormat="1" applyFont="1" applyFill="1" applyBorder="1" applyAlignment="1">
      <alignment horizontal="center" vertical="top"/>
    </xf>
    <xf numFmtId="0" fontId="3" fillId="0" borderId="2" xfId="0" applyFont="1" applyFill="1" applyBorder="1" applyAlignment="1">
      <alignment vertical="top" wrapText="1" shrinkToFit="1"/>
    </xf>
    <xf numFmtId="49" fontId="3" fillId="0" borderId="4" xfId="0" applyNumberFormat="1" applyFont="1" applyFill="1" applyBorder="1" applyAlignment="1">
      <alignment horizontal="center" vertical="top" wrapText="1"/>
    </xf>
    <xf numFmtId="49" fontId="3" fillId="0" borderId="7" xfId="0" applyNumberFormat="1" applyFont="1" applyFill="1" applyBorder="1" applyAlignment="1">
      <alignment horizontal="center" vertical="top" wrapText="1"/>
    </xf>
    <xf numFmtId="14" fontId="3" fillId="0" borderId="3" xfId="0" applyNumberFormat="1" applyFont="1" applyFill="1" applyBorder="1" applyAlignment="1">
      <alignment horizontal="center" vertical="top" wrapText="1" shrinkToFit="1"/>
    </xf>
    <xf numFmtId="14" fontId="3" fillId="0" borderId="2" xfId="0" applyNumberFormat="1" applyFont="1" applyFill="1" applyBorder="1" applyAlignment="1">
      <alignment vertical="top" wrapText="1" shrinkToFit="1"/>
    </xf>
    <xf numFmtId="0" fontId="3" fillId="0" borderId="4" xfId="0" applyFont="1" applyFill="1" applyBorder="1" applyAlignment="1">
      <alignment vertical="top"/>
    </xf>
    <xf numFmtId="0" fontId="3" fillId="0" borderId="4" xfId="0" applyFont="1" applyFill="1" applyBorder="1" applyAlignment="1"/>
    <xf numFmtId="14" fontId="3" fillId="0" borderId="6" xfId="0" applyNumberFormat="1" applyFont="1" applyFill="1" applyBorder="1" applyAlignment="1">
      <alignment horizontal="center" vertical="top" wrapText="1" shrinkToFit="1"/>
    </xf>
    <xf numFmtId="14" fontId="3" fillId="0" borderId="3" xfId="0" applyNumberFormat="1" applyFont="1" applyFill="1" applyBorder="1" applyAlignment="1">
      <alignment horizontal="left" vertical="top" wrapText="1" shrinkToFit="1"/>
    </xf>
    <xf numFmtId="14" fontId="3" fillId="0" borderId="4" xfId="0" applyNumberFormat="1" applyFont="1" applyFill="1" applyBorder="1" applyAlignment="1">
      <alignment vertical="top" wrapText="1" shrinkToFit="1"/>
    </xf>
    <xf numFmtId="0" fontId="1" fillId="6" borderId="6" xfId="0" applyFont="1" applyFill="1" applyBorder="1" applyAlignment="1"/>
    <xf numFmtId="0" fontId="7" fillId="6" borderId="3" xfId="0" applyFont="1" applyFill="1" applyBorder="1" applyAlignment="1"/>
    <xf numFmtId="0" fontId="7" fillId="6" borderId="3" xfId="0" applyFont="1" applyFill="1" applyBorder="1"/>
    <xf numFmtId="4" fontId="1" fillId="6" borderId="3" xfId="0" applyNumberFormat="1" applyFont="1" applyFill="1" applyBorder="1"/>
    <xf numFmtId="0" fontId="7" fillId="0" borderId="0" xfId="0" applyFont="1"/>
    <xf numFmtId="0" fontId="3" fillId="7" borderId="2" xfId="0" applyFont="1" applyFill="1" applyBorder="1" applyAlignment="1">
      <alignment horizontal="left" vertical="center" wrapText="1"/>
    </xf>
    <xf numFmtId="0" fontId="4" fillId="0" borderId="3" xfId="0" applyFont="1" applyFill="1" applyBorder="1" applyAlignment="1">
      <alignment horizontal="center" vertical="center"/>
    </xf>
    <xf numFmtId="14"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4" xfId="0" applyFont="1" applyBorder="1" applyAlignment="1">
      <alignment vertical="center" wrapText="1"/>
    </xf>
    <xf numFmtId="0" fontId="4" fillId="0" borderId="2" xfId="0" applyFont="1" applyFill="1" applyBorder="1" applyAlignment="1">
      <alignment horizontal="center" vertical="center"/>
    </xf>
    <xf numFmtId="14"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10" fillId="0" borderId="0" xfId="0" applyFont="1"/>
    <xf numFmtId="0" fontId="14" fillId="6" borderId="6" xfId="0" applyFont="1" applyFill="1" applyBorder="1" applyAlignment="1">
      <alignment horizontal="center"/>
    </xf>
    <xf numFmtId="0" fontId="15" fillId="6" borderId="3" xfId="0" applyFont="1" applyFill="1" applyBorder="1"/>
    <xf numFmtId="4" fontId="14" fillId="6" borderId="3" xfId="0" applyNumberFormat="1" applyFont="1" applyFill="1" applyBorder="1" applyAlignment="1">
      <alignment horizontal="center"/>
    </xf>
    <xf numFmtId="0" fontId="4" fillId="0" borderId="0" xfId="2" applyFont="1" applyFill="1"/>
    <xf numFmtId="0" fontId="4" fillId="0" borderId="0" xfId="2" applyFont="1" applyFill="1" applyBorder="1"/>
    <xf numFmtId="0" fontId="3" fillId="0" borderId="4" xfId="2" applyFont="1" applyFill="1" applyBorder="1" applyAlignment="1">
      <alignment horizontal="center" vertical="top" wrapText="1" shrinkToFit="1"/>
    </xf>
    <xf numFmtId="14" fontId="3" fillId="0" borderId="4" xfId="2" applyNumberFormat="1" applyFont="1" applyFill="1" applyBorder="1" applyAlignment="1">
      <alignment horizontal="center" vertical="top" wrapText="1" shrinkToFit="1"/>
    </xf>
    <xf numFmtId="4" fontId="11" fillId="2" borderId="23" xfId="2" applyNumberFormat="1" applyFont="1" applyFill="1" applyBorder="1" applyAlignment="1">
      <alignment vertical="top" wrapText="1"/>
    </xf>
    <xf numFmtId="0" fontId="15" fillId="6" borderId="15" xfId="2" applyFont="1" applyFill="1" applyBorder="1" applyAlignment="1">
      <alignment vertical="top"/>
    </xf>
    <xf numFmtId="49" fontId="1" fillId="6" borderId="23" xfId="2" applyNumberFormat="1" applyFont="1" applyFill="1" applyBorder="1" applyAlignment="1">
      <alignment horizontal="left" vertical="top" wrapText="1"/>
    </xf>
    <xf numFmtId="0" fontId="1" fillId="6" borderId="23" xfId="2" applyFont="1" applyFill="1" applyBorder="1" applyAlignment="1">
      <alignment horizontal="left" vertical="top" wrapText="1" shrinkToFit="1"/>
    </xf>
    <xf numFmtId="0" fontId="1" fillId="6" borderId="23" xfId="2" applyFont="1" applyFill="1" applyBorder="1" applyAlignment="1">
      <alignment horizontal="center" vertical="top" wrapText="1" shrinkToFit="1"/>
    </xf>
    <xf numFmtId="49" fontId="18" fillId="6" borderId="23" xfId="2" applyNumberFormat="1" applyFont="1" applyFill="1" applyBorder="1" applyAlignment="1">
      <alignment horizontal="center" vertical="top" wrapText="1"/>
    </xf>
    <xf numFmtId="49" fontId="1" fillId="6" borderId="23" xfId="2" applyNumberFormat="1" applyFont="1" applyFill="1" applyBorder="1" applyAlignment="1">
      <alignment horizontal="center" vertical="top" wrapText="1"/>
    </xf>
    <xf numFmtId="4" fontId="1" fillId="6" borderId="23" xfId="2" applyNumberFormat="1" applyFont="1" applyFill="1" applyBorder="1" applyAlignment="1">
      <alignment horizontal="right" vertical="top" wrapText="1"/>
    </xf>
    <xf numFmtId="0" fontId="0" fillId="0" borderId="0" xfId="0" applyAlignment="1">
      <alignment vertical="top"/>
    </xf>
    <xf numFmtId="0" fontId="0" fillId="0" borderId="1" xfId="0" applyBorder="1"/>
    <xf numFmtId="49" fontId="7" fillId="6" borderId="3" xfId="0" applyNumberFormat="1" applyFont="1" applyFill="1" applyBorder="1" applyAlignment="1">
      <alignment horizontal="center"/>
    </xf>
    <xf numFmtId="4" fontId="1" fillId="6" borderId="3" xfId="0" applyNumberFormat="1" applyFont="1" applyFill="1" applyBorder="1" applyAlignment="1">
      <alignment horizontal="center"/>
    </xf>
    <xf numFmtId="0" fontId="7" fillId="0" borderId="0" xfId="0" applyFont="1" applyFill="1"/>
    <xf numFmtId="4" fontId="20" fillId="0" borderId="3" xfId="0" applyNumberFormat="1" applyFont="1" applyFill="1" applyBorder="1" applyAlignment="1">
      <alignment horizontal="right" vertical="top" shrinkToFit="1"/>
    </xf>
    <xf numFmtId="0" fontId="19" fillId="0" borderId="0" xfId="0" applyFont="1"/>
    <xf numFmtId="0" fontId="19" fillId="3" borderId="0" xfId="0" applyFont="1" applyFill="1"/>
    <xf numFmtId="4" fontId="19" fillId="0" borderId="3" xfId="0" applyNumberFormat="1" applyFont="1" applyFill="1" applyBorder="1" applyAlignment="1">
      <alignment horizontal="right" vertical="top" shrinkToFit="1"/>
    </xf>
    <xf numFmtId="0" fontId="2" fillId="0" borderId="2" xfId="0" applyFont="1" applyFill="1" applyBorder="1" applyAlignment="1">
      <alignment horizontal="center" vertical="center" wrapText="1" shrinkToFit="1"/>
    </xf>
    <xf numFmtId="0" fontId="19" fillId="5" borderId="0" xfId="0" applyFont="1" applyFill="1"/>
    <xf numFmtId="0" fontId="2" fillId="0" borderId="3" xfId="0" applyFont="1" applyFill="1" applyBorder="1" applyAlignment="1">
      <alignment horizontal="center" vertical="center" wrapText="1" shrinkToFit="1"/>
    </xf>
    <xf numFmtId="0" fontId="2" fillId="0" borderId="7" xfId="0" applyFont="1" applyFill="1" applyBorder="1" applyAlignment="1">
      <alignment horizontal="center" vertical="center" wrapText="1" shrinkToFit="1"/>
    </xf>
    <xf numFmtId="0" fontId="19" fillId="0" borderId="7" xfId="0" applyFont="1" applyFill="1" applyBorder="1" applyAlignment="1">
      <alignment horizontal="center" vertical="center" wrapText="1" shrinkToFit="1"/>
    </xf>
    <xf numFmtId="4" fontId="19" fillId="0" borderId="2" xfId="0" applyNumberFormat="1" applyFont="1" applyFill="1" applyBorder="1" applyAlignment="1">
      <alignment horizontal="right" vertical="top" shrinkToFit="1"/>
    </xf>
    <xf numFmtId="4" fontId="19" fillId="0" borderId="2" xfId="0" applyNumberFormat="1" applyFont="1" applyFill="1" applyBorder="1" applyAlignment="1">
      <alignment vertical="top" shrinkToFit="1"/>
    </xf>
    <xf numFmtId="0" fontId="19" fillId="0" borderId="2" xfId="0" applyFont="1" applyFill="1" applyBorder="1" applyAlignment="1">
      <alignment horizontal="center" vertical="center" wrapText="1"/>
    </xf>
    <xf numFmtId="0" fontId="25" fillId="0" borderId="0" xfId="0" applyFont="1"/>
    <xf numFmtId="0" fontId="25" fillId="3" borderId="0" xfId="0" applyFont="1" applyFill="1"/>
    <xf numFmtId="0" fontId="19" fillId="0" borderId="3" xfId="0" applyFont="1" applyFill="1" applyBorder="1" applyAlignment="1">
      <alignment horizontal="center" vertical="center" wrapText="1" shrinkToFit="1"/>
    </xf>
    <xf numFmtId="14" fontId="19" fillId="0" borderId="3" xfId="0" applyNumberFormat="1" applyFont="1" applyFill="1" applyBorder="1" applyAlignment="1">
      <alignment horizontal="center" vertical="center" wrapText="1" shrinkToFit="1"/>
    </xf>
    <xf numFmtId="4" fontId="19" fillId="0" borderId="9" xfId="0" applyNumberFormat="1" applyFont="1" applyFill="1" applyBorder="1" applyAlignment="1">
      <alignment horizontal="right" vertical="top" shrinkToFit="1"/>
    </xf>
    <xf numFmtId="49" fontId="19" fillId="0" borderId="2" xfId="0" applyNumberFormat="1" applyFont="1" applyFill="1" applyBorder="1" applyAlignment="1">
      <alignment horizontal="center" vertical="top" shrinkToFit="1"/>
    </xf>
    <xf numFmtId="0" fontId="19" fillId="0" borderId="7" xfId="0" applyFont="1" applyFill="1" applyBorder="1" applyAlignment="1">
      <alignment horizontal="center" vertical="center" wrapText="1"/>
    </xf>
    <xf numFmtId="14" fontId="19" fillId="0" borderId="7" xfId="0" applyNumberFormat="1" applyFont="1" applyFill="1" applyBorder="1" applyAlignment="1">
      <alignment horizontal="center" vertical="center" wrapText="1"/>
    </xf>
    <xf numFmtId="0" fontId="19" fillId="8" borderId="0" xfId="0" applyFont="1" applyFill="1"/>
    <xf numFmtId="0" fontId="26" fillId="0" borderId="0" xfId="0" applyFont="1"/>
    <xf numFmtId="0" fontId="26" fillId="3" borderId="0" xfId="0" applyFont="1" applyFill="1"/>
    <xf numFmtId="49" fontId="19" fillId="0" borderId="3" xfId="0" applyNumberFormat="1" applyFont="1" applyFill="1" applyBorder="1" applyAlignment="1">
      <alignment horizontal="center" vertical="top" shrinkToFit="1"/>
    </xf>
    <xf numFmtId="14" fontId="19" fillId="0" borderId="7" xfId="0" applyNumberFormat="1" applyFont="1" applyFill="1" applyBorder="1" applyAlignment="1">
      <alignment horizontal="center" vertical="center" wrapText="1" shrinkToFit="1"/>
    </xf>
    <xf numFmtId="14" fontId="19" fillId="0" borderId="2" xfId="0" applyNumberFormat="1" applyFont="1" applyFill="1" applyBorder="1" applyAlignment="1">
      <alignment horizontal="center" vertical="center" wrapText="1" shrinkToFit="1"/>
    </xf>
    <xf numFmtId="0" fontId="21" fillId="0" borderId="2" xfId="0" applyFont="1" applyFill="1" applyBorder="1" applyAlignment="1">
      <alignment horizontal="center" vertical="center" shrinkToFit="1"/>
    </xf>
    <xf numFmtId="0" fontId="19" fillId="0" borderId="2" xfId="0" applyFont="1" applyFill="1" applyBorder="1" applyAlignment="1">
      <alignment horizontal="center" vertical="center" wrapText="1" shrinkToFit="1"/>
    </xf>
    <xf numFmtId="0" fontId="19" fillId="0" borderId="3" xfId="0" applyFont="1" applyFill="1" applyBorder="1" applyAlignment="1">
      <alignment horizontal="center" vertical="center" shrinkToFit="1"/>
    </xf>
    <xf numFmtId="0" fontId="19" fillId="0" borderId="7" xfId="0" applyFont="1" applyFill="1" applyBorder="1" applyAlignment="1">
      <alignment horizontal="center" vertical="center" shrinkToFit="1"/>
    </xf>
    <xf numFmtId="0" fontId="19" fillId="0" borderId="2" xfId="0" applyFont="1" applyFill="1" applyBorder="1" applyAlignment="1">
      <alignment horizontal="center" vertical="center" shrinkToFit="1"/>
    </xf>
    <xf numFmtId="14" fontId="19" fillId="0" borderId="4" xfId="0" applyNumberFormat="1" applyFont="1" applyFill="1" applyBorder="1" applyAlignment="1">
      <alignment horizontal="center" vertical="center" wrapText="1" shrinkToFit="1"/>
    </xf>
    <xf numFmtId="0" fontId="19" fillId="0" borderId="3" xfId="0" applyFont="1" applyFill="1" applyBorder="1" applyAlignment="1">
      <alignment vertical="center" wrapText="1" shrinkToFit="1"/>
    </xf>
    <xf numFmtId="49" fontId="19" fillId="0" borderId="5"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0" fillId="0" borderId="9" xfId="0" applyNumberFormat="1" applyFont="1" applyFill="1" applyBorder="1" applyAlignment="1">
      <alignment horizontal="center" vertical="top" wrapText="1"/>
    </xf>
    <xf numFmtId="49" fontId="20" fillId="0" borderId="2" xfId="0" applyNumberFormat="1" applyFont="1" applyFill="1" applyBorder="1" applyAlignment="1">
      <alignment horizontal="center" vertical="top" wrapText="1"/>
    </xf>
    <xf numFmtId="49" fontId="19" fillId="0" borderId="32" xfId="0" applyNumberFormat="1" applyFont="1" applyFill="1" applyBorder="1" applyAlignment="1">
      <alignment horizontal="center" vertical="center" wrapText="1"/>
    </xf>
    <xf numFmtId="49" fontId="19" fillId="0" borderId="7" xfId="0" applyNumberFormat="1" applyFont="1" applyFill="1" applyBorder="1" applyAlignment="1">
      <alignment horizontal="center" vertical="center" wrapText="1"/>
    </xf>
    <xf numFmtId="49" fontId="19" fillId="0" borderId="9" xfId="0" applyNumberFormat="1" applyFont="1" applyFill="1" applyBorder="1" applyAlignment="1">
      <alignment horizontal="center" vertical="top" wrapText="1"/>
    </xf>
    <xf numFmtId="49" fontId="19" fillId="0" borderId="2" xfId="0" applyNumberFormat="1" applyFont="1" applyFill="1" applyBorder="1" applyAlignment="1">
      <alignment horizontal="center" vertical="top" wrapText="1"/>
    </xf>
    <xf numFmtId="49" fontId="20" fillId="0" borderId="2" xfId="0" applyNumberFormat="1" applyFont="1" applyFill="1" applyBorder="1" applyAlignment="1">
      <alignment horizontal="center" vertical="top" shrinkToFit="1"/>
    </xf>
    <xf numFmtId="0" fontId="19" fillId="0" borderId="3" xfId="0" applyFont="1" applyFill="1" applyBorder="1" applyAlignment="1">
      <alignment horizontal="center" vertical="center"/>
    </xf>
    <xf numFmtId="14" fontId="19" fillId="0" borderId="3" xfId="0" applyNumberFormat="1" applyFont="1" applyFill="1" applyBorder="1" applyAlignment="1">
      <alignment horizontal="center" vertical="center"/>
    </xf>
    <xf numFmtId="0" fontId="19" fillId="0" borderId="3" xfId="0" applyFont="1" applyFill="1" applyBorder="1" applyAlignment="1">
      <alignment horizontal="center" vertical="center" wrapText="1"/>
    </xf>
    <xf numFmtId="49" fontId="20" fillId="0" borderId="3" xfId="0" applyNumberFormat="1" applyFont="1" applyFill="1" applyBorder="1" applyAlignment="1">
      <alignment horizontal="center" vertical="top" shrinkToFit="1"/>
    </xf>
    <xf numFmtId="4" fontId="20" fillId="0" borderId="6" xfId="0" applyNumberFormat="1" applyFont="1" applyFill="1" applyBorder="1" applyAlignment="1">
      <alignment horizontal="right" vertical="top" shrinkToFit="1"/>
    </xf>
    <xf numFmtId="4" fontId="19" fillId="0" borderId="6" xfId="0" applyNumberFormat="1" applyFont="1" applyFill="1" applyBorder="1" applyAlignment="1">
      <alignment horizontal="right" vertical="top" shrinkToFit="1"/>
    </xf>
    <xf numFmtId="49" fontId="19" fillId="0" borderId="3" xfId="0" applyNumberFormat="1" applyFont="1" applyFill="1" applyBorder="1" applyAlignment="1">
      <alignment horizontal="center" vertical="top" wrapText="1"/>
    </xf>
    <xf numFmtId="4" fontId="7" fillId="0" borderId="3" xfId="0" applyNumberFormat="1" applyFont="1" applyFill="1" applyBorder="1" applyAlignment="1">
      <alignment horizontal="right" vertical="top" shrinkToFit="1"/>
    </xf>
    <xf numFmtId="4" fontId="20" fillId="0" borderId="2" xfId="0" applyNumberFormat="1" applyFont="1" applyFill="1" applyBorder="1" applyAlignment="1">
      <alignment horizontal="right" vertical="top" shrinkToFit="1"/>
    </xf>
    <xf numFmtId="4" fontId="20" fillId="0" borderId="9" xfId="0" applyNumberFormat="1" applyFont="1" applyFill="1" applyBorder="1" applyAlignment="1">
      <alignment horizontal="right" vertical="top" shrinkToFit="1"/>
    </xf>
    <xf numFmtId="49" fontId="19" fillId="0" borderId="2" xfId="0" applyNumberFormat="1" applyFont="1" applyFill="1" applyBorder="1" applyAlignment="1">
      <alignment vertical="top" wrapText="1"/>
    </xf>
    <xf numFmtId="49" fontId="19" fillId="0" borderId="2" xfId="0" applyNumberFormat="1" applyFont="1" applyFill="1" applyBorder="1" applyAlignment="1">
      <alignment vertical="top" shrinkToFit="1"/>
    </xf>
    <xf numFmtId="49" fontId="20" fillId="0" borderId="33" xfId="0" applyNumberFormat="1" applyFont="1" applyFill="1" applyBorder="1" applyAlignment="1">
      <alignment horizontal="center" vertical="top" shrinkToFit="1"/>
    </xf>
    <xf numFmtId="4" fontId="20" fillId="0" borderId="3" xfId="0" applyNumberFormat="1" applyFont="1" applyFill="1" applyBorder="1" applyAlignment="1">
      <alignment horizontal="center" vertical="top" shrinkToFit="1"/>
    </xf>
    <xf numFmtId="49" fontId="19" fillId="0" borderId="4" xfId="0" applyNumberFormat="1" applyFont="1" applyFill="1" applyBorder="1" applyAlignment="1">
      <alignment horizontal="center" vertical="top" wrapText="1"/>
    </xf>
    <xf numFmtId="49" fontId="19" fillId="0" borderId="4" xfId="0" applyNumberFormat="1" applyFont="1" applyFill="1" applyBorder="1" applyAlignment="1">
      <alignment horizontal="center" vertical="top" shrinkToFit="1"/>
    </xf>
    <xf numFmtId="4" fontId="19" fillId="0" borderId="4" xfId="0" applyNumberFormat="1" applyFont="1" applyFill="1" applyBorder="1" applyAlignment="1">
      <alignment horizontal="right" vertical="top" shrinkToFit="1"/>
    </xf>
    <xf numFmtId="4" fontId="19" fillId="0" borderId="8" xfId="0" applyNumberFormat="1" applyFont="1" applyFill="1" applyBorder="1" applyAlignment="1">
      <alignment horizontal="right" vertical="top" shrinkToFit="1"/>
    </xf>
    <xf numFmtId="49" fontId="20" fillId="0" borderId="3" xfId="0" applyNumberFormat="1" applyFont="1" applyFill="1" applyBorder="1" applyAlignment="1">
      <alignment horizontal="center" vertical="top" wrapText="1"/>
    </xf>
    <xf numFmtId="49" fontId="19" fillId="0" borderId="7" xfId="0" applyNumberFormat="1" applyFont="1" applyFill="1" applyBorder="1" applyAlignment="1">
      <alignment horizontal="center" vertical="top" wrapText="1"/>
    </xf>
    <xf numFmtId="49" fontId="20" fillId="0" borderId="7" xfId="0" applyNumberFormat="1" applyFont="1" applyFill="1" applyBorder="1" applyAlignment="1">
      <alignment horizontal="center" vertical="top" wrapText="1"/>
    </xf>
    <xf numFmtId="49" fontId="2" fillId="0" borderId="7" xfId="0" applyNumberFormat="1" applyFont="1" applyFill="1" applyBorder="1" applyAlignment="1">
      <alignment horizontal="center" vertical="top" shrinkToFit="1"/>
    </xf>
    <xf numFmtId="49" fontId="2" fillId="0" borderId="7" xfId="0" applyNumberFormat="1" applyFont="1" applyFill="1" applyBorder="1" applyAlignment="1">
      <alignment horizontal="center" vertical="top" wrapText="1"/>
    </xf>
    <xf numFmtId="4" fontId="2" fillId="0" borderId="7" xfId="0" applyNumberFormat="1" applyFont="1" applyFill="1" applyBorder="1" applyAlignment="1">
      <alignment horizontal="right" vertical="top" shrinkToFit="1"/>
    </xf>
    <xf numFmtId="49" fontId="20" fillId="0" borderId="3" xfId="0" applyNumberFormat="1" applyFont="1" applyFill="1" applyBorder="1" applyAlignment="1">
      <alignment horizontal="center" vertical="top" wrapText="1" shrinkToFit="1"/>
    </xf>
    <xf numFmtId="14" fontId="2" fillId="0" borderId="3" xfId="0" applyNumberFormat="1" applyFont="1" applyFill="1" applyBorder="1" applyAlignment="1">
      <alignment vertical="center" wrapText="1" shrinkToFit="1"/>
    </xf>
    <xf numFmtId="4" fontId="20" fillId="0" borderId="34" xfId="0" applyNumberFormat="1" applyFont="1" applyFill="1" applyBorder="1" applyAlignment="1">
      <alignment horizontal="right" vertical="top" shrinkToFit="1"/>
    </xf>
    <xf numFmtId="4" fontId="20" fillId="0" borderId="33" xfId="0" applyNumberFormat="1" applyFont="1" applyFill="1" applyBorder="1" applyAlignment="1">
      <alignment horizontal="right" vertical="top" shrinkToFit="1"/>
    </xf>
    <xf numFmtId="14" fontId="19" fillId="0" borderId="3" xfId="0" applyNumberFormat="1" applyFont="1" applyFill="1" applyBorder="1" applyAlignment="1">
      <alignment horizontal="center" vertical="center" wrapText="1"/>
    </xf>
    <xf numFmtId="4" fontId="2" fillId="0" borderId="7" xfId="0" applyNumberFormat="1" applyFont="1" applyFill="1" applyBorder="1" applyAlignment="1">
      <alignment horizontal="center" vertical="top" shrinkToFit="1"/>
    </xf>
    <xf numFmtId="49" fontId="20" fillId="0" borderId="9" xfId="0" applyNumberFormat="1" applyFont="1" applyFill="1" applyBorder="1" applyAlignment="1">
      <alignment horizontal="center" vertical="top" shrinkToFit="1"/>
    </xf>
    <xf numFmtId="49" fontId="19" fillId="0" borderId="9" xfId="0" applyNumberFormat="1" applyFont="1" applyFill="1" applyBorder="1" applyAlignment="1">
      <alignment horizontal="center" vertical="top" shrinkToFit="1"/>
    </xf>
    <xf numFmtId="0" fontId="19" fillId="0" borderId="4" xfId="0" applyFont="1" applyFill="1" applyBorder="1" applyAlignment="1">
      <alignment horizontal="center" vertical="center" wrapText="1" shrinkToFit="1"/>
    </xf>
    <xf numFmtId="0" fontId="19" fillId="0" borderId="3" xfId="0" applyFont="1" applyFill="1" applyBorder="1" applyAlignment="1">
      <alignment vertical="center" shrinkToFit="1"/>
    </xf>
    <xf numFmtId="0" fontId="2" fillId="0" borderId="4" xfId="0" applyFont="1" applyFill="1" applyBorder="1" applyAlignment="1">
      <alignment horizontal="center" vertical="center" wrapText="1" shrinkToFit="1"/>
    </xf>
    <xf numFmtId="49" fontId="19" fillId="0" borderId="6" xfId="0" applyNumberFormat="1" applyFont="1" applyFill="1" applyBorder="1" applyAlignment="1">
      <alignment horizontal="center" vertical="top" shrinkToFit="1"/>
    </xf>
    <xf numFmtId="49" fontId="20" fillId="0" borderId="36" xfId="0" applyNumberFormat="1" applyFont="1" applyFill="1" applyBorder="1" applyAlignment="1">
      <alignment horizontal="center" vertical="top" shrinkToFit="1"/>
    </xf>
    <xf numFmtId="49" fontId="20" fillId="0" borderId="4" xfId="0" applyNumberFormat="1" applyFont="1" applyFill="1" applyBorder="1" applyAlignment="1">
      <alignment horizontal="center" vertical="top" shrinkToFit="1"/>
    </xf>
    <xf numFmtId="49" fontId="20" fillId="0" borderId="7" xfId="0" applyNumberFormat="1" applyFont="1" applyFill="1" applyBorder="1" applyAlignment="1">
      <alignment horizontal="center" vertical="top" shrinkToFit="1"/>
    </xf>
    <xf numFmtId="4" fontId="20" fillId="0" borderId="7" xfId="0" applyNumberFormat="1" applyFont="1" applyFill="1" applyBorder="1" applyAlignment="1">
      <alignment horizontal="right" vertical="top" shrinkToFit="1"/>
    </xf>
    <xf numFmtId="14" fontId="2" fillId="0" borderId="3" xfId="0" applyNumberFormat="1" applyFont="1" applyFill="1" applyBorder="1" applyAlignment="1">
      <alignment horizontal="center" vertical="center" wrapText="1" shrinkToFit="1"/>
    </xf>
    <xf numFmtId="0" fontId="2" fillId="0" borderId="3" xfId="0" applyFont="1" applyFill="1" applyBorder="1" applyAlignment="1">
      <alignment vertical="center" wrapText="1" shrinkToFit="1"/>
    </xf>
    <xf numFmtId="14" fontId="2" fillId="0" borderId="7" xfId="0" applyNumberFormat="1" applyFont="1" applyFill="1" applyBorder="1" applyAlignment="1">
      <alignment horizontal="center" vertical="center" wrapText="1" shrinkToFit="1"/>
    </xf>
    <xf numFmtId="0" fontId="2" fillId="0" borderId="7" xfId="0" applyFont="1" applyFill="1" applyBorder="1" applyAlignment="1">
      <alignment vertical="center" wrapText="1" shrinkToFit="1"/>
    </xf>
    <xf numFmtId="0" fontId="19" fillId="0" borderId="7" xfId="0" applyFont="1" applyFill="1" applyBorder="1" applyAlignment="1">
      <alignment vertical="center" wrapText="1"/>
    </xf>
    <xf numFmtId="14" fontId="2" fillId="0" borderId="11" xfId="0" applyNumberFormat="1" applyFont="1" applyFill="1" applyBorder="1" applyAlignment="1">
      <alignment horizontal="center" vertical="center" wrapText="1" shrinkToFit="1"/>
    </xf>
    <xf numFmtId="49" fontId="20" fillId="0" borderId="6" xfId="0" applyNumberFormat="1" applyFont="1" applyFill="1" applyBorder="1" applyAlignment="1">
      <alignment horizontal="center" vertical="top" shrinkToFit="1"/>
    </xf>
    <xf numFmtId="14" fontId="2" fillId="0" borderId="7" xfId="0" applyNumberFormat="1" applyFont="1" applyFill="1" applyBorder="1" applyAlignment="1">
      <alignment vertical="center" wrapText="1" shrinkToFit="1"/>
    </xf>
    <xf numFmtId="0" fontId="19" fillId="0" borderId="12" xfId="0" applyFont="1" applyFill="1" applyBorder="1" applyAlignment="1">
      <alignment horizontal="center" vertical="center"/>
    </xf>
    <xf numFmtId="49" fontId="19" fillId="0" borderId="7" xfId="0" applyNumberFormat="1" applyFont="1" applyFill="1" applyBorder="1" applyAlignment="1">
      <alignment horizontal="center" vertical="top" shrinkToFit="1"/>
    </xf>
    <xf numFmtId="4" fontId="19" fillId="0" borderId="12" xfId="0" applyNumberFormat="1" applyFont="1" applyFill="1" applyBorder="1" applyAlignment="1">
      <alignment horizontal="right" vertical="top" shrinkToFit="1"/>
    </xf>
    <xf numFmtId="4" fontId="19" fillId="0" borderId="5" xfId="0" applyNumberFormat="1" applyFont="1" applyFill="1" applyBorder="1" applyAlignment="1">
      <alignment horizontal="right" vertical="top" shrinkToFit="1"/>
    </xf>
    <xf numFmtId="4" fontId="19" fillId="0" borderId="11" xfId="0" applyNumberFormat="1" applyFont="1" applyFill="1" applyBorder="1" applyAlignment="1">
      <alignment horizontal="right" vertical="top" shrinkToFit="1"/>
    </xf>
    <xf numFmtId="0" fontId="19" fillId="0" borderId="3" xfId="0" applyFont="1" applyFill="1" applyBorder="1" applyAlignment="1">
      <alignment vertical="center"/>
    </xf>
    <xf numFmtId="4" fontId="19" fillId="0" borderId="3" xfId="0" applyNumberFormat="1" applyFont="1" applyFill="1" applyBorder="1" applyAlignment="1">
      <alignment horizontal="center" vertical="top" shrinkToFit="1"/>
    </xf>
    <xf numFmtId="4" fontId="20" fillId="0" borderId="3" xfId="0" applyNumberFormat="1" applyFont="1" applyFill="1" applyBorder="1" applyAlignment="1">
      <alignment vertical="top" shrinkToFit="1"/>
    </xf>
    <xf numFmtId="4" fontId="20" fillId="0" borderId="12" xfId="0" applyNumberFormat="1" applyFont="1" applyFill="1" applyBorder="1" applyAlignment="1">
      <alignment vertical="top" shrinkToFit="1"/>
    </xf>
    <xf numFmtId="4" fontId="20" fillId="0" borderId="5" xfId="0" applyNumberFormat="1" applyFont="1" applyFill="1" applyBorder="1" applyAlignment="1">
      <alignment vertical="top" shrinkToFit="1"/>
    </xf>
    <xf numFmtId="4" fontId="19" fillId="0" borderId="37" xfId="0" applyNumberFormat="1" applyFont="1" applyFill="1" applyBorder="1" applyAlignment="1">
      <alignment horizontal="right" vertical="top" shrinkToFit="1"/>
    </xf>
    <xf numFmtId="4" fontId="20" fillId="0" borderId="12" xfId="0" applyNumberFormat="1" applyFont="1" applyFill="1" applyBorder="1" applyAlignment="1">
      <alignment horizontal="right" vertical="top" shrinkToFit="1"/>
    </xf>
    <xf numFmtId="4" fontId="20" fillId="0" borderId="5" xfId="0" applyNumberFormat="1" applyFont="1" applyFill="1" applyBorder="1" applyAlignment="1">
      <alignment horizontal="right" vertical="top" shrinkToFit="1"/>
    </xf>
    <xf numFmtId="0" fontId="19" fillId="0" borderId="2" xfId="0" applyFont="1" applyFill="1" applyBorder="1" applyAlignment="1">
      <alignment vertical="center" wrapText="1" shrinkToFit="1"/>
    </xf>
    <xf numFmtId="0" fontId="19" fillId="0" borderId="4" xfId="0" applyFont="1" applyFill="1" applyBorder="1" applyAlignment="1">
      <alignment vertical="center" wrapText="1"/>
    </xf>
    <xf numFmtId="0" fontId="19" fillId="0" borderId="3" xfId="0" applyFont="1" applyFill="1" applyBorder="1" applyAlignment="1">
      <alignment horizontal="center" vertical="top"/>
    </xf>
    <xf numFmtId="4" fontId="1" fillId="6" borderId="3" xfId="0" applyNumberFormat="1" applyFont="1" applyFill="1" applyBorder="1" applyAlignment="1">
      <alignment horizontal="right" vertical="center" shrinkToFit="1"/>
    </xf>
    <xf numFmtId="4" fontId="1" fillId="6" borderId="6" xfId="0" applyNumberFormat="1" applyFont="1" applyFill="1" applyBorder="1" applyAlignment="1">
      <alignment horizontal="right" vertical="center" shrinkToFit="1"/>
    </xf>
    <xf numFmtId="0" fontId="2" fillId="0" borderId="0" xfId="0" applyFont="1"/>
    <xf numFmtId="0" fontId="3" fillId="7" borderId="2" xfId="0" applyFont="1" applyFill="1" applyBorder="1" applyAlignment="1">
      <alignment horizontal="center" vertical="top" wrapText="1"/>
    </xf>
    <xf numFmtId="0" fontId="3" fillId="7" borderId="3" xfId="0" applyFont="1" applyFill="1" applyBorder="1" applyAlignment="1">
      <alignment horizontal="center" vertical="top" shrinkToFit="1"/>
    </xf>
    <xf numFmtId="49" fontId="31" fillId="0" borderId="3" xfId="0" applyNumberFormat="1" applyFont="1" applyBorder="1" applyAlignment="1">
      <alignment vertical="top" wrapText="1"/>
    </xf>
    <xf numFmtId="49" fontId="31" fillId="0" borderId="3" xfId="0" applyNumberFormat="1" applyFont="1" applyBorder="1" applyAlignment="1">
      <alignment vertical="top"/>
    </xf>
    <xf numFmtId="49" fontId="9" fillId="7" borderId="3" xfId="0" applyNumberFormat="1" applyFont="1" applyFill="1" applyBorder="1" applyAlignment="1">
      <alignment horizontal="center" vertical="top" shrinkToFit="1"/>
    </xf>
    <xf numFmtId="4" fontId="9" fillId="3" borderId="3" xfId="0" applyNumberFormat="1" applyFont="1" applyFill="1" applyBorder="1" applyAlignment="1">
      <alignment horizontal="left" vertical="top" shrinkToFit="1"/>
    </xf>
    <xf numFmtId="0" fontId="32" fillId="0" borderId="0" xfId="0" applyFont="1" applyBorder="1"/>
    <xf numFmtId="0" fontId="32" fillId="0" borderId="0" xfId="0" applyFont="1"/>
    <xf numFmtId="49" fontId="32" fillId="0" borderId="3" xfId="0" applyNumberFormat="1" applyFont="1" applyBorder="1" applyAlignment="1">
      <alignment vertical="top"/>
    </xf>
    <xf numFmtId="4" fontId="3" fillId="3" borderId="3" xfId="0" applyNumberFormat="1" applyFont="1" applyFill="1" applyBorder="1" applyAlignment="1">
      <alignment horizontal="left" vertical="top"/>
    </xf>
    <xf numFmtId="4" fontId="32" fillId="3" borderId="3" xfId="0" applyNumberFormat="1" applyFont="1" applyFill="1" applyBorder="1" applyAlignment="1">
      <alignment horizontal="left" vertical="top"/>
    </xf>
    <xf numFmtId="49" fontId="31" fillId="3" borderId="3" xfId="0" applyNumberFormat="1" applyFont="1" applyFill="1" applyBorder="1" applyAlignment="1">
      <alignment vertical="top"/>
    </xf>
    <xf numFmtId="4" fontId="9" fillId="3" borderId="3" xfId="0" applyNumberFormat="1" applyFont="1" applyFill="1" applyBorder="1" applyAlignment="1">
      <alignment horizontal="left" vertical="top"/>
    </xf>
    <xf numFmtId="0" fontId="32" fillId="3" borderId="0" xfId="0" applyFont="1" applyFill="1"/>
    <xf numFmtId="49" fontId="32" fillId="0" borderId="3" xfId="0" applyNumberFormat="1" applyFont="1" applyBorder="1" applyAlignment="1">
      <alignment horizontal="center" vertical="top"/>
    </xf>
    <xf numFmtId="49" fontId="32" fillId="3" borderId="3" xfId="0" applyNumberFormat="1" applyFont="1" applyFill="1" applyBorder="1" applyAlignment="1">
      <alignment horizontal="center" vertical="top"/>
    </xf>
    <xf numFmtId="4" fontId="31" fillId="3" borderId="3" xfId="0" applyNumberFormat="1" applyFont="1" applyFill="1" applyBorder="1" applyAlignment="1">
      <alignment horizontal="left" vertical="top"/>
    </xf>
    <xf numFmtId="4" fontId="32" fillId="3" borderId="2" xfId="0" applyNumberFormat="1" applyFont="1" applyFill="1" applyBorder="1" applyAlignment="1">
      <alignment horizontal="left" vertical="top"/>
    </xf>
    <xf numFmtId="167" fontId="32" fillId="0" borderId="3" xfId="0" applyNumberFormat="1" applyFont="1" applyBorder="1" applyAlignment="1">
      <alignment horizontal="center" vertical="top" wrapText="1"/>
    </xf>
    <xf numFmtId="14" fontId="32" fillId="0" borderId="3" xfId="0" applyNumberFormat="1" applyFont="1" applyBorder="1" applyAlignment="1">
      <alignment vertical="top"/>
    </xf>
    <xf numFmtId="0" fontId="32" fillId="0" borderId="3" xfId="0" applyFont="1" applyBorder="1" applyAlignment="1">
      <alignment vertical="top" wrapText="1"/>
    </xf>
    <xf numFmtId="4" fontId="31" fillId="3" borderId="2" xfId="0" applyNumberFormat="1" applyFont="1" applyFill="1" applyBorder="1" applyAlignment="1">
      <alignment horizontal="center" vertical="top"/>
    </xf>
    <xf numFmtId="0" fontId="31" fillId="0" borderId="0" xfId="0" applyFont="1" applyAlignment="1">
      <alignment vertical="center"/>
    </xf>
    <xf numFmtId="49" fontId="31" fillId="0" borderId="3" xfId="0" applyNumberFormat="1" applyFont="1" applyBorder="1" applyAlignment="1">
      <alignment horizontal="center" vertical="top" wrapText="1"/>
    </xf>
    <xf numFmtId="49" fontId="32" fillId="0" borderId="3" xfId="0" applyNumberFormat="1" applyFont="1" applyBorder="1" applyAlignment="1">
      <alignment horizontal="center" vertical="top" wrapText="1"/>
    </xf>
    <xf numFmtId="49" fontId="31" fillId="3" borderId="3" xfId="0" applyNumberFormat="1" applyFont="1" applyFill="1" applyBorder="1" applyAlignment="1">
      <alignment horizontal="center" vertical="top"/>
    </xf>
    <xf numFmtId="49" fontId="31" fillId="0" borderId="3" xfId="0" applyNumberFormat="1" applyFont="1" applyBorder="1" applyAlignment="1">
      <alignment horizontal="center" vertical="top"/>
    </xf>
    <xf numFmtId="4" fontId="31" fillId="3" borderId="4" xfId="0" applyNumberFormat="1" applyFont="1" applyFill="1" applyBorder="1" applyAlignment="1">
      <alignment horizontal="center" vertical="top"/>
    </xf>
    <xf numFmtId="49" fontId="2" fillId="0" borderId="4" xfId="2" applyNumberFormat="1" applyFont="1" applyFill="1" applyBorder="1" applyAlignment="1">
      <alignment horizontal="center" vertical="top" wrapText="1"/>
    </xf>
    <xf numFmtId="49" fontId="2" fillId="0" borderId="2" xfId="2" applyNumberFormat="1" applyFont="1" applyFill="1" applyBorder="1" applyAlignment="1">
      <alignment horizontal="center" vertical="top" wrapText="1"/>
    </xf>
    <xf numFmtId="49" fontId="2" fillId="0" borderId="3" xfId="2" applyNumberFormat="1" applyFont="1" applyFill="1" applyBorder="1" applyAlignment="1">
      <alignment horizontal="center" vertical="top" wrapText="1"/>
    </xf>
    <xf numFmtId="49" fontId="2" fillId="0" borderId="11" xfId="2" applyNumberFormat="1" applyFont="1" applyFill="1" applyBorder="1" applyAlignment="1">
      <alignment horizontal="center" vertical="top" wrapText="1"/>
    </xf>
    <xf numFmtId="49" fontId="2" fillId="0" borderId="7" xfId="2" applyNumberFormat="1" applyFont="1" applyFill="1" applyBorder="1" applyAlignment="1">
      <alignment horizontal="center" vertical="top" wrapText="1"/>
    </xf>
    <xf numFmtId="49" fontId="2" fillId="6" borderId="30" xfId="2" applyNumberFormat="1" applyFont="1" applyFill="1" applyBorder="1" applyAlignment="1">
      <alignment horizontal="center" vertical="top" wrapText="1"/>
    </xf>
    <xf numFmtId="0" fontId="5" fillId="0" borderId="7" xfId="0" applyFont="1" applyFill="1" applyBorder="1" applyAlignment="1">
      <alignment horizontal="center" vertical="top" wrapText="1" shrinkToFit="1"/>
    </xf>
    <xf numFmtId="0" fontId="5" fillId="0" borderId="3"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3" xfId="0" applyFont="1" applyFill="1" applyBorder="1" applyAlignment="1">
      <alignment horizontal="center" wrapText="1"/>
    </xf>
    <xf numFmtId="0" fontId="5" fillId="0" borderId="4" xfId="0" applyFont="1" applyFill="1" applyBorder="1" applyAlignment="1">
      <alignment horizontal="center" wrapText="1"/>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top" wrapText="1" shrinkToFit="1"/>
    </xf>
    <xf numFmtId="0" fontId="5" fillId="0" borderId="4" xfId="0" applyFont="1" applyFill="1" applyBorder="1" applyAlignment="1">
      <alignment horizontal="center" vertical="top" wrapText="1" shrinkToFit="1"/>
    </xf>
    <xf numFmtId="0" fontId="2" fillId="7" borderId="3"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7" xfId="0" applyFont="1" applyFill="1" applyBorder="1" applyAlignment="1">
      <alignment horizontal="center" vertical="top" wrapText="1"/>
    </xf>
    <xf numFmtId="49" fontId="19" fillId="3" borderId="2" xfId="0" applyNumberFormat="1" applyFont="1" applyFill="1" applyBorder="1" applyAlignment="1">
      <alignment horizontal="center" vertical="top"/>
    </xf>
    <xf numFmtId="4" fontId="20" fillId="3" borderId="2" xfId="0" applyNumberFormat="1" applyFont="1" applyFill="1" applyBorder="1" applyAlignment="1">
      <alignment horizontal="center" vertical="top"/>
    </xf>
    <xf numFmtId="4" fontId="19" fillId="3" borderId="2" xfId="0" applyNumberFormat="1" applyFont="1" applyFill="1" applyBorder="1" applyAlignment="1">
      <alignment horizontal="center" vertical="top"/>
    </xf>
    <xf numFmtId="49" fontId="19" fillId="3" borderId="3" xfId="0" applyNumberFormat="1" applyFont="1" applyFill="1" applyBorder="1" applyAlignment="1">
      <alignment horizontal="center" vertical="top"/>
    </xf>
    <xf numFmtId="4" fontId="20" fillId="3" borderId="3" xfId="0" applyNumberFormat="1" applyFont="1" applyFill="1" applyBorder="1" applyAlignment="1">
      <alignment horizontal="center" vertical="top"/>
    </xf>
    <xf numFmtId="49" fontId="19" fillId="3" borderId="7" xfId="0" applyNumberFormat="1" applyFont="1" applyFill="1" applyBorder="1" applyAlignment="1">
      <alignment horizontal="center" vertical="top"/>
    </xf>
    <xf numFmtId="49" fontId="19" fillId="3" borderId="4" xfId="0" applyNumberFormat="1" applyFont="1" applyFill="1" applyBorder="1" applyAlignment="1">
      <alignment horizontal="center" vertical="top"/>
    </xf>
    <xf numFmtId="4" fontId="19" fillId="3" borderId="4" xfId="0" applyNumberFormat="1" applyFont="1" applyFill="1" applyBorder="1" applyAlignment="1">
      <alignment horizontal="center" vertical="top"/>
    </xf>
    <xf numFmtId="4" fontId="20" fillId="3" borderId="7" xfId="0" applyNumberFormat="1" applyFont="1" applyFill="1" applyBorder="1" applyAlignment="1">
      <alignment horizontal="center" vertical="top"/>
    </xf>
    <xf numFmtId="4" fontId="20" fillId="3" borderId="4" xfId="0" applyNumberFormat="1" applyFont="1" applyFill="1" applyBorder="1" applyAlignment="1">
      <alignment horizontal="center" vertical="top"/>
    </xf>
    <xf numFmtId="4" fontId="19" fillId="3" borderId="3" xfId="0" applyNumberFormat="1" applyFont="1" applyFill="1" applyBorder="1" applyAlignment="1">
      <alignment horizontal="center" vertical="top"/>
    </xf>
    <xf numFmtId="49" fontId="19" fillId="0" borderId="7" xfId="2" applyNumberFormat="1" applyFont="1" applyFill="1" applyBorder="1" applyAlignment="1">
      <alignment horizontal="center" vertical="top" wrapText="1"/>
    </xf>
    <xf numFmtId="4" fontId="19" fillId="0" borderId="7" xfId="2" applyNumberFormat="1" applyFont="1" applyFill="1" applyBorder="1" applyAlignment="1">
      <alignment horizontal="right" vertical="top" shrinkToFit="1"/>
    </xf>
    <xf numFmtId="49" fontId="19" fillId="0" borderId="3" xfId="2" applyNumberFormat="1" applyFont="1" applyFill="1" applyBorder="1" applyAlignment="1">
      <alignment horizontal="center" vertical="top" wrapText="1"/>
    </xf>
    <xf numFmtId="4" fontId="19" fillId="0" borderId="3" xfId="2" applyNumberFormat="1" applyFont="1" applyFill="1" applyBorder="1" applyAlignment="1">
      <alignment horizontal="right" vertical="top" shrinkToFit="1"/>
    </xf>
    <xf numFmtId="4" fontId="19" fillId="0" borderId="3" xfId="3" applyNumberFormat="1" applyFont="1" applyFill="1" applyBorder="1" applyAlignment="1">
      <alignment horizontal="right" vertical="top" wrapText="1"/>
    </xf>
    <xf numFmtId="49" fontId="39" fillId="0" borderId="3" xfId="2" applyNumberFormat="1" applyFont="1" applyFill="1" applyBorder="1" applyAlignment="1">
      <alignment horizontal="center" vertical="top" wrapText="1"/>
    </xf>
    <xf numFmtId="49" fontId="19" fillId="0" borderId="4" xfId="2" applyNumberFormat="1" applyFont="1" applyFill="1" applyBorder="1" applyAlignment="1">
      <alignment horizontal="center" vertical="top" wrapText="1"/>
    </xf>
    <xf numFmtId="4" fontId="19" fillId="0" borderId="4" xfId="2" applyNumberFormat="1" applyFont="1" applyFill="1" applyBorder="1" applyAlignment="1">
      <alignment horizontal="right" vertical="top" shrinkToFit="1"/>
    </xf>
    <xf numFmtId="0" fontId="19" fillId="0" borderId="7" xfId="3" applyFont="1" applyFill="1" applyBorder="1" applyAlignment="1">
      <alignment horizontal="center" vertical="top" wrapText="1"/>
    </xf>
    <xf numFmtId="49" fontId="19" fillId="0" borderId="2" xfId="2" applyNumberFormat="1" applyFont="1" applyFill="1" applyBorder="1" applyAlignment="1">
      <alignment horizontal="center" vertical="top" wrapText="1"/>
    </xf>
    <xf numFmtId="4" fontId="19" fillId="0" borderId="3" xfId="1" applyNumberFormat="1" applyFont="1" applyFill="1" applyBorder="1" applyAlignment="1" applyProtection="1">
      <alignment horizontal="right" vertical="top" shrinkToFit="1"/>
    </xf>
    <xf numFmtId="0" fontId="19" fillId="0" borderId="3" xfId="3" applyFont="1" applyFill="1" applyBorder="1" applyAlignment="1">
      <alignment horizontal="center" vertical="top" wrapText="1"/>
    </xf>
    <xf numFmtId="49" fontId="19" fillId="0" borderId="2" xfId="3" applyNumberFormat="1" applyFont="1" applyFill="1" applyBorder="1" applyAlignment="1">
      <alignment horizontal="center" vertical="top" wrapText="1"/>
    </xf>
    <xf numFmtId="0" fontId="19" fillId="0" borderId="2" xfId="3" applyFont="1" applyFill="1" applyBorder="1" applyAlignment="1">
      <alignment horizontal="center" vertical="top" wrapText="1"/>
    </xf>
    <xf numFmtId="4" fontId="19" fillId="0" borderId="2" xfId="3" applyNumberFormat="1" applyFont="1" applyFill="1" applyBorder="1" applyAlignment="1">
      <alignment horizontal="center" vertical="top" wrapText="1"/>
    </xf>
    <xf numFmtId="4" fontId="19" fillId="0" borderId="5" xfId="3" applyNumberFormat="1" applyFont="1" applyFill="1" applyBorder="1" applyAlignment="1">
      <alignment horizontal="right" vertical="top" wrapText="1"/>
    </xf>
    <xf numFmtId="4" fontId="19" fillId="0" borderId="3" xfId="4" applyNumberFormat="1" applyFont="1" applyFill="1" applyBorder="1" applyAlignment="1" applyProtection="1">
      <alignment horizontal="right" vertical="top" shrinkToFit="1"/>
    </xf>
    <xf numFmtId="4" fontId="19" fillId="0" borderId="5" xfId="4" applyNumberFormat="1" applyFont="1" applyFill="1" applyBorder="1" applyAlignment="1" applyProtection="1">
      <alignment horizontal="right" vertical="top" shrinkToFit="1"/>
    </xf>
    <xf numFmtId="4" fontId="19" fillId="0" borderId="3" xfId="3" applyNumberFormat="1" applyFont="1" applyFill="1" applyBorder="1" applyAlignment="1" applyProtection="1">
      <alignment vertical="top"/>
      <protection locked="0"/>
    </xf>
    <xf numFmtId="4" fontId="19" fillId="0" borderId="5" xfId="1" applyNumberFormat="1" applyFont="1" applyFill="1" applyBorder="1" applyAlignment="1" applyProtection="1">
      <alignment horizontal="right" vertical="top" shrinkToFit="1"/>
    </xf>
    <xf numFmtId="4" fontId="19" fillId="0" borderId="12" xfId="1" applyNumberFormat="1" applyFont="1" applyFill="1" applyBorder="1" applyAlignment="1" applyProtection="1">
      <alignment horizontal="right" vertical="top" shrinkToFit="1"/>
    </xf>
    <xf numFmtId="4" fontId="19" fillId="0" borderId="12" xfId="4" applyNumberFormat="1" applyFont="1" applyFill="1" applyBorder="1" applyAlignment="1" applyProtection="1">
      <alignment horizontal="right" vertical="top" shrinkToFit="1"/>
    </xf>
    <xf numFmtId="4" fontId="19" fillId="0" borderId="19" xfId="1" applyNumberFormat="1" applyFont="1" applyFill="1" applyBorder="1" applyAlignment="1" applyProtection="1">
      <alignment horizontal="right" vertical="top" shrinkToFit="1"/>
    </xf>
    <xf numFmtId="4" fontId="19" fillId="0" borderId="2" xfId="1" applyNumberFormat="1" applyFont="1" applyFill="1" applyBorder="1" applyAlignment="1" applyProtection="1">
      <alignment horizontal="right" vertical="top" shrinkToFit="1"/>
    </xf>
    <xf numFmtId="4" fontId="19" fillId="0" borderId="11" xfId="1" applyNumberFormat="1" applyFont="1" applyFill="1" applyBorder="1" applyAlignment="1" applyProtection="1">
      <alignment horizontal="right" vertical="top" shrinkToFit="1"/>
    </xf>
    <xf numFmtId="49" fontId="19" fillId="0" borderId="3" xfId="3" applyNumberFormat="1" applyFont="1" applyFill="1" applyBorder="1" applyAlignment="1">
      <alignment horizontal="center" vertical="top" wrapText="1"/>
    </xf>
    <xf numFmtId="49" fontId="19" fillId="0" borderId="7" xfId="3" applyNumberFormat="1" applyFont="1" applyFill="1" applyBorder="1" applyAlignment="1">
      <alignment horizontal="center" vertical="top" wrapText="1"/>
    </xf>
    <xf numFmtId="14" fontId="7" fillId="6" borderId="3" xfId="0" applyNumberFormat="1" applyFont="1" applyFill="1" applyBorder="1" applyAlignment="1">
      <alignment horizontal="center"/>
    </xf>
    <xf numFmtId="0" fontId="15" fillId="6" borderId="3" xfId="0" applyFont="1" applyFill="1" applyBorder="1" applyAlignment="1">
      <alignment horizontal="center"/>
    </xf>
    <xf numFmtId="0" fontId="19" fillId="0" borderId="3" xfId="3" applyFont="1" applyFill="1" applyBorder="1" applyAlignment="1" applyProtection="1">
      <alignment horizontal="center" vertical="top"/>
      <protection locked="0"/>
    </xf>
    <xf numFmtId="0" fontId="2" fillId="0" borderId="0" xfId="0" applyFont="1" applyFill="1" applyAlignment="1">
      <alignment horizontal="center"/>
    </xf>
    <xf numFmtId="49" fontId="20" fillId="0" borderId="4" xfId="0" applyNumberFormat="1" applyFont="1" applyFill="1" applyBorder="1" applyAlignment="1">
      <alignment horizontal="center" vertical="top"/>
    </xf>
    <xf numFmtId="4" fontId="20" fillId="0" borderId="4" xfId="0" applyNumberFormat="1" applyFont="1" applyFill="1" applyBorder="1" applyAlignment="1">
      <alignment horizontal="center" vertical="top"/>
    </xf>
    <xf numFmtId="4" fontId="40" fillId="0" borderId="4" xfId="0" applyNumberFormat="1" applyFont="1" applyFill="1" applyBorder="1" applyAlignment="1">
      <alignment horizontal="center" vertical="top"/>
    </xf>
    <xf numFmtId="49" fontId="19" fillId="0" borderId="2" xfId="0" applyNumberFormat="1" applyFont="1" applyFill="1" applyBorder="1" applyAlignment="1">
      <alignment horizontal="center" vertical="top"/>
    </xf>
    <xf numFmtId="2" fontId="19" fillId="0" borderId="2" xfId="0" applyNumberFormat="1" applyFont="1" applyFill="1" applyBorder="1" applyAlignment="1">
      <alignment horizontal="center" vertical="top"/>
    </xf>
    <xf numFmtId="165" fontId="19" fillId="0" borderId="2" xfId="0" applyNumberFormat="1" applyFont="1" applyFill="1" applyBorder="1" applyAlignment="1">
      <alignment horizontal="center" vertical="top"/>
    </xf>
    <xf numFmtId="4" fontId="19" fillId="0" borderId="2" xfId="0" applyNumberFormat="1" applyFont="1" applyFill="1" applyBorder="1" applyAlignment="1">
      <alignment horizontal="center" vertical="top"/>
    </xf>
    <xf numFmtId="49" fontId="20" fillId="0" borderId="2" xfId="0" applyNumberFormat="1" applyFont="1" applyFill="1" applyBorder="1" applyAlignment="1">
      <alignment horizontal="center" vertical="top"/>
    </xf>
    <xf numFmtId="2" fontId="20" fillId="0" borderId="2" xfId="0" applyNumberFormat="1" applyFont="1" applyFill="1" applyBorder="1" applyAlignment="1">
      <alignment horizontal="center" vertical="top"/>
    </xf>
    <xf numFmtId="4" fontId="20" fillId="0" borderId="2" xfId="0" applyNumberFormat="1" applyFont="1" applyFill="1" applyBorder="1" applyAlignment="1">
      <alignment horizontal="center" vertical="top"/>
    </xf>
    <xf numFmtId="2" fontId="40" fillId="0" borderId="2" xfId="0" applyNumberFormat="1" applyFont="1" applyFill="1" applyBorder="1" applyAlignment="1">
      <alignment horizontal="center" vertical="top"/>
    </xf>
    <xf numFmtId="4" fontId="19" fillId="0" borderId="3" xfId="0" applyNumberFormat="1" applyFont="1" applyFill="1" applyBorder="1" applyAlignment="1">
      <alignment horizontal="center" vertical="top"/>
    </xf>
    <xf numFmtId="49" fontId="19" fillId="0" borderId="3" xfId="0" applyNumberFormat="1" applyFont="1" applyFill="1" applyBorder="1" applyAlignment="1">
      <alignment horizontal="center" vertical="top"/>
    </xf>
    <xf numFmtId="49" fontId="20" fillId="0" borderId="3" xfId="0" applyNumberFormat="1" applyFont="1" applyFill="1" applyBorder="1" applyAlignment="1">
      <alignment horizontal="center" vertical="top"/>
    </xf>
    <xf numFmtId="4" fontId="20" fillId="0" borderId="3" xfId="0" applyNumberFormat="1" applyFont="1" applyFill="1" applyBorder="1" applyAlignment="1">
      <alignment horizontal="center" vertical="top"/>
    </xf>
    <xf numFmtId="4" fontId="40" fillId="0" borderId="3" xfId="0" applyNumberFormat="1" applyFont="1" applyFill="1" applyBorder="1" applyAlignment="1">
      <alignment horizontal="center" vertical="top"/>
    </xf>
    <xf numFmtId="49" fontId="19" fillId="0" borderId="3" xfId="0" applyNumberFormat="1" applyFont="1" applyFill="1" applyBorder="1" applyAlignment="1">
      <alignment horizontal="center"/>
    </xf>
    <xf numFmtId="4" fontId="19" fillId="0" borderId="3" xfId="0" applyNumberFormat="1" applyFont="1" applyFill="1" applyBorder="1" applyAlignment="1">
      <alignment horizontal="center"/>
    </xf>
    <xf numFmtId="49" fontId="19" fillId="0" borderId="2" xfId="0" applyNumberFormat="1" applyFont="1" applyFill="1" applyBorder="1" applyAlignment="1">
      <alignment horizontal="center"/>
    </xf>
    <xf numFmtId="49" fontId="19" fillId="0" borderId="7" xfId="0" applyNumberFormat="1" applyFont="1" applyFill="1" applyBorder="1" applyAlignment="1">
      <alignment horizontal="center" vertical="top"/>
    </xf>
    <xf numFmtId="4" fontId="19" fillId="0" borderId="7" xfId="0" applyNumberFormat="1" applyFont="1" applyFill="1" applyBorder="1" applyAlignment="1">
      <alignment horizontal="center" vertical="top"/>
    </xf>
    <xf numFmtId="4" fontId="40" fillId="0" borderId="2" xfId="0" applyNumberFormat="1" applyFont="1" applyFill="1" applyBorder="1" applyAlignment="1">
      <alignment horizontal="center" vertical="top"/>
    </xf>
    <xf numFmtId="4" fontId="40" fillId="0" borderId="3" xfId="0" applyNumberFormat="1" applyFont="1" applyFill="1" applyBorder="1" applyAlignment="1">
      <alignment horizontal="center" vertical="top" shrinkToFit="1"/>
    </xf>
    <xf numFmtId="49" fontId="20" fillId="0" borderId="7" xfId="0" applyNumberFormat="1" applyFont="1" applyFill="1" applyBorder="1" applyAlignment="1">
      <alignment horizontal="center" vertical="top"/>
    </xf>
    <xf numFmtId="4" fontId="20" fillId="0" borderId="7" xfId="0" applyNumberFormat="1" applyFont="1" applyFill="1" applyBorder="1" applyAlignment="1">
      <alignment horizontal="center" vertical="top"/>
    </xf>
    <xf numFmtId="4" fontId="40" fillId="0" borderId="7" xfId="0" applyNumberFormat="1" applyFont="1" applyFill="1" applyBorder="1" applyAlignment="1">
      <alignment horizontal="center" vertical="top"/>
    </xf>
    <xf numFmtId="49" fontId="19" fillId="0" borderId="4" xfId="0" applyNumberFormat="1" applyFont="1" applyFill="1" applyBorder="1" applyAlignment="1">
      <alignment horizontal="center" vertical="top"/>
    </xf>
    <xf numFmtId="4" fontId="19" fillId="0" borderId="4" xfId="0" applyNumberFormat="1" applyFont="1" applyFill="1" applyBorder="1" applyAlignment="1">
      <alignment horizontal="center" vertical="top"/>
    </xf>
    <xf numFmtId="4" fontId="20" fillId="0" borderId="2" xfId="0" applyNumberFormat="1" applyFont="1" applyFill="1" applyBorder="1" applyAlignment="1">
      <alignment horizontal="center" vertical="top" shrinkToFit="1"/>
    </xf>
    <xf numFmtId="4" fontId="40" fillId="0" borderId="2" xfId="0" applyNumberFormat="1" applyFont="1" applyFill="1" applyBorder="1" applyAlignment="1">
      <alignment horizontal="center" vertical="top" shrinkToFit="1"/>
    </xf>
    <xf numFmtId="49" fontId="20" fillId="0" borderId="4" xfId="0" applyNumberFormat="1" applyFont="1" applyFill="1" applyBorder="1" applyAlignment="1">
      <alignment horizontal="center" vertical="top" wrapText="1"/>
    </xf>
    <xf numFmtId="4" fontId="20" fillId="0" borderId="4" xfId="0" applyNumberFormat="1" applyFont="1" applyFill="1" applyBorder="1" applyAlignment="1">
      <alignment horizontal="center" vertical="top" shrinkToFit="1"/>
    </xf>
    <xf numFmtId="4" fontId="39" fillId="0" borderId="3" xfId="0" applyNumberFormat="1" applyFont="1" applyFill="1" applyBorder="1" applyAlignment="1">
      <alignment horizontal="center" vertical="top"/>
    </xf>
    <xf numFmtId="4" fontId="20" fillId="0" borderId="3" xfId="0" applyNumberFormat="1" applyFont="1" applyFill="1" applyBorder="1" applyAlignment="1">
      <alignment horizontal="center" vertical="top" wrapText="1"/>
    </xf>
    <xf numFmtId="4" fontId="40" fillId="0" borderId="3" xfId="0" applyNumberFormat="1" applyFont="1" applyFill="1" applyBorder="1" applyAlignment="1">
      <alignment horizontal="center" vertical="top" wrapText="1"/>
    </xf>
    <xf numFmtId="4" fontId="41" fillId="0" borderId="3" xfId="0" applyNumberFormat="1" applyFont="1" applyFill="1" applyBorder="1" applyAlignment="1">
      <alignment horizontal="center" vertical="top"/>
    </xf>
    <xf numFmtId="4" fontId="41" fillId="0" borderId="2" xfId="0" applyNumberFormat="1" applyFont="1" applyFill="1" applyBorder="1" applyAlignment="1">
      <alignment horizontal="center" vertical="top"/>
    </xf>
    <xf numFmtId="4" fontId="42" fillId="0" borderId="2" xfId="0" applyNumberFormat="1" applyFont="1" applyFill="1" applyBorder="1" applyAlignment="1">
      <alignment horizontal="center" vertical="top"/>
    </xf>
    <xf numFmtId="4" fontId="43" fillId="0" borderId="2" xfId="0" applyNumberFormat="1" applyFont="1" applyFill="1" applyBorder="1" applyAlignment="1">
      <alignment horizontal="center" vertical="top"/>
    </xf>
    <xf numFmtId="4" fontId="19" fillId="0" borderId="3" xfId="0" applyNumberFormat="1" applyFont="1" applyFill="1" applyBorder="1" applyAlignment="1">
      <alignment horizontal="center" vertical="top" wrapText="1"/>
    </xf>
    <xf numFmtId="49" fontId="20" fillId="0" borderId="0" xfId="0" applyNumberFormat="1" applyFont="1" applyFill="1" applyBorder="1" applyAlignment="1">
      <alignment horizontal="center" vertical="top"/>
    </xf>
    <xf numFmtId="4" fontId="19" fillId="0" borderId="0" xfId="0" applyNumberFormat="1" applyFont="1" applyFill="1" applyBorder="1" applyAlignment="1">
      <alignment horizontal="center" vertical="top"/>
    </xf>
    <xf numFmtId="4" fontId="20" fillId="0" borderId="0" xfId="0" applyNumberFormat="1" applyFont="1" applyFill="1" applyBorder="1" applyAlignment="1">
      <alignment horizontal="center" vertical="top"/>
    </xf>
    <xf numFmtId="49" fontId="20" fillId="0" borderId="37" xfId="0" applyNumberFormat="1" applyFont="1" applyFill="1" applyBorder="1" applyAlignment="1">
      <alignment horizontal="center" vertical="top"/>
    </xf>
    <xf numFmtId="4" fontId="19" fillId="0" borderId="37" xfId="0" applyNumberFormat="1" applyFont="1" applyFill="1" applyBorder="1" applyAlignment="1">
      <alignment horizontal="center" vertical="top"/>
    </xf>
    <xf numFmtId="4" fontId="20" fillId="0" borderId="37" xfId="0" applyNumberFormat="1" applyFont="1" applyFill="1" applyBorder="1" applyAlignment="1">
      <alignment horizontal="center" vertical="top"/>
    </xf>
    <xf numFmtId="49" fontId="20" fillId="0" borderId="1" xfId="0" applyNumberFormat="1" applyFont="1" applyFill="1" applyBorder="1" applyAlignment="1">
      <alignment horizontal="center" vertical="top"/>
    </xf>
    <xf numFmtId="4" fontId="19" fillId="0" borderId="1" xfId="0" applyNumberFormat="1" applyFont="1" applyFill="1" applyBorder="1" applyAlignment="1">
      <alignment horizontal="center" vertical="top"/>
    </xf>
    <xf numFmtId="4" fontId="20" fillId="0" borderId="1" xfId="0" applyNumberFormat="1" applyFont="1" applyFill="1" applyBorder="1" applyAlignment="1">
      <alignment horizontal="center" vertical="top"/>
    </xf>
    <xf numFmtId="0" fontId="3" fillId="0" borderId="9" xfId="0" applyNumberFormat="1" applyFont="1" applyFill="1" applyBorder="1" applyAlignment="1" applyProtection="1">
      <alignment horizontal="center" vertical="top" wrapText="1" shrinkToFit="1"/>
      <protection locked="0"/>
    </xf>
    <xf numFmtId="14" fontId="3" fillId="0" borderId="8" xfId="0" applyNumberFormat="1" applyFont="1" applyFill="1" applyBorder="1" applyAlignment="1" applyProtection="1">
      <alignment horizontal="center" vertical="top" wrapText="1" shrinkToFit="1"/>
      <protection locked="0"/>
    </xf>
    <xf numFmtId="49" fontId="20" fillId="0" borderId="8" xfId="0" applyNumberFormat="1" applyFont="1" applyFill="1" applyBorder="1" applyAlignment="1">
      <alignment horizontal="center" vertical="top"/>
    </xf>
    <xf numFmtId="49" fontId="20" fillId="0" borderId="10" xfId="0" applyNumberFormat="1" applyFont="1" applyFill="1" applyBorder="1" applyAlignment="1">
      <alignment horizontal="center" vertical="top"/>
    </xf>
    <xf numFmtId="1" fontId="2" fillId="0" borderId="29" xfId="0" applyNumberFormat="1" applyFont="1" applyFill="1" applyBorder="1" applyAlignment="1">
      <alignment horizontal="center" vertical="center" shrinkToFit="1"/>
    </xf>
    <xf numFmtId="1" fontId="2" fillId="2" borderId="24" xfId="0" applyNumberFormat="1" applyFont="1" applyFill="1" applyBorder="1" applyAlignment="1">
      <alignment horizontal="center" vertical="center" shrinkToFit="1"/>
    </xf>
    <xf numFmtId="1" fontId="2" fillId="6" borderId="24" xfId="0" applyNumberFormat="1" applyFont="1" applyFill="1" applyBorder="1" applyAlignment="1">
      <alignment horizontal="center" vertical="center" wrapText="1"/>
    </xf>
    <xf numFmtId="49" fontId="3" fillId="0" borderId="2" xfId="0" applyNumberFormat="1" applyFont="1" applyFill="1" applyBorder="1" applyAlignment="1">
      <alignment horizontal="left" vertical="top" wrapText="1"/>
    </xf>
    <xf numFmtId="0" fontId="3" fillId="0" borderId="8" xfId="0" applyFont="1" applyFill="1" applyBorder="1" applyAlignment="1">
      <alignment horizontal="center" vertical="top" wrapText="1"/>
    </xf>
    <xf numFmtId="0" fontId="3" fillId="0" borderId="0" xfId="0" applyFont="1" applyFill="1" applyBorder="1" applyAlignment="1">
      <alignment horizontal="center"/>
    </xf>
    <xf numFmtId="0" fontId="8" fillId="0" borderId="4" xfId="0" applyFont="1" applyFill="1" applyBorder="1" applyAlignment="1">
      <alignment horizontal="center" vertical="top" wrapText="1"/>
    </xf>
    <xf numFmtId="0" fontId="3" fillId="0" borderId="2" xfId="0" applyFont="1" applyFill="1" applyBorder="1" applyAlignment="1">
      <alignment horizontal="center" vertical="top" shrinkToFit="1"/>
    </xf>
    <xf numFmtId="0" fontId="3" fillId="0" borderId="3" xfId="0" applyFont="1" applyFill="1" applyBorder="1" applyAlignment="1">
      <alignment horizontal="center" vertical="top" shrinkToFit="1"/>
    </xf>
    <xf numFmtId="0" fontId="3" fillId="0" borderId="7" xfId="0" applyFont="1" applyFill="1" applyBorder="1" applyAlignment="1">
      <alignment horizontal="center" vertical="top" shrinkToFit="1"/>
    </xf>
    <xf numFmtId="2" fontId="3" fillId="0" borderId="2" xfId="0" applyNumberFormat="1" applyFont="1" applyFill="1" applyBorder="1" applyAlignment="1">
      <alignment horizontal="left" vertical="top" wrapText="1"/>
    </xf>
    <xf numFmtId="0" fontId="3" fillId="0" borderId="2" xfId="0" applyNumberFormat="1" applyFont="1" applyFill="1" applyBorder="1" applyAlignment="1">
      <alignment horizontal="center" vertical="top" wrapText="1" shrinkToFit="1"/>
    </xf>
    <xf numFmtId="0" fontId="3" fillId="0" borderId="6" xfId="0" applyFont="1" applyFill="1" applyBorder="1" applyAlignment="1">
      <alignment horizontal="left" vertical="top" wrapText="1"/>
    </xf>
    <xf numFmtId="0" fontId="3" fillId="0" borderId="7" xfId="2" applyFont="1" applyFill="1" applyBorder="1" applyAlignment="1">
      <alignment horizontal="left" vertical="top" wrapText="1"/>
    </xf>
    <xf numFmtId="0" fontId="3" fillId="0" borderId="7" xfId="2" applyFont="1" applyFill="1" applyBorder="1" applyAlignment="1">
      <alignment horizontal="center" vertical="top" wrapText="1"/>
    </xf>
    <xf numFmtId="0" fontId="3" fillId="0" borderId="4" xfId="2" applyFont="1" applyFill="1" applyBorder="1" applyAlignment="1">
      <alignment vertical="top" wrapText="1" shrinkToFit="1"/>
    </xf>
    <xf numFmtId="0" fontId="3" fillId="0" borderId="2" xfId="2" applyFont="1" applyFill="1" applyBorder="1" applyAlignment="1">
      <alignment horizontal="left" vertical="top" wrapText="1"/>
    </xf>
    <xf numFmtId="0" fontId="3" fillId="0" borderId="3" xfId="2" applyFont="1" applyFill="1" applyBorder="1" applyAlignment="1">
      <alignment horizontal="left" vertical="top" wrapText="1"/>
    </xf>
    <xf numFmtId="0" fontId="3" fillId="0" borderId="2" xfId="2" applyFont="1" applyFill="1" applyBorder="1" applyAlignment="1">
      <alignment horizontal="center" vertical="top" wrapText="1"/>
    </xf>
    <xf numFmtId="49" fontId="3" fillId="0" borderId="3" xfId="2" applyNumberFormat="1" applyFont="1" applyFill="1" applyBorder="1" applyAlignment="1">
      <alignment horizontal="center" vertical="top" wrapText="1" shrinkToFit="1"/>
    </xf>
    <xf numFmtId="0" fontId="3" fillId="0" borderId="3" xfId="2" applyFont="1" applyFill="1" applyBorder="1" applyAlignment="1">
      <alignment horizontal="left" vertical="top" wrapText="1" shrinkToFit="1"/>
    </xf>
    <xf numFmtId="0" fontId="3" fillId="0" borderId="4" xfId="2" applyFont="1" applyFill="1" applyBorder="1" applyAlignment="1">
      <alignment vertical="top" wrapText="1"/>
    </xf>
    <xf numFmtId="0" fontId="3" fillId="0" borderId="4" xfId="2" applyFont="1" applyFill="1" applyBorder="1" applyAlignment="1">
      <alignment horizontal="left" vertical="top" wrapText="1"/>
    </xf>
    <xf numFmtId="0" fontId="3" fillId="0" borderId="7" xfId="2" applyFont="1" applyFill="1" applyBorder="1" applyAlignment="1">
      <alignment horizontal="left" vertical="top" wrapText="1" shrinkToFit="1"/>
    </xf>
    <xf numFmtId="14" fontId="3" fillId="0" borderId="7" xfId="2" applyNumberFormat="1" applyFont="1" applyFill="1" applyBorder="1" applyAlignment="1">
      <alignment horizontal="center" vertical="top" wrapText="1"/>
    </xf>
    <xf numFmtId="14" fontId="3" fillId="0" borderId="3" xfId="2" applyNumberFormat="1" applyFont="1" applyFill="1" applyBorder="1" applyAlignment="1">
      <alignment horizontal="center" vertical="top" wrapText="1" shrinkToFit="1"/>
    </xf>
    <xf numFmtId="0" fontId="3" fillId="0" borderId="31" xfId="2" applyFont="1" applyFill="1" applyBorder="1" applyAlignment="1">
      <alignment horizontal="left" vertical="top" wrapText="1"/>
    </xf>
    <xf numFmtId="0" fontId="3" fillId="0" borderId="31" xfId="2" applyFont="1" applyFill="1" applyBorder="1" applyAlignment="1">
      <alignment horizontal="center" vertical="top" wrapText="1"/>
    </xf>
    <xf numFmtId="49" fontId="3" fillId="3" borderId="2" xfId="0" applyNumberFormat="1" applyFont="1" applyFill="1" applyBorder="1" applyAlignment="1">
      <alignment horizontal="left" vertical="top" wrapText="1"/>
    </xf>
    <xf numFmtId="0" fontId="3" fillId="3" borderId="2" xfId="0" applyFont="1" applyFill="1" applyBorder="1" applyAlignment="1">
      <alignment vertical="top" wrapText="1" shrinkToFit="1"/>
    </xf>
    <xf numFmtId="0" fontId="3" fillId="3" borderId="4" xfId="0" applyFont="1" applyFill="1" applyBorder="1" applyAlignment="1">
      <alignment horizontal="left" vertical="top" wrapText="1"/>
    </xf>
    <xf numFmtId="0" fontId="3" fillId="3" borderId="4" xfId="0" applyFont="1" applyFill="1" applyBorder="1" applyAlignment="1">
      <alignment vertical="top" wrapText="1" shrinkToFit="1"/>
    </xf>
    <xf numFmtId="0" fontId="3" fillId="3" borderId="7" xfId="0" applyFont="1" applyFill="1" applyBorder="1" applyAlignment="1">
      <alignment horizontal="left" vertical="top" wrapText="1"/>
    </xf>
    <xf numFmtId="0" fontId="3" fillId="3" borderId="7" xfId="0" applyFont="1" applyFill="1" applyBorder="1" applyAlignment="1">
      <alignment vertical="top" wrapText="1" shrinkToFit="1"/>
    </xf>
    <xf numFmtId="0" fontId="45" fillId="3" borderId="2" xfId="0" applyNumberFormat="1" applyFont="1" applyFill="1" applyBorder="1" applyAlignment="1" applyProtection="1">
      <alignment horizontal="center" vertical="top" wrapText="1" shrinkToFit="1"/>
      <protection locked="0"/>
    </xf>
    <xf numFmtId="0" fontId="3" fillId="3" borderId="4" xfId="0" applyFont="1" applyFill="1" applyBorder="1" applyAlignment="1">
      <alignment horizontal="center" vertical="top" wrapText="1"/>
    </xf>
    <xf numFmtId="0" fontId="3" fillId="3" borderId="7" xfId="0" applyFont="1" applyFill="1" applyBorder="1" applyAlignment="1">
      <alignment horizontal="center" vertical="top" wrapText="1"/>
    </xf>
    <xf numFmtId="49" fontId="3" fillId="3" borderId="7" xfId="0" applyNumberFormat="1" applyFont="1" applyFill="1" applyBorder="1" applyAlignment="1">
      <alignment horizontal="center" vertical="top"/>
    </xf>
    <xf numFmtId="0" fontId="3" fillId="3" borderId="3" xfId="0" applyNumberFormat="1" applyFont="1" applyFill="1" applyBorder="1" applyAlignment="1">
      <alignment horizontal="left" vertical="top" wrapText="1"/>
    </xf>
    <xf numFmtId="0" fontId="45" fillId="3" borderId="3" xfId="0" applyNumberFormat="1" applyFont="1" applyFill="1" applyBorder="1" applyAlignment="1" applyProtection="1">
      <alignment horizontal="center" vertical="center" wrapText="1" shrinkToFit="1"/>
      <protection locked="0"/>
    </xf>
    <xf numFmtId="14" fontId="45" fillId="3" borderId="3" xfId="0" applyNumberFormat="1" applyFont="1" applyFill="1" applyBorder="1" applyAlignment="1" applyProtection="1">
      <alignment horizontal="center" vertical="center" wrapText="1" shrinkToFit="1"/>
      <protection locked="0"/>
    </xf>
    <xf numFmtId="0" fontId="3" fillId="3" borderId="3" xfId="0" applyFont="1" applyFill="1" applyBorder="1" applyAlignment="1">
      <alignment vertical="top" wrapText="1" shrinkToFit="1"/>
    </xf>
    <xf numFmtId="49" fontId="3" fillId="3" borderId="3" xfId="0" applyNumberFormat="1" applyFont="1" applyFill="1" applyBorder="1" applyAlignment="1">
      <alignment horizontal="center" vertical="top"/>
    </xf>
    <xf numFmtId="0" fontId="3" fillId="3" borderId="2" xfId="0" applyFont="1" applyFill="1" applyBorder="1" applyAlignment="1">
      <alignment horizontal="left" vertical="top" wrapText="1"/>
    </xf>
    <xf numFmtId="0" fontId="3" fillId="3" borderId="4" xfId="0" applyFont="1" applyFill="1" applyBorder="1" applyAlignment="1">
      <alignment horizontal="left" vertical="top" wrapText="1" shrinkToFit="1"/>
    </xf>
    <xf numFmtId="0" fontId="3" fillId="3" borderId="4" xfId="0" applyFont="1" applyFill="1" applyBorder="1" applyAlignment="1">
      <alignment horizontal="center" vertical="top" wrapText="1" shrinkToFit="1"/>
    </xf>
    <xf numFmtId="14" fontId="3" fillId="3" borderId="4" xfId="0" applyNumberFormat="1" applyFont="1" applyFill="1" applyBorder="1" applyAlignment="1">
      <alignment horizontal="center" vertical="top" wrapText="1" shrinkToFit="1"/>
    </xf>
    <xf numFmtId="0" fontId="3" fillId="3" borderId="3" xfId="0" applyFont="1" applyFill="1" applyBorder="1" applyAlignment="1">
      <alignment horizontal="center" vertical="top"/>
    </xf>
    <xf numFmtId="0" fontId="3" fillId="3" borderId="3" xfId="0" applyFont="1" applyFill="1" applyBorder="1" applyAlignment="1">
      <alignment horizontal="left" vertical="top" wrapText="1"/>
    </xf>
    <xf numFmtId="49" fontId="3" fillId="3" borderId="3" xfId="0" applyNumberFormat="1" applyFont="1" applyFill="1" applyBorder="1" applyAlignment="1">
      <alignment horizontal="left" vertical="top" wrapText="1"/>
    </xf>
    <xf numFmtId="14" fontId="3" fillId="3" borderId="3" xfId="0" applyNumberFormat="1"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2" xfId="0" applyFont="1" applyFill="1" applyBorder="1" applyAlignment="1">
      <alignment horizontal="center" vertical="top"/>
    </xf>
    <xf numFmtId="49" fontId="3" fillId="3" borderId="2" xfId="0" applyNumberFormat="1" applyFont="1" applyFill="1" applyBorder="1" applyAlignment="1">
      <alignment horizontal="center" vertical="top"/>
    </xf>
    <xf numFmtId="0" fontId="3" fillId="3" borderId="2" xfId="0" applyFont="1" applyFill="1" applyBorder="1" applyAlignment="1">
      <alignment horizontal="left" vertical="top" wrapText="1" shrinkToFit="1"/>
    </xf>
    <xf numFmtId="0" fontId="3" fillId="3" borderId="2" xfId="0" applyFont="1" applyFill="1" applyBorder="1" applyAlignment="1">
      <alignment horizontal="center" vertical="top" wrapText="1" shrinkToFit="1"/>
    </xf>
    <xf numFmtId="14" fontId="3" fillId="3" borderId="2" xfId="0" applyNumberFormat="1" applyFont="1" applyFill="1" applyBorder="1" applyAlignment="1">
      <alignment horizontal="center" vertical="top" wrapText="1" shrinkToFit="1"/>
    </xf>
    <xf numFmtId="0" fontId="3" fillId="3" borderId="2" xfId="0" applyFont="1" applyFill="1" applyBorder="1" applyAlignment="1">
      <alignment horizontal="center" vertical="top" wrapText="1"/>
    </xf>
    <xf numFmtId="49" fontId="3" fillId="3" borderId="7" xfId="0" applyNumberFormat="1" applyFont="1" applyFill="1" applyBorder="1" applyAlignment="1">
      <alignment horizontal="left" vertical="top" wrapText="1"/>
    </xf>
    <xf numFmtId="0" fontId="3" fillId="3" borderId="7" xfId="0" applyNumberFormat="1" applyFont="1" applyFill="1" applyBorder="1" applyAlignment="1">
      <alignment horizontal="left" vertical="top" wrapText="1" shrinkToFit="1"/>
    </xf>
    <xf numFmtId="0" fontId="3" fillId="3" borderId="7" xfId="0" applyFont="1" applyFill="1" applyBorder="1" applyAlignment="1">
      <alignment horizontal="center" vertical="top" wrapText="1" shrinkToFit="1"/>
    </xf>
    <xf numFmtId="14" fontId="3" fillId="3" borderId="7" xfId="0" applyNumberFormat="1" applyFont="1" applyFill="1" applyBorder="1" applyAlignment="1">
      <alignment horizontal="center" vertical="top" wrapText="1" shrinkToFit="1"/>
    </xf>
    <xf numFmtId="49" fontId="3" fillId="3" borderId="4" xfId="0" applyNumberFormat="1" applyFont="1" applyFill="1" applyBorder="1" applyAlignment="1">
      <alignment horizontal="center" vertical="top"/>
    </xf>
    <xf numFmtId="49" fontId="3" fillId="3" borderId="4" xfId="0" applyNumberFormat="1" applyFont="1" applyFill="1" applyBorder="1" applyAlignment="1">
      <alignment horizontal="left" vertical="top" wrapText="1"/>
    </xf>
    <xf numFmtId="0" fontId="3" fillId="3" borderId="4" xfId="0" applyFont="1" applyFill="1" applyBorder="1" applyAlignment="1">
      <alignment horizontal="center" vertical="top"/>
    </xf>
    <xf numFmtId="14" fontId="3" fillId="3" borderId="4" xfId="0" applyNumberFormat="1" applyFont="1" applyFill="1" applyBorder="1" applyAlignment="1">
      <alignment horizontal="center" vertical="top" wrapText="1"/>
    </xf>
    <xf numFmtId="14" fontId="3" fillId="3" borderId="2" xfId="0" applyNumberFormat="1" applyFont="1" applyFill="1" applyBorder="1" applyAlignment="1">
      <alignment horizontal="center" vertical="top" wrapText="1"/>
    </xf>
    <xf numFmtId="0" fontId="3" fillId="3" borderId="8" xfId="0" applyFont="1" applyFill="1" applyBorder="1" applyAlignment="1">
      <alignment horizontal="center" vertical="top" wrapText="1" shrinkToFit="1"/>
    </xf>
    <xf numFmtId="0" fontId="3" fillId="3" borderId="8" xfId="0" applyFont="1" applyFill="1" applyBorder="1" applyAlignment="1">
      <alignment horizontal="center" vertical="top" wrapText="1"/>
    </xf>
    <xf numFmtId="0" fontId="9" fillId="6" borderId="3" xfId="0" applyFont="1" applyFill="1" applyBorder="1" applyAlignment="1">
      <alignment horizontal="center"/>
    </xf>
    <xf numFmtId="0" fontId="3" fillId="6" borderId="3" xfId="0" applyFont="1" applyFill="1" applyBorder="1" applyAlignment="1">
      <alignment horizontal="center"/>
    </xf>
    <xf numFmtId="49" fontId="3" fillId="6" borderId="3" xfId="0" applyNumberFormat="1" applyFont="1" applyFill="1" applyBorder="1" applyAlignment="1">
      <alignment horizontal="center"/>
    </xf>
    <xf numFmtId="0" fontId="3" fillId="0" borderId="4" xfId="0" applyFont="1" applyFill="1" applyBorder="1" applyAlignment="1">
      <alignment horizontal="left"/>
    </xf>
    <xf numFmtId="0" fontId="3" fillId="0" borderId="4" xfId="0" applyFont="1" applyFill="1" applyBorder="1" applyAlignment="1">
      <alignment horizontal="left" wrapText="1"/>
    </xf>
    <xf numFmtId="0" fontId="3" fillId="0" borderId="7" xfId="0" applyFont="1" applyFill="1" applyBorder="1" applyAlignment="1">
      <alignment horizontal="left" wrapText="1"/>
    </xf>
    <xf numFmtId="0" fontId="3" fillId="0" borderId="0" xfId="0" applyFont="1" applyFill="1" applyAlignment="1">
      <alignment horizontal="left"/>
    </xf>
    <xf numFmtId="0" fontId="7" fillId="6" borderId="3" xfId="0" applyFont="1" applyFill="1" applyBorder="1" applyAlignment="1">
      <alignment horizontal="left"/>
    </xf>
    <xf numFmtId="0" fontId="15" fillId="6" borderId="3" xfId="0" applyFont="1" applyFill="1" applyBorder="1" applyAlignment="1">
      <alignment horizontal="left"/>
    </xf>
    <xf numFmtId="0" fontId="3" fillId="0" borderId="4" xfId="2" applyFont="1" applyFill="1" applyBorder="1" applyAlignment="1">
      <alignment horizontal="left" vertical="top" wrapText="1" shrinkToFit="1"/>
    </xf>
    <xf numFmtId="0" fontId="3" fillId="0" borderId="2" xfId="2" applyFont="1" applyFill="1" applyBorder="1" applyAlignment="1">
      <alignment horizontal="left" vertical="top" wrapText="1" shrinkToFit="1"/>
    </xf>
    <xf numFmtId="0" fontId="3" fillId="3" borderId="2" xfId="0" applyNumberFormat="1" applyFont="1" applyFill="1" applyBorder="1" applyAlignment="1">
      <alignment horizontal="left" vertical="top" wrapText="1"/>
    </xf>
    <xf numFmtId="0" fontId="3" fillId="6" borderId="3" xfId="0" applyFont="1" applyFill="1" applyBorder="1" applyAlignment="1">
      <alignment horizontal="left"/>
    </xf>
    <xf numFmtId="0" fontId="2" fillId="0" borderId="5" xfId="0" applyNumberFormat="1" applyFont="1" applyFill="1" applyBorder="1" applyAlignment="1">
      <alignment horizontal="left" vertical="center" wrapText="1"/>
    </xf>
    <xf numFmtId="0" fontId="2" fillId="0" borderId="32" xfId="0" applyNumberFormat="1" applyFont="1" applyFill="1" applyBorder="1" applyAlignment="1">
      <alignment horizontal="left" vertical="center" wrapText="1"/>
    </xf>
    <xf numFmtId="0" fontId="2" fillId="0" borderId="3" xfId="0" applyFont="1" applyFill="1" applyBorder="1" applyAlignment="1">
      <alignment horizontal="left" vertical="center" wrapText="1" shrinkToFit="1"/>
    </xf>
    <xf numFmtId="0" fontId="2" fillId="0" borderId="2" xfId="0" applyFont="1" applyFill="1" applyBorder="1" applyAlignment="1">
      <alignment horizontal="left" vertical="center" wrapText="1" shrinkToFit="1"/>
    </xf>
    <xf numFmtId="0" fontId="2" fillId="0" borderId="7" xfId="0" applyFont="1" applyFill="1" applyBorder="1" applyAlignment="1">
      <alignment horizontal="left" vertical="center" wrapText="1" shrinkToFit="1"/>
    </xf>
    <xf numFmtId="0" fontId="2" fillId="0" borderId="2" xfId="0"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7" xfId="0" applyNumberFormat="1"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4" xfId="0" applyFont="1" applyFill="1" applyBorder="1" applyAlignment="1">
      <alignment horizontal="left" vertical="center" wrapText="1" shrinkToFit="1"/>
    </xf>
    <xf numFmtId="14" fontId="2" fillId="0" borderId="7"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shrinkToFit="1"/>
    </xf>
    <xf numFmtId="0" fontId="2" fillId="0" borderId="7" xfId="0" applyNumberFormat="1" applyFont="1" applyFill="1" applyBorder="1" applyAlignment="1">
      <alignment horizontal="left" vertical="center" wrapText="1" shrinkToFit="1"/>
    </xf>
    <xf numFmtId="0" fontId="3" fillId="7" borderId="2" xfId="0" applyFont="1" applyFill="1" applyBorder="1" applyAlignment="1">
      <alignment horizontal="left" vertical="top" shrinkToFit="1"/>
    </xf>
    <xf numFmtId="0" fontId="3" fillId="7" borderId="3" xfId="0" applyNumberFormat="1" applyFont="1" applyFill="1" applyBorder="1" applyAlignment="1">
      <alignment horizontal="left" vertical="top" wrapText="1" shrinkToFit="1"/>
    </xf>
    <xf numFmtId="0" fontId="20" fillId="0" borderId="4"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3" fillId="7" borderId="3" xfId="0" applyFont="1" applyFill="1" applyBorder="1" applyAlignment="1">
      <alignment horizontal="left" vertical="top" wrapText="1"/>
    </xf>
    <xf numFmtId="0" fontId="2" fillId="0" borderId="0" xfId="0" applyFont="1" applyFill="1" applyAlignment="1">
      <alignment horizontal="left"/>
    </xf>
    <xf numFmtId="0" fontId="4" fillId="0" borderId="0" xfId="0" applyFont="1" applyFill="1" applyBorder="1"/>
    <xf numFmtId="0" fontId="2" fillId="0" borderId="0" xfId="0" applyFont="1" applyFill="1" applyBorder="1" applyAlignment="1">
      <alignment horizontal="left"/>
    </xf>
    <xf numFmtId="0" fontId="2" fillId="0" borderId="0" xfId="0" applyFont="1" applyFill="1" applyBorder="1" applyAlignment="1">
      <alignment horizontal="center"/>
    </xf>
    <xf numFmtId="0" fontId="4" fillId="0" borderId="0" xfId="0" applyFont="1" applyFill="1"/>
    <xf numFmtId="0" fontId="2" fillId="0" borderId="41" xfId="0" applyFont="1" applyFill="1" applyBorder="1" applyAlignment="1">
      <alignment horizontal="center" vertical="top"/>
    </xf>
    <xf numFmtId="0" fontId="2" fillId="0" borderId="45" xfId="0" applyFont="1" applyFill="1" applyBorder="1" applyAlignment="1">
      <alignment horizontal="center" vertical="top"/>
    </xf>
    <xf numFmtId="0" fontId="2" fillId="0" borderId="45" xfId="0" applyFont="1" applyFill="1" applyBorder="1" applyAlignment="1">
      <alignment horizontal="center"/>
    </xf>
    <xf numFmtId="0" fontId="2" fillId="0" borderId="29" xfId="0" applyFont="1" applyFill="1" applyBorder="1" applyAlignment="1">
      <alignment horizontal="center" vertical="top"/>
    </xf>
    <xf numFmtId="49" fontId="2" fillId="0" borderId="19" xfId="0" applyNumberFormat="1" applyFont="1" applyFill="1" applyBorder="1" applyAlignment="1">
      <alignment horizontal="center" vertical="top"/>
    </xf>
    <xf numFmtId="0" fontId="2" fillId="0" borderId="19" xfId="0" applyNumberFormat="1" applyFont="1" applyFill="1" applyBorder="1" applyAlignment="1">
      <alignment horizontal="center" vertical="top" shrinkToFit="1"/>
    </xf>
    <xf numFmtId="0" fontId="2" fillId="0" borderId="19" xfId="0" applyFont="1" applyFill="1" applyBorder="1" applyAlignment="1">
      <alignment horizontal="center" vertical="top"/>
    </xf>
    <xf numFmtId="0" fontId="5" fillId="0" borderId="41" xfId="0" applyFont="1" applyFill="1" applyBorder="1" applyAlignment="1">
      <alignment horizontal="center" vertical="top"/>
    </xf>
    <xf numFmtId="0" fontId="2" fillId="0" borderId="45" xfId="0" applyFont="1" applyFill="1" applyBorder="1" applyAlignment="1">
      <alignment horizontal="center" vertical="top" wrapText="1"/>
    </xf>
    <xf numFmtId="0" fontId="2" fillId="0" borderId="41" xfId="0" applyFont="1" applyFill="1" applyBorder="1" applyAlignment="1">
      <alignment horizontal="center" vertical="top" wrapText="1"/>
    </xf>
    <xf numFmtId="0" fontId="2" fillId="0" borderId="46" xfId="0" applyFont="1" applyFill="1" applyBorder="1" applyAlignment="1">
      <alignment horizontal="center" vertical="top"/>
    </xf>
    <xf numFmtId="0" fontId="2" fillId="0" borderId="47" xfId="0" applyFont="1" applyFill="1" applyBorder="1" applyAlignment="1">
      <alignment horizontal="center" vertical="top"/>
    </xf>
    <xf numFmtId="0" fontId="2" fillId="0" borderId="48" xfId="0" applyFont="1" applyFill="1" applyBorder="1" applyAlignment="1">
      <alignment horizontal="center" vertical="top"/>
    </xf>
    <xf numFmtId="0" fontId="2" fillId="0" borderId="45" xfId="0" applyNumberFormat="1" applyFont="1" applyFill="1" applyBorder="1" applyAlignment="1">
      <alignment horizontal="center" vertical="top" shrinkToFit="1"/>
    </xf>
    <xf numFmtId="0" fontId="2" fillId="0" borderId="41" xfId="0" applyNumberFormat="1" applyFont="1" applyFill="1" applyBorder="1" applyAlignment="1">
      <alignment horizontal="center" vertical="top" shrinkToFit="1"/>
    </xf>
    <xf numFmtId="0" fontId="3" fillId="0" borderId="0" xfId="0" applyFont="1" applyFill="1" applyBorder="1" applyAlignment="1">
      <alignment horizontal="left" wrapText="1"/>
    </xf>
    <xf numFmtId="0" fontId="2" fillId="0" borderId="19" xfId="0" applyFont="1" applyFill="1" applyBorder="1" applyAlignment="1">
      <alignment horizontal="center" vertical="top" wrapText="1"/>
    </xf>
    <xf numFmtId="0" fontId="3" fillId="0" borderId="0" xfId="0" applyFont="1" applyFill="1" applyBorder="1" applyAlignment="1">
      <alignment horizontal="left"/>
    </xf>
    <xf numFmtId="0" fontId="2" fillId="0" borderId="29" xfId="0" applyFont="1" applyFill="1" applyBorder="1" applyAlignment="1">
      <alignment vertical="top"/>
    </xf>
    <xf numFmtId="0" fontId="2" fillId="6" borderId="19" xfId="0" applyFont="1" applyFill="1" applyBorder="1"/>
    <xf numFmtId="0" fontId="13" fillId="6" borderId="19" xfId="0" applyFont="1" applyFill="1" applyBorder="1"/>
    <xf numFmtId="0" fontId="5" fillId="0" borderId="45" xfId="0" applyFont="1" applyBorder="1" applyAlignment="1">
      <alignment horizontal="center" vertical="top"/>
    </xf>
    <xf numFmtId="0" fontId="2" fillId="0" borderId="45" xfId="0" applyFont="1" applyBorder="1" applyAlignment="1">
      <alignment horizontal="center" vertical="top"/>
    </xf>
    <xf numFmtId="0" fontId="5" fillId="0" borderId="19" xfId="0" applyFont="1" applyBorder="1" applyAlignment="1">
      <alignment horizontal="center" vertical="top"/>
    </xf>
    <xf numFmtId="0" fontId="2" fillId="0" borderId="41" xfId="0" applyFont="1" applyBorder="1" applyAlignment="1">
      <alignment horizontal="center" vertical="top"/>
    </xf>
    <xf numFmtId="0" fontId="3" fillId="3" borderId="42" xfId="0" applyFont="1" applyFill="1" applyBorder="1" applyAlignment="1">
      <alignment horizontal="center" vertical="top"/>
    </xf>
    <xf numFmtId="0" fontId="3" fillId="3" borderId="18" xfId="0" applyFont="1" applyFill="1" applyBorder="1" applyAlignment="1">
      <alignment horizontal="center" vertical="top"/>
    </xf>
    <xf numFmtId="1" fontId="5" fillId="0" borderId="19" xfId="0" applyNumberFormat="1" applyFont="1" applyBorder="1" applyAlignment="1">
      <alignment horizontal="center" vertical="top"/>
    </xf>
    <xf numFmtId="0" fontId="3" fillId="3" borderId="50" xfId="0" applyFont="1" applyFill="1" applyBorder="1" applyAlignment="1">
      <alignment horizontal="center" vertical="top"/>
    </xf>
    <xf numFmtId="1" fontId="5" fillId="0" borderId="45" xfId="0" applyNumberFormat="1" applyFont="1" applyBorder="1" applyAlignment="1">
      <alignment horizontal="center" vertical="top"/>
    </xf>
    <xf numFmtId="1" fontId="2" fillId="0" borderId="29" xfId="0" applyNumberFormat="1" applyFont="1" applyBorder="1" applyAlignment="1">
      <alignment horizontal="center" vertical="top"/>
    </xf>
    <xf numFmtId="1" fontId="5" fillId="0" borderId="41" xfId="0" applyNumberFormat="1" applyFont="1" applyBorder="1" applyAlignment="1">
      <alignment horizontal="center" vertical="top"/>
    </xf>
    <xf numFmtId="1" fontId="5" fillId="3" borderId="45" xfId="0" applyNumberFormat="1" applyFont="1" applyFill="1" applyBorder="1" applyAlignment="1">
      <alignment horizontal="center" vertical="top"/>
    </xf>
    <xf numFmtId="1" fontId="2" fillId="3" borderId="45" xfId="0" applyNumberFormat="1" applyFont="1" applyFill="1" applyBorder="1" applyAlignment="1">
      <alignment horizontal="center" vertical="top"/>
    </xf>
    <xf numFmtId="0" fontId="2" fillId="6" borderId="19" xfId="0" applyFont="1" applyFill="1" applyBorder="1" applyAlignment="1">
      <alignment horizontal="center" vertical="top"/>
    </xf>
    <xf numFmtId="166" fontId="5" fillId="0" borderId="19" xfId="0" applyNumberFormat="1" applyFont="1" applyFill="1" applyBorder="1" applyAlignment="1">
      <alignment horizontal="center" vertical="top" shrinkToFit="1"/>
    </xf>
    <xf numFmtId="166" fontId="5" fillId="0" borderId="45" xfId="0" applyNumberFormat="1" applyFont="1" applyFill="1" applyBorder="1" applyAlignment="1">
      <alignment horizontal="center" vertical="top" shrinkToFit="1"/>
    </xf>
    <xf numFmtId="0" fontId="2" fillId="0" borderId="45" xfId="0" applyFont="1" applyFill="1" applyBorder="1" applyAlignment="1">
      <alignment horizontal="center" vertical="top" shrinkToFit="1"/>
    </xf>
    <xf numFmtId="0" fontId="2" fillId="0" borderId="19" xfId="0" applyFont="1" applyFill="1" applyBorder="1" applyAlignment="1">
      <alignment horizontal="center" vertical="top" shrinkToFit="1"/>
    </xf>
    <xf numFmtId="0" fontId="5" fillId="0" borderId="46" xfId="0" applyFont="1" applyFill="1" applyBorder="1" applyAlignment="1">
      <alignment horizontal="center" vertical="top" shrinkToFit="1"/>
    </xf>
    <xf numFmtId="0" fontId="2" fillId="0" borderId="52" xfId="0" applyFont="1" applyFill="1" applyBorder="1" applyAlignment="1">
      <alignment horizontal="center" vertical="top" shrinkToFit="1"/>
    </xf>
    <xf numFmtId="3" fontId="2" fillId="0" borderId="19" xfId="0" applyNumberFormat="1" applyFont="1" applyFill="1" applyBorder="1" applyAlignment="1">
      <alignment horizontal="center" vertical="justify" shrinkToFit="1"/>
    </xf>
    <xf numFmtId="3" fontId="2" fillId="0" borderId="45" xfId="0" applyNumberFormat="1" applyFont="1" applyFill="1" applyBorder="1" applyAlignment="1">
      <alignment horizontal="center" vertical="justify" shrinkToFit="1"/>
    </xf>
    <xf numFmtId="0" fontId="5" fillId="0" borderId="45" xfId="0" applyFont="1" applyFill="1" applyBorder="1" applyAlignment="1">
      <alignment horizontal="center" vertical="top" shrinkToFit="1"/>
    </xf>
    <xf numFmtId="4" fontId="5" fillId="0" borderId="19" xfId="0" applyNumberFormat="1" applyFont="1" applyFill="1" applyBorder="1" applyAlignment="1">
      <alignment horizontal="center" vertical="top" shrinkToFit="1"/>
    </xf>
    <xf numFmtId="0" fontId="2" fillId="0" borderId="0" xfId="0" applyFont="1" applyFill="1" applyBorder="1" applyAlignment="1">
      <alignment horizontal="left" vertical="center" wrapText="1"/>
    </xf>
    <xf numFmtId="0" fontId="2" fillId="0" borderId="41" xfId="0" applyFont="1" applyFill="1" applyBorder="1" applyAlignment="1">
      <alignment horizontal="center" vertical="top" shrinkToFit="1"/>
    </xf>
    <xf numFmtId="0" fontId="5" fillId="0" borderId="19" xfId="0" applyFont="1" applyFill="1" applyBorder="1" applyAlignment="1">
      <alignment horizontal="center" vertical="top" shrinkToFit="1"/>
    </xf>
    <xf numFmtId="49" fontId="2" fillId="0" borderId="45" xfId="0" applyNumberFormat="1" applyFont="1" applyFill="1" applyBorder="1" applyAlignment="1">
      <alignment horizontal="center" vertical="top" shrinkToFit="1"/>
    </xf>
    <xf numFmtId="0" fontId="2" fillId="0" borderId="53" xfId="0" applyFont="1" applyFill="1" applyBorder="1" applyAlignment="1">
      <alignment horizontal="center" vertical="top" shrinkToFit="1"/>
    </xf>
    <xf numFmtId="0" fontId="2" fillId="0" borderId="54" xfId="0" applyFont="1" applyFill="1" applyBorder="1" applyAlignment="1">
      <alignment horizontal="center" vertical="top" shrinkToFit="1"/>
    </xf>
    <xf numFmtId="0" fontId="37" fillId="0" borderId="0" xfId="0" applyFont="1" applyFill="1" applyBorder="1" applyAlignment="1">
      <alignment horizontal="center"/>
    </xf>
    <xf numFmtId="166" fontId="5" fillId="6" borderId="19" xfId="0" applyNumberFormat="1" applyFont="1" applyFill="1" applyBorder="1" applyAlignment="1">
      <alignment horizontal="center" vertical="center" shrinkToFit="1"/>
    </xf>
    <xf numFmtId="0" fontId="2" fillId="3" borderId="19" xfId="0" applyFont="1" applyFill="1" applyBorder="1" applyAlignment="1">
      <alignment horizontal="left" vertical="top" shrinkToFit="1"/>
    </xf>
    <xf numFmtId="0" fontId="23" fillId="3" borderId="19" xfId="0" applyFont="1" applyFill="1" applyBorder="1" applyAlignment="1">
      <alignment horizontal="left" vertical="top"/>
    </xf>
    <xf numFmtId="0" fontId="35" fillId="6" borderId="20" xfId="0" applyFont="1" applyFill="1" applyBorder="1" applyAlignment="1">
      <alignment horizontal="center" vertical="center"/>
    </xf>
    <xf numFmtId="0" fontId="38" fillId="6" borderId="21" xfId="0" applyFont="1" applyFill="1" applyBorder="1" applyAlignment="1">
      <alignment horizontal="center" vertical="center" wrapText="1"/>
    </xf>
    <xf numFmtId="167" fontId="36" fillId="6" borderId="21" xfId="0" applyNumberFormat="1" applyFont="1" applyFill="1" applyBorder="1" applyAlignment="1">
      <alignment horizontal="center" vertical="center" wrapText="1"/>
    </xf>
    <xf numFmtId="14" fontId="36" fillId="6" borderId="21" xfId="0" applyNumberFormat="1" applyFont="1" applyFill="1" applyBorder="1" applyAlignment="1">
      <alignment vertical="center"/>
    </xf>
    <xf numFmtId="0" fontId="36" fillId="6" borderId="21" xfId="0" applyFont="1" applyFill="1" applyBorder="1" applyAlignment="1">
      <alignment vertical="center" wrapText="1"/>
    </xf>
    <xf numFmtId="49" fontId="36" fillId="6" borderId="21" xfId="0" applyNumberFormat="1" applyFont="1" applyFill="1" applyBorder="1" applyAlignment="1">
      <alignment horizontal="center" vertical="center"/>
    </xf>
    <xf numFmtId="4" fontId="1" fillId="6" borderId="21" xfId="0" applyNumberFormat="1" applyFont="1" applyFill="1" applyBorder="1" applyAlignment="1">
      <alignment horizontal="center" vertical="center"/>
    </xf>
    <xf numFmtId="0" fontId="38" fillId="6" borderId="22" xfId="0" applyFont="1" applyFill="1" applyBorder="1" applyAlignment="1">
      <alignment horizontal="center" vertical="center"/>
    </xf>
    <xf numFmtId="0" fontId="4" fillId="6" borderId="29" xfId="0" applyFont="1" applyFill="1" applyBorder="1" applyAlignment="1">
      <alignment vertical="center"/>
    </xf>
    <xf numFmtId="0" fontId="4" fillId="6" borderId="19" xfId="0" applyFont="1" applyFill="1" applyBorder="1" applyAlignment="1">
      <alignment vertical="center"/>
    </xf>
    <xf numFmtId="0" fontId="4" fillId="6" borderId="22" xfId="0" applyFont="1" applyFill="1" applyBorder="1" applyAlignment="1">
      <alignment vertical="center"/>
    </xf>
    <xf numFmtId="4" fontId="1" fillId="6" borderId="7" xfId="0" applyNumberFormat="1" applyFont="1" applyFill="1" applyBorder="1" applyAlignment="1">
      <alignment horizontal="right" vertical="center" shrinkToFit="1"/>
    </xf>
    <xf numFmtId="0" fontId="1" fillId="6" borderId="3" xfId="0" applyFont="1" applyFill="1" applyBorder="1" applyAlignment="1">
      <alignment horizontal="right" vertical="center" shrinkToFit="1"/>
    </xf>
    <xf numFmtId="4" fontId="1" fillId="6" borderId="3" xfId="0" applyNumberFormat="1" applyFont="1" applyFill="1" applyBorder="1" applyAlignment="1">
      <alignment horizontal="right" vertical="center"/>
    </xf>
    <xf numFmtId="4" fontId="1" fillId="6" borderId="21" xfId="0" applyNumberFormat="1" applyFont="1" applyFill="1" applyBorder="1" applyAlignment="1">
      <alignment horizontal="right" vertical="center" shrinkToFit="1"/>
    </xf>
    <xf numFmtId="0" fontId="2" fillId="2" borderId="22" xfId="0" applyFont="1" applyFill="1" applyBorder="1" applyAlignment="1">
      <alignment horizontal="center" vertical="center" wrapText="1"/>
    </xf>
    <xf numFmtId="0" fontId="5" fillId="6" borderId="20" xfId="0" applyFont="1" applyFill="1" applyBorder="1" applyAlignment="1">
      <alignment vertical="center"/>
    </xf>
    <xf numFmtId="0" fontId="2" fillId="6" borderId="21" xfId="0" applyFont="1" applyFill="1" applyBorder="1" applyAlignment="1">
      <alignment vertical="center"/>
    </xf>
    <xf numFmtId="4" fontId="31" fillId="3" borderId="2" xfId="0" applyNumberFormat="1" applyFont="1" applyFill="1" applyBorder="1" applyAlignment="1">
      <alignment horizontal="center" vertical="top"/>
    </xf>
    <xf numFmtId="4" fontId="31" fillId="3" borderId="4" xfId="0" applyNumberFormat="1" applyFont="1" applyFill="1" applyBorder="1" applyAlignment="1">
      <alignment horizontal="center" vertical="top"/>
    </xf>
    <xf numFmtId="0" fontId="23" fillId="3" borderId="45" xfId="0" applyFont="1" applyFill="1" applyBorder="1" applyAlignment="1">
      <alignment horizontal="center" vertical="top"/>
    </xf>
    <xf numFmtId="0" fontId="23" fillId="3" borderId="41" xfId="0" applyFont="1" applyFill="1" applyBorder="1" applyAlignment="1">
      <alignment horizontal="center" vertical="top"/>
    </xf>
    <xf numFmtId="167" fontId="36" fillId="6" borderId="21" xfId="0" applyNumberFormat="1" applyFont="1" applyFill="1" applyBorder="1" applyAlignment="1">
      <alignment horizontal="center" vertical="center" wrapText="1"/>
    </xf>
    <xf numFmtId="0" fontId="15" fillId="6" borderId="21" xfId="0" applyFont="1" applyFill="1" applyBorder="1" applyAlignment="1">
      <alignment horizontal="center" vertical="center" wrapText="1"/>
    </xf>
    <xf numFmtId="0" fontId="3" fillId="0" borderId="2" xfId="0" applyFont="1" applyFill="1" applyBorder="1" applyAlignment="1">
      <alignment horizontal="center" vertical="top" wrapText="1" shrinkToFit="1"/>
    </xf>
    <xf numFmtId="0" fontId="3" fillId="0" borderId="4" xfId="0" applyFont="1" applyFill="1" applyBorder="1" applyAlignment="1">
      <alignment horizontal="center" vertical="top" wrapText="1" shrinkToFit="1"/>
    </xf>
    <xf numFmtId="0" fontId="5" fillId="6" borderId="42" xfId="0" applyFont="1" applyFill="1" applyBorder="1" applyAlignment="1">
      <alignment vertical="center"/>
    </xf>
    <xf numFmtId="0" fontId="2" fillId="6" borderId="7" xfId="0" applyFont="1" applyFill="1" applyBorder="1" applyAlignment="1">
      <alignment vertical="center"/>
    </xf>
    <xf numFmtId="0" fontId="5" fillId="6" borderId="18" xfId="0" applyFont="1" applyFill="1" applyBorder="1" applyAlignment="1">
      <alignment vertical="center" wrapText="1"/>
    </xf>
    <xf numFmtId="0" fontId="2" fillId="6" borderId="3" xfId="0" applyFont="1" applyFill="1" applyBorder="1" applyAlignment="1">
      <alignment vertical="center"/>
    </xf>
    <xf numFmtId="0" fontId="23" fillId="0" borderId="2" xfId="0" applyFont="1" applyBorder="1" applyAlignment="1">
      <alignment horizontal="center" vertical="top" wrapText="1"/>
    </xf>
    <xf numFmtId="0" fontId="23" fillId="0" borderId="4" xfId="0" applyFont="1" applyBorder="1" applyAlignment="1">
      <alignment horizontal="center" vertical="top" wrapText="1"/>
    </xf>
    <xf numFmtId="167" fontId="32" fillId="0" borderId="2" xfId="0" applyNumberFormat="1" applyFont="1" applyBorder="1" applyAlignment="1">
      <alignment horizontal="left" vertical="top" wrapText="1"/>
    </xf>
    <xf numFmtId="167" fontId="32" fillId="0" borderId="4" xfId="0" applyNumberFormat="1" applyFont="1" applyBorder="1" applyAlignment="1">
      <alignment horizontal="left" vertical="top" wrapText="1"/>
    </xf>
    <xf numFmtId="0" fontId="32" fillId="0" borderId="2" xfId="0" applyFont="1" applyBorder="1" applyAlignment="1">
      <alignment horizontal="center" vertical="top" wrapText="1"/>
    </xf>
    <xf numFmtId="0" fontId="32" fillId="0" borderId="4" xfId="0" applyFont="1" applyBorder="1" applyAlignment="1">
      <alignment horizontal="center" vertical="top" wrapText="1"/>
    </xf>
    <xf numFmtId="49" fontId="31" fillId="0" borderId="3" xfId="0" applyNumberFormat="1" applyFont="1" applyBorder="1" applyAlignment="1">
      <alignment horizontal="center" vertical="top"/>
    </xf>
    <xf numFmtId="0" fontId="0" fillId="0" borderId="3" xfId="0" applyBorder="1" applyAlignment="1">
      <alignment horizontal="center" vertical="top"/>
    </xf>
    <xf numFmtId="49" fontId="32" fillId="0" borderId="2" xfId="0" applyNumberFormat="1" applyFont="1" applyBorder="1" applyAlignment="1">
      <alignment horizontal="center" vertical="top"/>
    </xf>
    <xf numFmtId="49" fontId="32" fillId="0" borderId="4" xfId="0" applyNumberFormat="1" applyFont="1" applyBorder="1" applyAlignment="1">
      <alignment horizontal="center" vertical="top"/>
    </xf>
    <xf numFmtId="49" fontId="31" fillId="0" borderId="2" xfId="0" applyNumberFormat="1" applyFont="1" applyBorder="1" applyAlignment="1">
      <alignment horizontal="center" vertical="top"/>
    </xf>
    <xf numFmtId="49" fontId="31" fillId="0" borderId="4" xfId="0" applyNumberFormat="1" applyFont="1" applyBorder="1" applyAlignment="1">
      <alignment horizontal="center" vertical="top"/>
    </xf>
    <xf numFmtId="0" fontId="32" fillId="0" borderId="2" xfId="0" applyFont="1" applyBorder="1" applyAlignment="1">
      <alignment horizontal="left" vertical="top" wrapText="1"/>
    </xf>
    <xf numFmtId="0" fontId="32" fillId="0" borderId="4" xfId="0" applyFont="1" applyBorder="1" applyAlignment="1">
      <alignment horizontal="left" vertical="top" wrapText="1"/>
    </xf>
    <xf numFmtId="0" fontId="3" fillId="7" borderId="2" xfId="0" applyNumberFormat="1" applyFont="1" applyFill="1" applyBorder="1" applyAlignment="1">
      <alignment horizontal="left" vertical="top" wrapText="1" shrinkToFit="1"/>
    </xf>
    <xf numFmtId="0" fontId="3" fillId="7" borderId="4" xfId="0" applyNumberFormat="1" applyFont="1" applyFill="1" applyBorder="1" applyAlignment="1">
      <alignment horizontal="left" vertical="top" wrapText="1" shrinkToFit="1"/>
    </xf>
    <xf numFmtId="14" fontId="32" fillId="0" borderId="2" xfId="0" applyNumberFormat="1" applyFont="1" applyBorder="1" applyAlignment="1">
      <alignment horizontal="center" vertical="top" wrapText="1"/>
    </xf>
    <xf numFmtId="14" fontId="32" fillId="0" borderId="4" xfId="0" applyNumberFormat="1" applyFont="1" applyBorder="1" applyAlignment="1">
      <alignment horizontal="center" vertical="top" wrapText="1"/>
    </xf>
    <xf numFmtId="0" fontId="23" fillId="0" borderId="7" xfId="0" applyFont="1" applyBorder="1" applyAlignment="1">
      <alignment horizontal="center" vertical="top" wrapText="1"/>
    </xf>
    <xf numFmtId="0" fontId="32" fillId="0" borderId="7" xfId="0" applyFont="1" applyBorder="1" applyAlignment="1">
      <alignment horizontal="left" vertical="top" wrapText="1"/>
    </xf>
    <xf numFmtId="0" fontId="32" fillId="0" borderId="7" xfId="0" applyFont="1" applyBorder="1" applyAlignment="1">
      <alignment horizontal="center" vertical="top" wrapText="1"/>
    </xf>
    <xf numFmtId="0" fontId="3" fillId="3" borderId="2" xfId="0" applyNumberFormat="1" applyFont="1" applyFill="1" applyBorder="1" applyAlignment="1">
      <alignment horizontal="left" vertical="top" wrapText="1" shrinkToFit="1"/>
    </xf>
    <xf numFmtId="0" fontId="3" fillId="3" borderId="7" xfId="0" applyNumberFormat="1" applyFont="1" applyFill="1" applyBorder="1" applyAlignment="1">
      <alignment horizontal="left" vertical="top" wrapText="1" shrinkToFit="1"/>
    </xf>
    <xf numFmtId="0" fontId="32" fillId="3" borderId="2" xfId="0" applyFont="1" applyFill="1" applyBorder="1" applyAlignment="1">
      <alignment horizontal="center" vertical="top" wrapText="1"/>
    </xf>
    <xf numFmtId="0" fontId="32" fillId="3" borderId="7" xfId="0" applyFont="1" applyFill="1" applyBorder="1" applyAlignment="1">
      <alignment horizontal="center" vertical="top" wrapText="1"/>
    </xf>
    <xf numFmtId="14" fontId="32" fillId="3" borderId="2" xfId="0" applyNumberFormat="1" applyFont="1" applyFill="1" applyBorder="1" applyAlignment="1">
      <alignment horizontal="center" vertical="top" wrapText="1"/>
    </xf>
    <xf numFmtId="14" fontId="32" fillId="3" borderId="7" xfId="0" applyNumberFormat="1" applyFont="1" applyFill="1" applyBorder="1" applyAlignment="1">
      <alignment horizontal="center" vertical="top" wrapText="1"/>
    </xf>
    <xf numFmtId="0" fontId="23" fillId="3" borderId="29" xfId="0" applyFont="1" applyFill="1" applyBorder="1" applyAlignment="1">
      <alignment horizontal="center" vertical="top"/>
    </xf>
    <xf numFmtId="0" fontId="2" fillId="3" borderId="2" xfId="0" applyFont="1" applyFill="1" applyBorder="1" applyAlignment="1">
      <alignment horizontal="center" vertical="top" wrapText="1"/>
    </xf>
    <xf numFmtId="0" fontId="2" fillId="3" borderId="7" xfId="0" applyFont="1" applyFill="1" applyBorder="1" applyAlignment="1">
      <alignment horizontal="center" vertical="top" wrapText="1"/>
    </xf>
    <xf numFmtId="0" fontId="3" fillId="3" borderId="2"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2" xfId="0" applyFont="1" applyFill="1" applyBorder="1" applyAlignment="1">
      <alignment horizontal="center" vertical="top" wrapText="1"/>
    </xf>
    <xf numFmtId="0" fontId="3" fillId="3" borderId="7" xfId="0" applyFont="1" applyFill="1" applyBorder="1" applyAlignment="1">
      <alignment horizontal="center" vertical="top" wrapText="1"/>
    </xf>
    <xf numFmtId="0" fontId="3" fillId="3" borderId="2" xfId="0" applyFont="1" applyFill="1" applyBorder="1" applyAlignment="1">
      <alignment horizontal="left" vertical="top" wrapText="1" shrinkToFit="1"/>
    </xf>
    <xf numFmtId="0" fontId="3" fillId="3" borderId="7" xfId="0" applyFont="1" applyFill="1" applyBorder="1" applyAlignment="1">
      <alignment horizontal="left" vertical="top" wrapText="1" shrinkToFit="1"/>
    </xf>
    <xf numFmtId="0" fontId="2" fillId="0" borderId="3" xfId="0" applyFont="1" applyBorder="1" applyAlignment="1">
      <alignment horizontal="center" vertical="top" wrapText="1"/>
    </xf>
    <xf numFmtId="0" fontId="3" fillId="7" borderId="3" xfId="0" applyFont="1" applyFill="1" applyBorder="1" applyAlignment="1">
      <alignment horizontal="left" vertical="top" wrapText="1"/>
    </xf>
    <xf numFmtId="0" fontId="3" fillId="7" borderId="3" xfId="0" applyFont="1" applyFill="1" applyBorder="1" applyAlignment="1">
      <alignment horizontal="center" vertical="top" wrapText="1"/>
    </xf>
    <xf numFmtId="0" fontId="3" fillId="7" borderId="3" xfId="0" applyFont="1" applyFill="1" applyBorder="1" applyAlignment="1">
      <alignment horizontal="left" vertical="top" wrapText="1" shrinkToFit="1"/>
    </xf>
    <xf numFmtId="0" fontId="32" fillId="0" borderId="3" xfId="0" applyFont="1" applyBorder="1" applyAlignment="1">
      <alignment horizontal="center" vertical="top" wrapText="1"/>
    </xf>
    <xf numFmtId="0" fontId="1" fillId="6" borderId="5" xfId="0" applyFont="1" applyFill="1" applyBorder="1" applyAlignment="1">
      <alignment horizontal="left" vertical="center" wrapText="1"/>
    </xf>
    <xf numFmtId="0" fontId="1" fillId="6" borderId="12" xfId="0" applyFont="1" applyFill="1" applyBorder="1" applyAlignment="1">
      <alignment horizontal="left" vertical="center" wrapText="1"/>
    </xf>
    <xf numFmtId="0" fontId="1" fillId="6" borderId="6" xfId="0" applyFont="1" applyFill="1" applyBorder="1" applyAlignment="1">
      <alignment horizontal="left" vertical="center" wrapText="1"/>
    </xf>
    <xf numFmtId="0" fontId="1" fillId="5" borderId="26" xfId="0" applyFont="1" applyFill="1" applyBorder="1" applyAlignment="1">
      <alignment horizontal="center" vertical="center" wrapText="1"/>
    </xf>
    <xf numFmtId="0" fontId="1" fillId="5" borderId="27" xfId="0" applyFont="1" applyFill="1" applyBorder="1" applyAlignment="1">
      <alignment horizontal="center" vertical="center" wrapText="1"/>
    </xf>
    <xf numFmtId="0" fontId="1" fillId="5" borderId="28" xfId="0" applyFont="1" applyFill="1" applyBorder="1" applyAlignment="1">
      <alignment horizontal="center" vertical="center" wrapText="1"/>
    </xf>
    <xf numFmtId="0" fontId="9" fillId="7" borderId="50" xfId="0" applyFont="1" applyFill="1" applyBorder="1" applyAlignment="1">
      <alignment horizontal="center" vertical="top" wrapText="1"/>
    </xf>
    <xf numFmtId="0" fontId="9" fillId="7" borderId="44" xfId="0" applyFont="1" applyFill="1" applyBorder="1" applyAlignment="1">
      <alignment horizontal="center" vertical="top" wrapText="1"/>
    </xf>
    <xf numFmtId="0" fontId="32" fillId="0" borderId="3" xfId="0" applyFont="1" applyBorder="1" applyAlignment="1">
      <alignment horizontal="left" vertical="top" wrapText="1"/>
    </xf>
    <xf numFmtId="0" fontId="23" fillId="0" borderId="3" xfId="0" applyFont="1" applyBorder="1" applyAlignment="1">
      <alignment horizontal="center" vertical="top" wrapText="1"/>
    </xf>
    <xf numFmtId="0" fontId="32" fillId="0" borderId="3" xfId="0" applyFont="1" applyBorder="1" applyAlignment="1">
      <alignment horizontal="left" wrapText="1"/>
    </xf>
    <xf numFmtId="0" fontId="33" fillId="0" borderId="3" xfId="0" applyFont="1" applyBorder="1" applyAlignment="1">
      <alignment horizontal="center" vertical="top" wrapText="1"/>
    </xf>
    <xf numFmtId="0" fontId="32" fillId="3" borderId="2" xfId="0" applyFont="1" applyFill="1" applyBorder="1" applyAlignment="1">
      <alignment horizontal="left" wrapText="1"/>
    </xf>
    <xf numFmtId="0" fontId="32" fillId="3" borderId="4" xfId="0" applyFont="1" applyFill="1" applyBorder="1" applyAlignment="1">
      <alignment horizontal="left" wrapText="1"/>
    </xf>
    <xf numFmtId="0" fontId="32" fillId="3" borderId="7" xfId="0" applyFont="1" applyFill="1" applyBorder="1" applyAlignment="1">
      <alignment horizontal="left" wrapText="1"/>
    </xf>
    <xf numFmtId="0" fontId="32" fillId="3" borderId="4" xfId="0" applyFont="1" applyFill="1" applyBorder="1" applyAlignment="1">
      <alignment horizontal="center" vertical="top" wrapText="1"/>
    </xf>
    <xf numFmtId="14" fontId="33" fillId="3" borderId="2" xfId="0" applyNumberFormat="1" applyFont="1" applyFill="1" applyBorder="1" applyAlignment="1">
      <alignment horizontal="center" vertical="top" wrapText="1"/>
    </xf>
    <xf numFmtId="0" fontId="33" fillId="3" borderId="4" xfId="0" applyFont="1" applyFill="1" applyBorder="1" applyAlignment="1">
      <alignment horizontal="center" vertical="top" wrapText="1"/>
    </xf>
    <xf numFmtId="0" fontId="33" fillId="3" borderId="7" xfId="0" applyFont="1" applyFill="1" applyBorder="1" applyAlignment="1">
      <alignment horizontal="center" vertical="top" wrapText="1"/>
    </xf>
    <xf numFmtId="0" fontId="19" fillId="0" borderId="2" xfId="0" applyFont="1" applyFill="1" applyBorder="1" applyAlignment="1">
      <alignment horizontal="center" vertical="center" wrapText="1" shrinkToFit="1"/>
    </xf>
    <xf numFmtId="0" fontId="19" fillId="0" borderId="4" xfId="0" applyFont="1" applyFill="1" applyBorder="1" applyAlignment="1">
      <alignment horizontal="center" vertical="center" wrapText="1" shrinkToFit="1"/>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20" fillId="0" borderId="2" xfId="0" applyFont="1" applyFill="1" applyBorder="1" applyAlignment="1">
      <alignment horizontal="left" vertical="center" wrapText="1"/>
    </xf>
    <xf numFmtId="0" fontId="20" fillId="0" borderId="7" xfId="0" applyFont="1" applyFill="1" applyBorder="1" applyAlignment="1">
      <alignment horizontal="left" vertical="center" wrapText="1"/>
    </xf>
    <xf numFmtId="0" fontId="19" fillId="0" borderId="2"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2" fillId="0" borderId="2" xfId="0" applyFont="1" applyFill="1" applyBorder="1" applyAlignment="1">
      <alignment horizontal="left" vertical="center" wrapText="1" shrinkToFit="1"/>
    </xf>
    <xf numFmtId="0" fontId="2" fillId="0" borderId="7" xfId="0" applyFont="1" applyFill="1" applyBorder="1" applyAlignment="1">
      <alignment horizontal="left" vertical="center" wrapText="1" shrinkToFit="1"/>
    </xf>
    <xf numFmtId="0" fontId="19" fillId="0" borderId="7" xfId="0" applyFont="1" applyFill="1" applyBorder="1" applyAlignment="1">
      <alignment horizontal="center" vertical="center" wrapText="1" shrinkToFit="1"/>
    </xf>
    <xf numFmtId="14" fontId="19" fillId="0" borderId="2" xfId="0" applyNumberFormat="1" applyFont="1" applyFill="1" applyBorder="1" applyAlignment="1">
      <alignment horizontal="center" vertical="center" wrapText="1" shrinkToFit="1"/>
    </xf>
    <xf numFmtId="14" fontId="19" fillId="0" borderId="7" xfId="0" applyNumberFormat="1" applyFont="1" applyFill="1" applyBorder="1" applyAlignment="1">
      <alignment horizontal="center" vertical="center" wrapText="1" shrinkToFit="1"/>
    </xf>
    <xf numFmtId="0" fontId="5" fillId="0" borderId="11" xfId="0" applyFont="1" applyFill="1" applyBorder="1" applyAlignment="1">
      <alignment horizontal="center" vertical="top" wrapText="1"/>
    </xf>
    <xf numFmtId="0" fontId="5" fillId="0" borderId="32" xfId="0" applyFont="1" applyFill="1" applyBorder="1" applyAlignment="1">
      <alignment horizontal="center" vertical="top" wrapText="1"/>
    </xf>
    <xf numFmtId="0" fontId="20" fillId="0" borderId="3" xfId="0" applyFont="1" applyFill="1" applyBorder="1" applyAlignment="1">
      <alignment horizontal="left" vertical="center" wrapText="1"/>
    </xf>
    <xf numFmtId="0" fontId="19" fillId="0" borderId="3" xfId="0" applyFont="1" applyFill="1" applyBorder="1" applyAlignment="1">
      <alignment horizontal="center" vertical="center" wrapText="1"/>
    </xf>
    <xf numFmtId="0" fontId="2" fillId="0" borderId="3" xfId="0" applyFont="1" applyFill="1" applyBorder="1" applyAlignment="1">
      <alignment horizontal="left" vertical="center" wrapText="1" shrinkToFit="1"/>
    </xf>
    <xf numFmtId="0" fontId="19" fillId="0" borderId="3" xfId="0" applyFont="1" applyFill="1" applyBorder="1" applyAlignment="1">
      <alignment horizontal="center" vertical="center" wrapText="1" shrinkToFit="1"/>
    </xf>
    <xf numFmtId="14" fontId="19" fillId="0" borderId="3" xfId="0" applyNumberFormat="1" applyFont="1" applyFill="1" applyBorder="1" applyAlignment="1">
      <alignment horizontal="center" vertical="center" wrapText="1" shrinkToFit="1"/>
    </xf>
    <xf numFmtId="0" fontId="5" fillId="0" borderId="2" xfId="0" applyFont="1" applyFill="1" applyBorder="1" applyAlignment="1">
      <alignment horizontal="center" vertical="top" wrapText="1" shrinkToFit="1"/>
    </xf>
    <xf numFmtId="0" fontId="2" fillId="0" borderId="4" xfId="0" applyFont="1" applyFill="1" applyBorder="1" applyAlignment="1">
      <alignment horizontal="center" vertical="top" wrapText="1"/>
    </xf>
    <xf numFmtId="0" fontId="2" fillId="0" borderId="7" xfId="0" applyFont="1" applyFill="1" applyBorder="1" applyAlignment="1">
      <alignment horizontal="center" vertical="top" wrapText="1"/>
    </xf>
    <xf numFmtId="0" fontId="20" fillId="0" borderId="4" xfId="0" applyFont="1" applyFill="1" applyBorder="1" applyAlignment="1">
      <alignment horizontal="left" vertical="center" wrapText="1"/>
    </xf>
    <xf numFmtId="0" fontId="19" fillId="0" borderId="2" xfId="0" applyFont="1" applyFill="1" applyBorder="1" applyAlignment="1">
      <alignment horizontal="center" vertical="top" wrapText="1"/>
    </xf>
    <xf numFmtId="0" fontId="19" fillId="0" borderId="4" xfId="0" applyFont="1" applyFill="1" applyBorder="1" applyAlignment="1">
      <alignment horizontal="center" vertical="top" wrapText="1"/>
    </xf>
    <xf numFmtId="0" fontId="19" fillId="0" borderId="7" xfId="0" applyFont="1" applyFill="1" applyBorder="1" applyAlignment="1">
      <alignment horizontal="center" vertical="top" wrapText="1"/>
    </xf>
    <xf numFmtId="0" fontId="19" fillId="0" borderId="4"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4" xfId="0" applyFont="1" applyFill="1" applyBorder="1" applyAlignment="1">
      <alignment horizontal="left" vertical="center" wrapText="1" shrinkToFit="1"/>
    </xf>
    <xf numFmtId="14" fontId="19" fillId="0" borderId="4" xfId="0" applyNumberFormat="1" applyFont="1" applyFill="1" applyBorder="1" applyAlignment="1">
      <alignment horizontal="center" vertical="center" wrapText="1" shrinkToFit="1"/>
    </xf>
    <xf numFmtId="0" fontId="5" fillId="0" borderId="3" xfId="0" applyFont="1" applyFill="1" applyBorder="1" applyAlignment="1">
      <alignment horizontal="center" vertical="top" wrapText="1" shrinkToFit="1"/>
    </xf>
    <xf numFmtId="0" fontId="5" fillId="0" borderId="4" xfId="0" applyFont="1" applyFill="1" applyBorder="1" applyAlignment="1">
      <alignment horizontal="center" vertical="top" wrapText="1"/>
    </xf>
    <xf numFmtId="14" fontId="19" fillId="0" borderId="2" xfId="0" applyNumberFormat="1" applyFont="1" applyFill="1" applyBorder="1" applyAlignment="1">
      <alignment horizontal="center" vertical="center" wrapText="1"/>
    </xf>
    <xf numFmtId="0" fontId="5" fillId="0" borderId="4" xfId="0" applyFont="1" applyFill="1" applyBorder="1" applyAlignment="1">
      <alignment horizontal="center" vertical="top" wrapText="1" shrinkToFit="1"/>
    </xf>
    <xf numFmtId="0" fontId="5" fillId="0" borderId="7" xfId="0" applyFont="1" applyFill="1" applyBorder="1" applyAlignment="1">
      <alignment horizontal="center" vertical="top" wrapText="1" shrinkToFit="1"/>
    </xf>
    <xf numFmtId="0" fontId="0" fillId="0" borderId="7" xfId="0" applyFill="1" applyBorder="1"/>
    <xf numFmtId="0" fontId="13" fillId="0" borderId="7" xfId="0" applyFont="1" applyFill="1" applyBorder="1" applyAlignment="1">
      <alignment horizontal="center" vertical="top" wrapText="1" shrinkToFi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left" vertical="center"/>
    </xf>
    <xf numFmtId="0" fontId="2" fillId="0" borderId="2" xfId="0" applyFont="1" applyFill="1" applyBorder="1" applyAlignment="1">
      <alignment horizontal="center" vertical="center" wrapText="1" shrinkToFit="1"/>
    </xf>
    <xf numFmtId="0" fontId="2" fillId="0" borderId="7" xfId="0" applyFont="1" applyFill="1" applyBorder="1" applyAlignment="1">
      <alignment horizontal="center" vertical="center" wrapText="1" shrinkToFit="1"/>
    </xf>
    <xf numFmtId="14" fontId="0" fillId="0" borderId="2" xfId="0" applyNumberFormat="1" applyFont="1" applyFill="1" applyBorder="1" applyAlignment="1">
      <alignment horizontal="center" vertical="center" wrapText="1" shrinkToFit="1"/>
    </xf>
    <xf numFmtId="0" fontId="0" fillId="0" borderId="7" xfId="0" applyFont="1" applyFill="1" applyBorder="1" applyAlignment="1">
      <alignment horizontal="center" vertical="center" wrapText="1" shrinkToFit="1"/>
    </xf>
    <xf numFmtId="0" fontId="2" fillId="0" borderId="4" xfId="0" applyFont="1" applyFill="1" applyBorder="1" applyAlignment="1">
      <alignment horizontal="center" vertical="center" wrapText="1" shrinkToFit="1"/>
    </xf>
    <xf numFmtId="0" fontId="2" fillId="0" borderId="2" xfId="0" applyNumberFormat="1" applyFont="1" applyFill="1" applyBorder="1" applyAlignment="1">
      <alignment horizontal="left" vertical="center" wrapText="1" shrinkToFit="1"/>
    </xf>
    <xf numFmtId="0" fontId="2" fillId="0" borderId="7" xfId="0" applyNumberFormat="1" applyFont="1" applyFill="1" applyBorder="1" applyAlignment="1">
      <alignment horizontal="left" vertical="center" wrapText="1" shrinkToFit="1"/>
    </xf>
    <xf numFmtId="49" fontId="5" fillId="0" borderId="2" xfId="0" applyNumberFormat="1" applyFont="1" applyFill="1" applyBorder="1" applyAlignment="1">
      <alignment horizontal="center" vertical="top" wrapText="1" shrinkToFit="1"/>
    </xf>
    <xf numFmtId="49" fontId="5" fillId="0" borderId="7" xfId="0" applyNumberFormat="1" applyFont="1" applyFill="1" applyBorder="1" applyAlignment="1">
      <alignment horizontal="center" vertical="top" wrapText="1" shrinkToFit="1"/>
    </xf>
    <xf numFmtId="0" fontId="2" fillId="0" borderId="3" xfId="0" applyNumberFormat="1" applyFont="1" applyFill="1" applyBorder="1" applyAlignment="1">
      <alignment horizontal="left" vertical="center" wrapText="1" shrinkToFit="1"/>
    </xf>
    <xf numFmtId="0" fontId="2" fillId="0" borderId="4" xfId="0" applyFont="1" applyFill="1" applyBorder="1" applyAlignment="1">
      <alignment horizontal="left" vertical="center" wrapText="1"/>
    </xf>
    <xf numFmtId="14" fontId="19" fillId="0" borderId="4" xfId="0" applyNumberFormat="1" applyFont="1" applyFill="1" applyBorder="1" applyAlignment="1">
      <alignment horizontal="center" vertical="center" wrapText="1"/>
    </xf>
    <xf numFmtId="14" fontId="19" fillId="0" borderId="7" xfId="0" applyNumberFormat="1" applyFont="1" applyFill="1" applyBorder="1" applyAlignment="1">
      <alignment horizontal="center" vertical="center" wrapText="1"/>
    </xf>
    <xf numFmtId="14" fontId="2" fillId="0" borderId="2" xfId="0" applyNumberFormat="1" applyFont="1" applyFill="1" applyBorder="1" applyAlignment="1">
      <alignment horizontal="center" vertical="center" wrapText="1" shrinkToFit="1"/>
    </xf>
    <xf numFmtId="14" fontId="2" fillId="0" borderId="7" xfId="0" applyNumberFormat="1" applyFont="1" applyFill="1" applyBorder="1" applyAlignment="1">
      <alignment horizontal="center" vertical="center" wrapText="1" shrinkToFit="1"/>
    </xf>
    <xf numFmtId="4" fontId="19" fillId="0" borderId="2" xfId="0" applyNumberFormat="1" applyFont="1" applyFill="1" applyBorder="1" applyAlignment="1">
      <alignment horizontal="center" vertical="top" shrinkToFit="1"/>
    </xf>
    <xf numFmtId="4" fontId="19" fillId="0" borderId="4" xfId="0" applyNumberFormat="1" applyFont="1" applyFill="1" applyBorder="1" applyAlignment="1">
      <alignment horizontal="center" vertical="top" shrinkToFit="1"/>
    </xf>
    <xf numFmtId="4" fontId="19" fillId="0" borderId="7" xfId="0" applyNumberFormat="1" applyFont="1" applyFill="1" applyBorder="1" applyAlignment="1">
      <alignment horizontal="center" vertical="top" shrinkToFit="1"/>
    </xf>
    <xf numFmtId="0" fontId="2" fillId="0" borderId="45" xfId="0" applyFont="1" applyFill="1" applyBorder="1" applyAlignment="1">
      <alignment horizontal="center" vertical="top" shrinkToFit="1"/>
    </xf>
    <xf numFmtId="0" fontId="2" fillId="0" borderId="41" xfId="0" applyFont="1" applyFill="1" applyBorder="1" applyAlignment="1">
      <alignment horizontal="center" vertical="top" shrinkToFit="1"/>
    </xf>
    <xf numFmtId="0" fontId="2" fillId="0" borderId="29" xfId="0" applyFont="1" applyFill="1" applyBorder="1" applyAlignment="1">
      <alignment horizontal="center" vertical="top" shrinkToFit="1"/>
    </xf>
    <xf numFmtId="14" fontId="2" fillId="0" borderId="4" xfId="0" applyNumberFormat="1" applyFont="1" applyFill="1" applyBorder="1" applyAlignment="1">
      <alignment horizontal="center" vertical="center" wrapText="1" shrinkToFit="1"/>
    </xf>
    <xf numFmtId="4" fontId="19" fillId="0" borderId="2" xfId="0" applyNumberFormat="1" applyFont="1" applyFill="1" applyBorder="1" applyAlignment="1">
      <alignment horizontal="right" vertical="top" shrinkToFit="1"/>
    </xf>
    <xf numFmtId="0" fontId="0" fillId="0" borderId="7" xfId="0" applyFont="1" applyFill="1" applyBorder="1" applyAlignment="1">
      <alignment horizontal="right" vertical="top" shrinkToFit="1"/>
    </xf>
    <xf numFmtId="0" fontId="13" fillId="0" borderId="29" xfId="0" applyFont="1" applyFill="1" applyBorder="1" applyAlignment="1">
      <alignment horizontal="center" vertical="top" shrinkToFit="1"/>
    </xf>
    <xf numFmtId="49" fontId="19" fillId="0" borderId="2" xfId="0" applyNumberFormat="1" applyFont="1" applyFill="1" applyBorder="1" applyAlignment="1">
      <alignment horizontal="center" vertical="top" shrinkToFit="1"/>
    </xf>
    <xf numFmtId="0" fontId="0" fillId="0" borderId="7" xfId="0" applyFont="1" applyFill="1" applyBorder="1" applyAlignment="1">
      <alignment horizontal="center" vertical="top" shrinkToFit="1"/>
    </xf>
    <xf numFmtId="49" fontId="19" fillId="0" borderId="4" xfId="0" applyNumberFormat="1" applyFont="1" applyFill="1" applyBorder="1" applyAlignment="1">
      <alignment horizontal="center" vertical="top" shrinkToFit="1"/>
    </xf>
    <xf numFmtId="49" fontId="19" fillId="0" borderId="7" xfId="0" applyNumberFormat="1" applyFont="1" applyFill="1" applyBorder="1" applyAlignment="1">
      <alignment horizontal="center" vertical="top" shrinkToFit="1"/>
    </xf>
    <xf numFmtId="4" fontId="19" fillId="0" borderId="4" xfId="0" applyNumberFormat="1" applyFont="1" applyFill="1" applyBorder="1" applyAlignment="1">
      <alignment horizontal="right" vertical="top" shrinkToFit="1"/>
    </xf>
    <xf numFmtId="4" fontId="19" fillId="0" borderId="7" xfId="0" applyNumberFormat="1" applyFont="1" applyFill="1" applyBorder="1" applyAlignment="1">
      <alignment horizontal="right" vertical="top" shrinkToFit="1"/>
    </xf>
    <xf numFmtId="0" fontId="19" fillId="0" borderId="2" xfId="0" applyFont="1" applyFill="1" applyBorder="1" applyAlignment="1">
      <alignment horizontal="center" vertical="center" shrinkToFit="1"/>
    </xf>
    <xf numFmtId="0" fontId="19" fillId="0" borderId="7" xfId="0" applyFont="1" applyFill="1" applyBorder="1" applyAlignment="1">
      <alignment horizontal="center" vertical="center" shrinkToFit="1"/>
    </xf>
    <xf numFmtId="0" fontId="27" fillId="0" borderId="2" xfId="0" applyFont="1" applyFill="1" applyBorder="1" applyAlignment="1">
      <alignment horizontal="left" vertical="center" wrapText="1"/>
    </xf>
    <xf numFmtId="0" fontId="27" fillId="0" borderId="7" xfId="0" applyFont="1" applyFill="1" applyBorder="1" applyAlignment="1">
      <alignment horizontal="left" vertical="center" wrapText="1"/>
    </xf>
    <xf numFmtId="0" fontId="2" fillId="0" borderId="3" xfId="0" applyFont="1" applyFill="1" applyBorder="1" applyAlignment="1">
      <alignment horizontal="left" vertical="center" wrapText="1"/>
    </xf>
    <xf numFmtId="14" fontId="19" fillId="0" borderId="3" xfId="0" applyNumberFormat="1" applyFont="1" applyFill="1" applyBorder="1" applyAlignment="1">
      <alignment horizontal="center" vertical="center" shrinkToFit="1"/>
    </xf>
    <xf numFmtId="0" fontId="5"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19" fillId="0" borderId="2" xfId="0" applyFont="1" applyFill="1" applyBorder="1" applyAlignment="1">
      <alignment horizontal="center" vertical="center"/>
    </xf>
    <xf numFmtId="0" fontId="19" fillId="0" borderId="7" xfId="0" applyFont="1" applyFill="1" applyBorder="1" applyAlignment="1">
      <alignment horizontal="center" vertical="center"/>
    </xf>
    <xf numFmtId="14" fontId="19" fillId="0" borderId="11" xfId="0" applyNumberFormat="1" applyFont="1" applyFill="1" applyBorder="1" applyAlignment="1">
      <alignment horizontal="center" vertical="center"/>
    </xf>
    <xf numFmtId="14" fontId="19" fillId="0" borderId="3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7"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2" xfId="0" applyFont="1" applyFill="1" applyBorder="1" applyAlignment="1">
      <alignment horizontal="center" wrapText="1"/>
    </xf>
    <xf numFmtId="0" fontId="5" fillId="0" borderId="7" xfId="0" applyFont="1" applyFill="1" applyBorder="1" applyAlignment="1">
      <alignment horizontal="center" wrapText="1"/>
    </xf>
    <xf numFmtId="0" fontId="2" fillId="0" borderId="2"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2" xfId="0" applyNumberFormat="1" applyFont="1" applyFill="1" applyBorder="1" applyAlignment="1">
      <alignment horizontal="left" vertical="center" wrapText="1"/>
    </xf>
    <xf numFmtId="0" fontId="2" fillId="0" borderId="7" xfId="0" applyNumberFormat="1" applyFont="1" applyFill="1" applyBorder="1" applyAlignment="1">
      <alignment horizontal="left" vertical="center" wrapText="1"/>
    </xf>
    <xf numFmtId="49" fontId="5" fillId="0" borderId="2" xfId="0" applyNumberFormat="1" applyFont="1" applyFill="1" applyBorder="1" applyAlignment="1">
      <alignment horizontal="center" vertical="top" wrapText="1"/>
    </xf>
    <xf numFmtId="0" fontId="5" fillId="0" borderId="11" xfId="0" applyFont="1" applyFill="1" applyBorder="1" applyAlignment="1">
      <alignment horizontal="center" vertical="top" wrapText="1" shrinkToFit="1"/>
    </xf>
    <xf numFmtId="0" fontId="5" fillId="0" borderId="10" xfId="0" applyFont="1" applyFill="1" applyBorder="1" applyAlignment="1">
      <alignment horizontal="center" vertical="top" wrapText="1" shrinkToFit="1"/>
    </xf>
    <xf numFmtId="0" fontId="2" fillId="0" borderId="32" xfId="0" applyFont="1" applyFill="1" applyBorder="1" applyAlignment="1">
      <alignment horizontal="center" vertical="top" wrapText="1"/>
    </xf>
    <xf numFmtId="0" fontId="13" fillId="0" borderId="3" xfId="0" applyFont="1" applyFill="1" applyBorder="1" applyAlignment="1">
      <alignment horizontal="center" vertical="top" wrapText="1" shrinkToFit="1"/>
    </xf>
    <xf numFmtId="0" fontId="0"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0" fillId="0" borderId="4" xfId="0" applyFont="1" applyFill="1" applyBorder="1" applyAlignment="1">
      <alignment horizontal="center" vertical="top" shrinkToFit="1"/>
    </xf>
    <xf numFmtId="0" fontId="0" fillId="0" borderId="4" xfId="0" applyFont="1" applyFill="1" applyBorder="1" applyAlignment="1">
      <alignment horizontal="right" vertical="top" shrinkToFit="1"/>
    </xf>
    <xf numFmtId="0" fontId="13" fillId="0" borderId="41" xfId="0" applyFont="1" applyFill="1" applyBorder="1" applyAlignment="1">
      <alignment horizontal="center" vertical="top" shrinkToFit="1"/>
    </xf>
    <xf numFmtId="2" fontId="2" fillId="0" borderId="2" xfId="0" applyNumberFormat="1" applyFont="1" applyFill="1" applyBorder="1" applyAlignment="1">
      <alignment horizontal="left" vertical="center" wrapText="1"/>
    </xf>
    <xf numFmtId="2" fontId="2" fillId="0" borderId="7" xfId="0" applyNumberFormat="1" applyFont="1" applyFill="1" applyBorder="1" applyAlignment="1">
      <alignment horizontal="left" vertical="center" wrapText="1"/>
    </xf>
    <xf numFmtId="0" fontId="13" fillId="0" borderId="7" xfId="0" applyFont="1" applyFill="1" applyBorder="1" applyAlignment="1">
      <alignment horizontal="center" vertical="top" wrapText="1"/>
    </xf>
    <xf numFmtId="49" fontId="20" fillId="0" borderId="2" xfId="0" applyNumberFormat="1" applyFont="1" applyFill="1" applyBorder="1" applyAlignment="1">
      <alignment horizontal="center" vertical="top" shrinkToFit="1"/>
    </xf>
    <xf numFmtId="49" fontId="20" fillId="0" borderId="7" xfId="0" applyNumberFormat="1" applyFont="1" applyFill="1" applyBorder="1" applyAlignment="1">
      <alignment horizontal="center" vertical="top" shrinkToFit="1"/>
    </xf>
    <xf numFmtId="4" fontId="20" fillId="0" borderId="2" xfId="0" applyNumberFormat="1" applyFont="1" applyFill="1" applyBorder="1" applyAlignment="1">
      <alignment horizontal="right" vertical="top" shrinkToFit="1"/>
    </xf>
    <xf numFmtId="49" fontId="19" fillId="0" borderId="2" xfId="0" applyNumberFormat="1" applyFont="1" applyFill="1" applyBorder="1" applyAlignment="1">
      <alignment horizontal="center" vertical="top" wrapText="1"/>
    </xf>
    <xf numFmtId="49" fontId="19" fillId="0" borderId="7" xfId="0" applyNumberFormat="1" applyFont="1" applyFill="1" applyBorder="1" applyAlignment="1">
      <alignment horizontal="center" vertical="top" wrapText="1"/>
    </xf>
    <xf numFmtId="0" fontId="5" fillId="0" borderId="3" xfId="0" applyFont="1" applyFill="1" applyBorder="1" applyAlignment="1">
      <alignment horizontal="center" vertical="top" wrapText="1"/>
    </xf>
    <xf numFmtId="0" fontId="13" fillId="0" borderId="3" xfId="0" applyFont="1" applyFill="1" applyBorder="1" applyAlignment="1">
      <alignment horizontal="center" vertical="top" wrapText="1"/>
    </xf>
    <xf numFmtId="0" fontId="0" fillId="0" borderId="3" xfId="0"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3" fillId="0" borderId="2" xfId="0" applyNumberFormat="1" applyFont="1" applyFill="1" applyBorder="1" applyAlignment="1">
      <alignment horizontal="left" vertical="center" wrapText="1"/>
    </xf>
    <xf numFmtId="0" fontId="23" fillId="0" borderId="7" xfId="0" applyNumberFormat="1" applyFont="1" applyFill="1" applyBorder="1" applyAlignment="1">
      <alignment horizontal="left" vertical="center" wrapText="1"/>
    </xf>
    <xf numFmtId="0" fontId="5" fillId="0" borderId="45" xfId="0" applyFont="1" applyFill="1" applyBorder="1" applyAlignment="1">
      <alignment horizontal="center" vertical="top" shrinkToFit="1"/>
    </xf>
    <xf numFmtId="0" fontId="5" fillId="0" borderId="4" xfId="0" applyFont="1" applyFill="1" applyBorder="1" applyAlignment="1">
      <alignment horizontal="left" vertical="center" wrapText="1"/>
    </xf>
    <xf numFmtId="0" fontId="5" fillId="0" borderId="35" xfId="0" applyFont="1" applyFill="1" applyBorder="1" applyAlignment="1">
      <alignment horizontal="left" vertical="center" wrapText="1"/>
    </xf>
    <xf numFmtId="0" fontId="3" fillId="3" borderId="50" xfId="0" applyFont="1" applyFill="1" applyBorder="1" applyAlignment="1">
      <alignment horizontal="center" vertical="top"/>
    </xf>
    <xf numFmtId="0" fontId="3" fillId="3" borderId="44" xfId="0" applyFont="1" applyFill="1" applyBorder="1" applyAlignment="1">
      <alignment horizontal="center" vertical="top"/>
    </xf>
    <xf numFmtId="0" fontId="3" fillId="3" borderId="42" xfId="0" applyFont="1" applyFill="1" applyBorder="1" applyAlignment="1">
      <alignment horizontal="center" vertical="top"/>
    </xf>
    <xf numFmtId="49" fontId="3" fillId="3" borderId="2" xfId="0" applyNumberFormat="1" applyFont="1" applyFill="1" applyBorder="1" applyAlignment="1">
      <alignment horizontal="center" vertical="top"/>
    </xf>
    <xf numFmtId="49" fontId="3" fillId="3" borderId="4" xfId="0" applyNumberFormat="1" applyFont="1" applyFill="1" applyBorder="1" applyAlignment="1">
      <alignment horizontal="center" vertical="top"/>
    </xf>
    <xf numFmtId="49" fontId="3" fillId="3" borderId="7" xfId="0" applyNumberFormat="1" applyFont="1" applyFill="1" applyBorder="1" applyAlignment="1">
      <alignment horizontal="center" vertical="top"/>
    </xf>
    <xf numFmtId="0" fontId="3" fillId="3" borderId="4" xfId="0" applyFont="1" applyFill="1" applyBorder="1" applyAlignment="1">
      <alignment horizontal="left" vertical="top" wrapText="1"/>
    </xf>
    <xf numFmtId="49" fontId="3" fillId="3" borderId="2" xfId="0" applyNumberFormat="1" applyFont="1" applyFill="1" applyBorder="1" applyAlignment="1">
      <alignment horizontal="center" vertical="top" wrapText="1"/>
    </xf>
    <xf numFmtId="49" fontId="3" fillId="3" borderId="4" xfId="0" applyNumberFormat="1" applyFont="1" applyFill="1" applyBorder="1" applyAlignment="1">
      <alignment horizontal="center" vertical="top" wrapText="1"/>
    </xf>
    <xf numFmtId="49" fontId="3" fillId="3" borderId="7" xfId="0" applyNumberFormat="1" applyFont="1" applyFill="1" applyBorder="1" applyAlignment="1">
      <alignment horizontal="center" vertical="top" wrapText="1"/>
    </xf>
    <xf numFmtId="0" fontId="3" fillId="3" borderId="4" xfId="0" applyFont="1" applyFill="1" applyBorder="1" applyAlignment="1">
      <alignment horizontal="left" vertical="top" wrapText="1" shrinkToFit="1"/>
    </xf>
    <xf numFmtId="0" fontId="9" fillId="6" borderId="18" xfId="0" applyFont="1" applyFill="1" applyBorder="1" applyAlignment="1">
      <alignment horizontal="center"/>
    </xf>
    <xf numFmtId="0" fontId="9" fillId="6" borderId="3" xfId="0" applyFont="1" applyFill="1" applyBorder="1" applyAlignment="1">
      <alignment horizontal="center"/>
    </xf>
    <xf numFmtId="0" fontId="9" fillId="6" borderId="7" xfId="0" applyFont="1" applyFill="1" applyBorder="1" applyAlignment="1">
      <alignment horizontal="center"/>
    </xf>
    <xf numFmtId="49" fontId="1" fillId="5" borderId="26" xfId="0" applyNumberFormat="1" applyFont="1" applyFill="1" applyBorder="1" applyAlignment="1">
      <alignment horizontal="center" vertical="center" wrapText="1"/>
    </xf>
    <xf numFmtId="49" fontId="1" fillId="5" borderId="27" xfId="0" applyNumberFormat="1" applyFont="1" applyFill="1" applyBorder="1" applyAlignment="1">
      <alignment horizontal="center" vertical="center" wrapText="1"/>
    </xf>
    <xf numFmtId="49" fontId="1" fillId="5" borderId="28" xfId="0" applyNumberFormat="1" applyFont="1" applyFill="1" applyBorder="1" applyAlignment="1">
      <alignment horizontal="center" vertical="center" wrapText="1"/>
    </xf>
    <xf numFmtId="49" fontId="19" fillId="0" borderId="50" xfId="0" applyNumberFormat="1" applyFont="1" applyFill="1" applyBorder="1" applyAlignment="1">
      <alignment horizontal="center" vertical="top" wrapText="1" shrinkToFit="1"/>
    </xf>
    <xf numFmtId="49" fontId="19" fillId="0" borderId="44" xfId="0" applyNumberFormat="1" applyFont="1" applyFill="1" applyBorder="1" applyAlignment="1">
      <alignment horizontal="center" vertical="top" wrapText="1" shrinkToFit="1"/>
    </xf>
    <xf numFmtId="49" fontId="19" fillId="0" borderId="51" xfId="0" applyNumberFormat="1" applyFont="1" applyFill="1" applyBorder="1" applyAlignment="1">
      <alignment horizontal="center" vertical="top" wrapText="1" shrinkToFit="1"/>
    </xf>
    <xf numFmtId="49" fontId="19" fillId="0" borderId="42" xfId="0" applyNumberFormat="1" applyFont="1" applyFill="1" applyBorder="1" applyAlignment="1">
      <alignment horizontal="center" vertical="top" wrapText="1" shrinkToFit="1"/>
    </xf>
    <xf numFmtId="49" fontId="20" fillId="0" borderId="3" xfId="0" applyNumberFormat="1" applyFont="1" applyFill="1" applyBorder="1" applyAlignment="1">
      <alignment horizontal="center" vertical="top" wrapText="1"/>
    </xf>
    <xf numFmtId="49" fontId="20" fillId="0" borderId="2" xfId="0" applyNumberFormat="1" applyFont="1" applyFill="1" applyBorder="1" applyAlignment="1">
      <alignment horizontal="center" vertical="top" wrapText="1"/>
    </xf>
    <xf numFmtId="0" fontId="20" fillId="0" borderId="2" xfId="0" applyNumberFormat="1" applyFont="1" applyFill="1" applyBorder="1" applyAlignment="1">
      <alignment horizontal="left" vertical="center" wrapText="1"/>
    </xf>
    <xf numFmtId="0" fontId="22" fillId="0" borderId="7" xfId="0" applyNumberFormat="1" applyFont="1" applyFill="1" applyBorder="1" applyAlignment="1">
      <alignment horizontal="left" vertical="center" wrapText="1"/>
    </xf>
    <xf numFmtId="49" fontId="19" fillId="0" borderId="2" xfId="0" applyNumberFormat="1" applyFont="1" applyFill="1" applyBorder="1" applyAlignment="1">
      <alignment horizontal="center" vertical="center" wrapText="1"/>
    </xf>
    <xf numFmtId="0" fontId="0" fillId="0" borderId="7" xfId="0" applyNumberFormat="1" applyFont="1" applyFill="1" applyBorder="1" applyAlignment="1">
      <alignment horizontal="left" vertical="center" wrapText="1"/>
    </xf>
    <xf numFmtId="49" fontId="19" fillId="0" borderId="4" xfId="0" applyNumberFormat="1" applyFont="1" applyFill="1" applyBorder="1" applyAlignment="1">
      <alignment horizontal="center" vertical="center" wrapText="1"/>
    </xf>
    <xf numFmtId="49" fontId="19" fillId="0" borderId="7" xfId="0" applyNumberFormat="1" applyFont="1" applyFill="1" applyBorder="1" applyAlignment="1">
      <alignment horizontal="center" vertical="center" wrapText="1"/>
    </xf>
    <xf numFmtId="49" fontId="20" fillId="0" borderId="2" xfId="0" applyNumberFormat="1" applyFont="1" applyFill="1" applyBorder="1" applyAlignment="1">
      <alignment horizontal="left" vertical="center" wrapText="1"/>
    </xf>
    <xf numFmtId="49" fontId="20" fillId="0" borderId="7" xfId="0" applyNumberFormat="1" applyFont="1" applyFill="1" applyBorder="1" applyAlignment="1">
      <alignment horizontal="left" vertical="center" wrapText="1"/>
    </xf>
    <xf numFmtId="2" fontId="19" fillId="0" borderId="2" xfId="0" applyNumberFormat="1" applyFont="1" applyFill="1" applyBorder="1" applyAlignment="1">
      <alignment horizontal="center" vertical="center" wrapText="1"/>
    </xf>
    <xf numFmtId="2" fontId="19" fillId="0" borderId="7" xfId="0" applyNumberFormat="1" applyFont="1" applyFill="1" applyBorder="1" applyAlignment="1">
      <alignment horizontal="center" vertical="center" wrapText="1"/>
    </xf>
    <xf numFmtId="0" fontId="3" fillId="3" borderId="4" xfId="0" applyNumberFormat="1" applyFont="1" applyFill="1" applyBorder="1" applyAlignment="1">
      <alignment horizontal="left" vertical="top" wrapText="1"/>
    </xf>
    <xf numFmtId="0" fontId="3" fillId="3" borderId="7" xfId="0" applyNumberFormat="1" applyFont="1" applyFill="1" applyBorder="1" applyAlignment="1">
      <alignment horizontal="left" vertical="top" wrapText="1"/>
    </xf>
    <xf numFmtId="0" fontId="45" fillId="3" borderId="4" xfId="0" applyNumberFormat="1" applyFont="1" applyFill="1" applyBorder="1" applyAlignment="1" applyProtection="1">
      <alignment horizontal="center" vertical="top" wrapText="1" shrinkToFit="1"/>
      <protection locked="0"/>
    </xf>
    <xf numFmtId="0" fontId="45" fillId="3" borderId="7" xfId="0" applyNumberFormat="1" applyFont="1" applyFill="1" applyBorder="1" applyAlignment="1" applyProtection="1">
      <alignment horizontal="center" vertical="top" wrapText="1" shrinkToFit="1"/>
      <protection locked="0"/>
    </xf>
    <xf numFmtId="0" fontId="3" fillId="3" borderId="2" xfId="0" applyNumberFormat="1" applyFont="1" applyFill="1" applyBorder="1" applyAlignment="1">
      <alignment horizontal="left" vertical="top" wrapText="1"/>
    </xf>
    <xf numFmtId="0" fontId="3" fillId="3" borderId="4" xfId="0" applyFont="1" applyFill="1" applyBorder="1" applyAlignment="1">
      <alignment horizontal="center" vertical="top" wrapText="1"/>
    </xf>
    <xf numFmtId="14" fontId="3" fillId="3" borderId="2" xfId="0" applyNumberFormat="1" applyFont="1" applyFill="1" applyBorder="1" applyAlignment="1">
      <alignment horizontal="center" vertical="top" wrapText="1"/>
    </xf>
    <xf numFmtId="14" fontId="3" fillId="3" borderId="4" xfId="0" applyNumberFormat="1"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7" xfId="0" applyFont="1" applyFill="1" applyBorder="1" applyAlignment="1">
      <alignment horizontal="center" vertical="top" wrapText="1"/>
    </xf>
    <xf numFmtId="49" fontId="20" fillId="0" borderId="2" xfId="0" applyNumberFormat="1" applyFont="1" applyFill="1" applyBorder="1" applyAlignment="1">
      <alignment horizontal="center" vertical="top"/>
    </xf>
    <xf numFmtId="49" fontId="20" fillId="0" borderId="4" xfId="0" applyNumberFormat="1" applyFont="1" applyFill="1" applyBorder="1" applyAlignment="1">
      <alignment horizontal="center" vertical="top"/>
    </xf>
    <xf numFmtId="49" fontId="20" fillId="0" borderId="7" xfId="0" applyNumberFormat="1" applyFont="1" applyFill="1" applyBorder="1" applyAlignment="1">
      <alignment horizontal="center" vertical="top"/>
    </xf>
    <xf numFmtId="0" fontId="1" fillId="5" borderId="26" xfId="0" applyFont="1" applyFill="1" applyBorder="1" applyAlignment="1">
      <alignment horizontal="center" vertical="center"/>
    </xf>
    <xf numFmtId="0" fontId="7" fillId="5" borderId="27" xfId="0" applyFont="1" applyFill="1" applyBorder="1" applyAlignment="1">
      <alignment horizontal="center" vertical="center"/>
    </xf>
    <xf numFmtId="0" fontId="7" fillId="5" borderId="28" xfId="0" applyFont="1" applyFill="1" applyBorder="1" applyAlignment="1">
      <alignment horizontal="center" vertical="center"/>
    </xf>
    <xf numFmtId="0" fontId="45" fillId="3" borderId="2" xfId="0" applyNumberFormat="1" applyFont="1" applyFill="1" applyBorder="1" applyAlignment="1" applyProtection="1">
      <alignment horizontal="center" vertical="top" wrapText="1" shrinkToFit="1"/>
      <protection locked="0"/>
    </xf>
    <xf numFmtId="0" fontId="3" fillId="0" borderId="7" xfId="0" applyFont="1" applyFill="1" applyBorder="1" applyAlignment="1">
      <alignment horizontal="center" vertical="top" wrapText="1" shrinkToFit="1"/>
    </xf>
    <xf numFmtId="0" fontId="3" fillId="0" borderId="2"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4" xfId="0" applyFont="1" applyFill="1" applyBorder="1" applyAlignment="1">
      <alignment horizontal="left" vertical="top" wrapText="1" shrinkToFit="1"/>
    </xf>
    <xf numFmtId="0" fontId="3" fillId="0" borderId="2" xfId="0" applyFont="1" applyFill="1" applyBorder="1" applyAlignment="1">
      <alignment horizontal="left" vertical="top" wrapText="1" shrinkToFit="1"/>
    </xf>
    <xf numFmtId="0" fontId="3" fillId="0" borderId="7" xfId="0" applyFont="1" applyFill="1" applyBorder="1" applyAlignment="1">
      <alignment horizontal="left" vertical="top" wrapText="1" shrinkToFit="1"/>
    </xf>
    <xf numFmtId="0" fontId="3" fillId="0" borderId="2" xfId="0" applyNumberFormat="1" applyFont="1" applyFill="1" applyBorder="1" applyAlignment="1">
      <alignment horizontal="left" vertical="top" wrapText="1"/>
    </xf>
    <xf numFmtId="0" fontId="8" fillId="0" borderId="4" xfId="0" applyFont="1" applyFill="1" applyBorder="1" applyAlignment="1">
      <alignment horizontal="left" vertical="top" wrapText="1"/>
    </xf>
    <xf numFmtId="0" fontId="8" fillId="0" borderId="7" xfId="0" applyFont="1" applyFill="1" applyBorder="1" applyAlignment="1">
      <alignment horizontal="left" vertical="top" wrapText="1"/>
    </xf>
    <xf numFmtId="0" fontId="3" fillId="0" borderId="2" xfId="0" applyFont="1" applyFill="1" applyBorder="1" applyAlignment="1">
      <alignment vertical="top" wrapText="1"/>
    </xf>
    <xf numFmtId="0" fontId="8" fillId="0" borderId="4" xfId="0" applyFont="1" applyFill="1" applyBorder="1" applyAlignment="1">
      <alignment vertical="top" wrapText="1"/>
    </xf>
    <xf numFmtId="0" fontId="8" fillId="0" borderId="7" xfId="0" applyFont="1" applyFill="1" applyBorder="1" applyAlignment="1">
      <alignment vertical="top" wrapText="1"/>
    </xf>
    <xf numFmtId="0" fontId="3" fillId="0" borderId="7" xfId="0" applyNumberFormat="1" applyFont="1" applyFill="1" applyBorder="1" applyAlignment="1">
      <alignment horizontal="left" vertical="top" wrapText="1"/>
    </xf>
    <xf numFmtId="0" fontId="3" fillId="0" borderId="4" xfId="0" applyFont="1" applyFill="1" applyBorder="1" applyAlignment="1">
      <alignment horizontal="center" vertical="top" wrapText="1"/>
    </xf>
    <xf numFmtId="0" fontId="3" fillId="0" borderId="4" xfId="0" applyNumberFormat="1" applyFont="1" applyFill="1" applyBorder="1" applyAlignment="1">
      <alignment horizontal="left" vertical="top" wrapText="1"/>
    </xf>
    <xf numFmtId="0" fontId="3" fillId="0" borderId="2" xfId="0" applyNumberFormat="1" applyFont="1" applyFill="1" applyBorder="1" applyAlignment="1" applyProtection="1">
      <alignment horizontal="left" vertical="top" wrapText="1" shrinkToFit="1"/>
      <protection locked="0"/>
    </xf>
    <xf numFmtId="0" fontId="3" fillId="0" borderId="4" xfId="0" applyNumberFormat="1" applyFont="1" applyFill="1" applyBorder="1" applyAlignment="1" applyProtection="1">
      <alignment horizontal="left" vertical="top" wrapText="1" shrinkToFit="1"/>
      <protection locked="0"/>
    </xf>
    <xf numFmtId="0" fontId="3" fillId="0" borderId="2" xfId="0" applyNumberFormat="1" applyFont="1" applyFill="1" applyBorder="1" applyAlignment="1">
      <alignment horizontal="center" vertical="top" wrapText="1"/>
    </xf>
    <xf numFmtId="0" fontId="3" fillId="0" borderId="4" xfId="0" applyNumberFormat="1" applyFont="1" applyFill="1" applyBorder="1" applyAlignment="1">
      <alignment horizontal="center" vertical="top" wrapText="1"/>
    </xf>
    <xf numFmtId="0" fontId="3" fillId="0" borderId="7" xfId="0" applyNumberFormat="1" applyFont="1" applyFill="1" applyBorder="1" applyAlignment="1">
      <alignment horizontal="center" vertical="top" wrapText="1"/>
    </xf>
    <xf numFmtId="0" fontId="3" fillId="0" borderId="11" xfId="0" applyFont="1" applyFill="1" applyBorder="1" applyAlignment="1">
      <alignment vertical="top" wrapText="1"/>
    </xf>
    <xf numFmtId="0" fontId="8" fillId="0" borderId="10" xfId="0" applyFont="1" applyFill="1" applyBorder="1" applyAlignment="1">
      <alignment vertical="top" wrapText="1"/>
    </xf>
    <xf numFmtId="0" fontId="8" fillId="0" borderId="32" xfId="0" applyFont="1" applyFill="1" applyBorder="1" applyAlignment="1">
      <alignment vertical="top" wrapText="1"/>
    </xf>
    <xf numFmtId="0" fontId="3" fillId="0" borderId="2" xfId="0" applyFont="1" applyFill="1" applyBorder="1" applyAlignment="1">
      <alignment horizontal="center" vertical="top"/>
    </xf>
    <xf numFmtId="0" fontId="3" fillId="0" borderId="7" xfId="0" applyFont="1" applyFill="1" applyBorder="1" applyAlignment="1">
      <alignment horizontal="center" vertical="top"/>
    </xf>
    <xf numFmtId="14" fontId="3" fillId="0" borderId="2" xfId="0" applyNumberFormat="1" applyFont="1" applyFill="1" applyBorder="1" applyAlignment="1">
      <alignment horizontal="center" vertical="top" wrapText="1" shrinkToFit="1"/>
    </xf>
    <xf numFmtId="14" fontId="3" fillId="0" borderId="7" xfId="0" applyNumberFormat="1" applyFont="1" applyFill="1" applyBorder="1" applyAlignment="1">
      <alignment horizontal="center" vertical="top" wrapText="1" shrinkToFit="1"/>
    </xf>
    <xf numFmtId="0" fontId="3" fillId="0" borderId="2" xfId="0" applyNumberFormat="1" applyFont="1" applyFill="1" applyBorder="1" applyAlignment="1" applyProtection="1">
      <alignment horizontal="center" vertical="top" wrapText="1" shrinkToFit="1"/>
      <protection locked="0"/>
    </xf>
    <xf numFmtId="0" fontId="3" fillId="0" borderId="4" xfId="0" applyNumberFormat="1" applyFont="1" applyFill="1" applyBorder="1" applyAlignment="1" applyProtection="1">
      <alignment horizontal="center" vertical="top" wrapText="1" shrinkToFit="1"/>
      <protection locked="0"/>
    </xf>
    <xf numFmtId="0" fontId="3" fillId="0" borderId="7" xfId="0" applyNumberFormat="1" applyFont="1" applyFill="1" applyBorder="1" applyAlignment="1" applyProtection="1">
      <alignment horizontal="center" vertical="top" wrapText="1" shrinkToFit="1"/>
      <protection locked="0"/>
    </xf>
    <xf numFmtId="0" fontId="3" fillId="0" borderId="4" xfId="0" applyFont="1" applyFill="1" applyBorder="1" applyAlignment="1">
      <alignment vertical="top" wrapText="1"/>
    </xf>
    <xf numFmtId="0" fontId="3" fillId="0" borderId="7" xfId="0" applyFont="1" applyFill="1" applyBorder="1" applyAlignment="1">
      <alignment vertical="top" wrapText="1"/>
    </xf>
    <xf numFmtId="0" fontId="3" fillId="0" borderId="7" xfId="0" applyNumberFormat="1" applyFont="1" applyFill="1" applyBorder="1" applyAlignment="1" applyProtection="1">
      <alignment horizontal="left" vertical="top" wrapText="1" shrinkToFit="1"/>
      <protection locked="0"/>
    </xf>
    <xf numFmtId="0" fontId="8" fillId="0" borderId="7" xfId="0" applyFont="1" applyFill="1" applyBorder="1" applyAlignment="1">
      <alignment horizontal="center" vertical="top" wrapText="1" shrinkToFit="1"/>
    </xf>
    <xf numFmtId="0" fontId="3" fillId="0" borderId="11" xfId="0" applyFont="1" applyFill="1" applyBorder="1" applyAlignment="1">
      <alignment horizontal="center" vertical="top" wrapText="1" shrinkToFit="1"/>
    </xf>
    <xf numFmtId="0" fontId="3" fillId="0" borderId="10" xfId="0" applyFont="1" applyFill="1" applyBorder="1" applyAlignment="1">
      <alignment horizontal="center" vertical="top" wrapText="1" shrinkToFit="1"/>
    </xf>
    <xf numFmtId="0" fontId="3" fillId="0" borderId="4" xfId="0" applyFont="1" applyFill="1" applyBorder="1" applyAlignment="1">
      <alignment horizontal="center" vertical="top"/>
    </xf>
    <xf numFmtId="14" fontId="3" fillId="0" borderId="2" xfId="0" applyNumberFormat="1" applyFont="1" applyFill="1" applyBorder="1" applyAlignment="1">
      <alignment horizontal="center" vertical="top" wrapText="1"/>
    </xf>
    <xf numFmtId="14" fontId="3" fillId="0" borderId="7" xfId="0" applyNumberFormat="1" applyFont="1" applyFill="1" applyBorder="1" applyAlignment="1">
      <alignment horizontal="center" vertical="top" wrapText="1"/>
    </xf>
    <xf numFmtId="14" fontId="3" fillId="0" borderId="4" xfId="0" applyNumberFormat="1" applyFont="1" applyFill="1" applyBorder="1" applyAlignment="1">
      <alignment horizontal="center" vertical="top" wrapText="1" shrinkToFit="1"/>
    </xf>
    <xf numFmtId="14" fontId="3" fillId="0" borderId="4" xfId="0" applyNumberFormat="1" applyFont="1" applyFill="1" applyBorder="1" applyAlignment="1">
      <alignment horizontal="center" vertical="top" shrinkToFit="1"/>
    </xf>
    <xf numFmtId="14" fontId="3" fillId="0" borderId="7" xfId="0" applyNumberFormat="1" applyFont="1" applyFill="1" applyBorder="1" applyAlignment="1">
      <alignment horizontal="center" vertical="top" shrinkToFit="1"/>
    </xf>
    <xf numFmtId="0" fontId="3" fillId="2" borderId="16" xfId="0" applyFont="1" applyFill="1" applyBorder="1" applyAlignment="1">
      <alignment horizontal="center" vertical="center" textRotation="90" wrapText="1"/>
    </xf>
    <xf numFmtId="0" fontId="3" fillId="2" borderId="18" xfId="0" applyFont="1" applyFill="1" applyBorder="1" applyAlignment="1">
      <alignment horizontal="center" vertical="center" textRotation="90" wrapText="1"/>
    </xf>
    <xf numFmtId="0" fontId="2" fillId="2" borderId="17"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3" fillId="2" borderId="17" xfId="0" applyFont="1" applyFill="1" applyBorder="1" applyAlignment="1">
      <alignment horizontal="left" vertical="center" textRotation="90" wrapText="1"/>
    </xf>
    <xf numFmtId="0" fontId="3" fillId="2" borderId="3" xfId="0" applyFont="1" applyFill="1" applyBorder="1" applyAlignment="1">
      <alignment horizontal="left" vertical="center" textRotation="90" wrapText="1"/>
    </xf>
    <xf numFmtId="0" fontId="3" fillId="2" borderId="17" xfId="0" applyFont="1" applyFill="1" applyBorder="1" applyAlignment="1">
      <alignment horizontal="center" vertical="center" textRotation="90" wrapText="1"/>
    </xf>
    <xf numFmtId="0" fontId="3" fillId="2" borderId="3" xfId="0" applyFont="1" applyFill="1" applyBorder="1" applyAlignment="1">
      <alignment horizontal="center" vertical="center" textRotation="90" wrapText="1"/>
    </xf>
    <xf numFmtId="0" fontId="3" fillId="2" borderId="17" xfId="0" applyFont="1" applyFill="1" applyBorder="1" applyAlignment="1">
      <alignment horizontal="center" vertical="top" wrapText="1"/>
    </xf>
    <xf numFmtId="0" fontId="13" fillId="2" borderId="40" xfId="0" applyFont="1" applyFill="1" applyBorder="1" applyAlignment="1">
      <alignment vertical="center" textRotation="90" wrapText="1"/>
    </xf>
    <xf numFmtId="0" fontId="13" fillId="2" borderId="41" xfId="0" applyFont="1" applyFill="1" applyBorder="1" applyAlignment="1">
      <alignment vertical="center" textRotation="90" wrapText="1"/>
    </xf>
    <xf numFmtId="0" fontId="13" fillId="2" borderId="29" xfId="0" applyFont="1" applyFill="1" applyBorder="1" applyAlignment="1">
      <alignment vertical="center" textRotation="90" wrapText="1"/>
    </xf>
    <xf numFmtId="0" fontId="3"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49" fontId="3" fillId="2" borderId="17" xfId="0" applyNumberFormat="1" applyFont="1" applyFill="1" applyBorder="1" applyAlignment="1">
      <alignment horizontal="center" vertical="center" textRotation="90" wrapText="1"/>
    </xf>
    <xf numFmtId="49" fontId="3" fillId="2" borderId="3" xfId="0" applyNumberFormat="1" applyFont="1" applyFill="1" applyBorder="1" applyAlignment="1">
      <alignment horizontal="center" vertical="center" textRotation="90" wrapText="1"/>
    </xf>
    <xf numFmtId="14" fontId="3" fillId="0" borderId="4" xfId="0" applyNumberFormat="1" applyFont="1" applyFill="1" applyBorder="1" applyAlignment="1">
      <alignment horizontal="center" vertical="top"/>
    </xf>
    <xf numFmtId="0" fontId="8" fillId="0" borderId="7" xfId="0" applyFont="1" applyFill="1" applyBorder="1" applyAlignment="1">
      <alignment horizontal="left"/>
    </xf>
    <xf numFmtId="0" fontId="3" fillId="0" borderId="2" xfId="0" applyFont="1" applyFill="1" applyBorder="1" applyAlignment="1">
      <alignment horizontal="center" vertical="top" shrinkToFit="1"/>
    </xf>
    <xf numFmtId="0" fontId="3" fillId="0" borderId="7" xfId="0" applyFont="1" applyFill="1" applyBorder="1" applyAlignment="1">
      <alignment horizontal="center" vertical="top" shrinkToFit="1"/>
    </xf>
    <xf numFmtId="14" fontId="3" fillId="0" borderId="2" xfId="0" applyNumberFormat="1" applyFont="1" applyFill="1" applyBorder="1" applyAlignment="1" applyProtection="1">
      <alignment horizontal="center" vertical="top" wrapText="1" shrinkToFit="1"/>
      <protection locked="0"/>
    </xf>
    <xf numFmtId="14" fontId="3" fillId="0" borderId="4" xfId="0" applyNumberFormat="1" applyFont="1" applyFill="1" applyBorder="1" applyAlignment="1" applyProtection="1">
      <alignment horizontal="center" vertical="top" wrapText="1" shrinkToFit="1"/>
      <protection locked="0"/>
    </xf>
    <xf numFmtId="14" fontId="3" fillId="0" borderId="7" xfId="0" applyNumberFormat="1" applyFont="1" applyFill="1" applyBorder="1" applyAlignment="1" applyProtection="1">
      <alignment horizontal="center" vertical="top" wrapText="1" shrinkToFit="1"/>
      <protection locked="0"/>
    </xf>
    <xf numFmtId="0" fontId="2" fillId="0" borderId="45" xfId="0" applyFont="1" applyFill="1" applyBorder="1" applyAlignment="1">
      <alignment horizontal="center" vertical="top"/>
    </xf>
    <xf numFmtId="0" fontId="2" fillId="0" borderId="41" xfId="0" applyFont="1" applyFill="1" applyBorder="1" applyAlignment="1">
      <alignment horizontal="center" vertical="top"/>
    </xf>
    <xf numFmtId="0" fontId="2" fillId="0" borderId="29" xfId="0" applyFont="1" applyFill="1" applyBorder="1" applyAlignment="1">
      <alignment horizontal="center" vertical="top"/>
    </xf>
    <xf numFmtId="4" fontId="20" fillId="0" borderId="2" xfId="0" applyNumberFormat="1" applyFont="1" applyFill="1" applyBorder="1" applyAlignment="1">
      <alignment horizontal="center" vertical="top"/>
    </xf>
    <xf numFmtId="4" fontId="20" fillId="0" borderId="4" xfId="0" applyNumberFormat="1" applyFont="1" applyFill="1" applyBorder="1" applyAlignment="1">
      <alignment horizontal="center" vertical="top"/>
    </xf>
    <xf numFmtId="4" fontId="20" fillId="0" borderId="7" xfId="0" applyNumberFormat="1" applyFont="1" applyFill="1" applyBorder="1" applyAlignment="1">
      <alignment horizontal="center" vertical="top"/>
    </xf>
    <xf numFmtId="4" fontId="40" fillId="0" borderId="2" xfId="0" applyNumberFormat="1" applyFont="1" applyFill="1" applyBorder="1" applyAlignment="1">
      <alignment horizontal="center" vertical="top"/>
    </xf>
    <xf numFmtId="4" fontId="40" fillId="0" borderId="4" xfId="0" applyNumberFormat="1" applyFont="1" applyFill="1" applyBorder="1" applyAlignment="1">
      <alignment horizontal="center" vertical="top"/>
    </xf>
    <xf numFmtId="4" fontId="40" fillId="0" borderId="7" xfId="0" applyNumberFormat="1" applyFont="1" applyFill="1" applyBorder="1" applyAlignment="1">
      <alignment horizontal="center" vertical="top"/>
    </xf>
    <xf numFmtId="14" fontId="3" fillId="0" borderId="2" xfId="0" applyNumberFormat="1" applyFont="1" applyFill="1" applyBorder="1" applyAlignment="1">
      <alignment horizontal="center" vertical="top"/>
    </xf>
    <xf numFmtId="14" fontId="3" fillId="0" borderId="7" xfId="0" applyNumberFormat="1" applyFont="1" applyFill="1" applyBorder="1" applyAlignment="1">
      <alignment horizontal="center" vertical="top"/>
    </xf>
    <xf numFmtId="49" fontId="19" fillId="0" borderId="2" xfId="0" applyNumberFormat="1" applyFont="1" applyFill="1" applyBorder="1" applyAlignment="1">
      <alignment horizontal="center" vertical="top"/>
    </xf>
    <xf numFmtId="49" fontId="19" fillId="0" borderId="4" xfId="0" applyNumberFormat="1" applyFont="1" applyFill="1" applyBorder="1" applyAlignment="1">
      <alignment horizontal="center" vertical="top"/>
    </xf>
    <xf numFmtId="4" fontId="19" fillId="0" borderId="2" xfId="0" applyNumberFormat="1" applyFont="1" applyFill="1" applyBorder="1" applyAlignment="1">
      <alignment horizontal="center" vertical="top"/>
    </xf>
    <xf numFmtId="4" fontId="19" fillId="0" borderId="4" xfId="0" applyNumberFormat="1" applyFont="1" applyFill="1" applyBorder="1" applyAlignment="1">
      <alignment horizontal="center" vertical="top"/>
    </xf>
    <xf numFmtId="14" fontId="3" fillId="0" borderId="4" xfId="0" applyNumberFormat="1" applyFont="1" applyFill="1" applyBorder="1" applyAlignment="1">
      <alignment horizontal="center" vertical="top" wrapText="1"/>
    </xf>
    <xf numFmtId="0" fontId="3" fillId="0" borderId="4" xfId="0" applyNumberFormat="1" applyFont="1" applyFill="1" applyBorder="1" applyAlignment="1">
      <alignment horizontal="left" vertical="top" wrapText="1" shrinkToFit="1"/>
    </xf>
    <xf numFmtId="0" fontId="3" fillId="0" borderId="7" xfId="0" applyNumberFormat="1" applyFont="1" applyFill="1" applyBorder="1" applyAlignment="1">
      <alignment horizontal="left" vertical="top" wrapText="1" shrinkToFit="1"/>
    </xf>
    <xf numFmtId="4" fontId="20" fillId="0" borderId="2" xfId="0" applyNumberFormat="1" applyFont="1" applyFill="1" applyBorder="1" applyAlignment="1">
      <alignment horizontal="center" vertical="top" wrapText="1"/>
    </xf>
    <xf numFmtId="4" fontId="20" fillId="0" borderId="7" xfId="0" applyNumberFormat="1" applyFont="1" applyFill="1" applyBorder="1" applyAlignment="1">
      <alignment horizontal="center" vertical="top" wrapText="1"/>
    </xf>
    <xf numFmtId="4" fontId="40" fillId="0" borderId="2" xfId="0" applyNumberFormat="1" applyFont="1" applyFill="1" applyBorder="1" applyAlignment="1">
      <alignment horizontal="center" vertical="top" wrapText="1"/>
    </xf>
    <xf numFmtId="4" fontId="40" fillId="0" borderId="7" xfId="0" applyNumberFormat="1" applyFont="1" applyFill="1" applyBorder="1" applyAlignment="1">
      <alignment horizontal="center" vertical="top" wrapText="1"/>
    </xf>
    <xf numFmtId="49" fontId="20" fillId="0" borderId="7" xfId="0" applyNumberFormat="1" applyFont="1" applyFill="1" applyBorder="1" applyAlignment="1">
      <alignment horizontal="center" vertical="top" wrapText="1"/>
    </xf>
    <xf numFmtId="49" fontId="3" fillId="0" borderId="2" xfId="0" applyNumberFormat="1" applyFont="1" applyFill="1" applyBorder="1" applyAlignment="1">
      <alignment horizontal="center" vertical="top" wrapText="1"/>
    </xf>
    <xf numFmtId="49" fontId="3" fillId="0" borderId="7" xfId="0" applyNumberFormat="1" applyFont="1" applyFill="1" applyBorder="1" applyAlignment="1">
      <alignment horizontal="center" vertical="top" wrapText="1"/>
    </xf>
    <xf numFmtId="49" fontId="3" fillId="0" borderId="4" xfId="0" applyNumberFormat="1" applyFont="1" applyFill="1" applyBorder="1" applyAlignment="1">
      <alignment horizontal="center" vertical="top" wrapText="1"/>
    </xf>
    <xf numFmtId="0" fontId="3" fillId="0" borderId="4" xfId="0" applyFont="1" applyFill="1" applyBorder="1" applyAlignment="1">
      <alignment horizontal="left"/>
    </xf>
    <xf numFmtId="49" fontId="3" fillId="0" borderId="2" xfId="0" applyNumberFormat="1" applyFont="1" applyFill="1" applyBorder="1" applyAlignment="1">
      <alignment horizontal="left" vertical="top" wrapText="1"/>
    </xf>
    <xf numFmtId="49" fontId="3" fillId="0" borderId="7" xfId="0" applyNumberFormat="1" applyFont="1" applyFill="1" applyBorder="1" applyAlignment="1">
      <alignment horizontal="left" vertical="top" wrapText="1"/>
    </xf>
    <xf numFmtId="49" fontId="3" fillId="0" borderId="4" xfId="0" applyNumberFormat="1" applyFont="1" applyFill="1" applyBorder="1" applyAlignment="1">
      <alignment horizontal="left" vertical="top" wrapText="1"/>
    </xf>
    <xf numFmtId="0" fontId="6" fillId="0" borderId="44" xfId="0" applyFont="1" applyBorder="1" applyAlignment="1">
      <alignment horizontal="center" vertical="center"/>
    </xf>
    <xf numFmtId="0" fontId="2" fillId="0" borderId="4" xfId="0" applyFont="1" applyBorder="1" applyAlignment="1">
      <alignment horizontal="center" vertical="center"/>
    </xf>
    <xf numFmtId="0" fontId="1" fillId="6" borderId="49" xfId="0" applyFont="1" applyFill="1" applyBorder="1" applyAlignment="1">
      <alignment horizontal="center"/>
    </xf>
    <xf numFmtId="0" fontId="1" fillId="6" borderId="12" xfId="0" applyFont="1" applyFill="1" applyBorder="1" applyAlignment="1">
      <alignment horizontal="center"/>
    </xf>
    <xf numFmtId="0" fontId="1" fillId="6" borderId="6" xfId="0" applyFont="1" applyFill="1" applyBorder="1" applyAlignment="1">
      <alignment horizontal="center"/>
    </xf>
    <xf numFmtId="14" fontId="3" fillId="0" borderId="3" xfId="0" applyNumberFormat="1" applyFont="1" applyFill="1" applyBorder="1" applyAlignment="1">
      <alignment horizontal="center" vertical="top" wrapText="1" shrinkToFit="1"/>
    </xf>
    <xf numFmtId="0" fontId="3" fillId="0" borderId="9" xfId="0" applyFont="1" applyFill="1" applyBorder="1" applyAlignment="1">
      <alignment horizontal="center" vertical="top" wrapText="1"/>
    </xf>
    <xf numFmtId="0" fontId="3" fillId="0" borderId="13" xfId="0" applyFont="1" applyFill="1" applyBorder="1" applyAlignment="1">
      <alignment horizontal="center" vertical="top" wrapText="1"/>
    </xf>
    <xf numFmtId="0" fontId="3" fillId="0" borderId="2" xfId="0" applyFont="1" applyFill="1" applyBorder="1" applyAlignment="1">
      <alignment vertical="top" wrapText="1" shrinkToFit="1"/>
    </xf>
    <xf numFmtId="0" fontId="3" fillId="0" borderId="4" xfId="0" applyFont="1" applyFill="1" applyBorder="1" applyAlignment="1">
      <alignment vertical="top" wrapText="1" shrinkToFit="1"/>
    </xf>
    <xf numFmtId="0" fontId="3" fillId="0" borderId="7" xfId="0" applyFont="1" applyFill="1" applyBorder="1"/>
    <xf numFmtId="0" fontId="8" fillId="0" borderId="4" xfId="0" applyFont="1" applyFill="1" applyBorder="1" applyAlignment="1">
      <alignment horizontal="left" vertical="top" wrapText="1" shrinkToFit="1"/>
    </xf>
    <xf numFmtId="0" fontId="8" fillId="0" borderId="7" xfId="0" applyFont="1" applyFill="1" applyBorder="1" applyAlignment="1">
      <alignment horizontal="left" vertical="top" wrapText="1" shrinkToFit="1"/>
    </xf>
    <xf numFmtId="0" fontId="8" fillId="0" borderId="4" xfId="0" applyFont="1" applyFill="1" applyBorder="1"/>
    <xf numFmtId="0" fontId="8" fillId="0" borderId="7" xfId="0" applyFont="1" applyFill="1" applyBorder="1"/>
    <xf numFmtId="14" fontId="3" fillId="0" borderId="2" xfId="0" applyNumberFormat="1" applyFont="1" applyFill="1" applyBorder="1" applyAlignment="1">
      <alignment horizontal="left" vertical="top" wrapText="1"/>
    </xf>
    <xf numFmtId="14" fontId="3" fillId="0" borderId="4" xfId="0" applyNumberFormat="1" applyFont="1" applyFill="1" applyBorder="1" applyAlignment="1">
      <alignment horizontal="left" vertical="top" wrapText="1"/>
    </xf>
    <xf numFmtId="14" fontId="3" fillId="0" borderId="7" xfId="0" applyNumberFormat="1" applyFont="1" applyFill="1" applyBorder="1" applyAlignment="1">
      <alignment horizontal="left" vertical="top" wrapText="1"/>
    </xf>
    <xf numFmtId="0" fontId="1" fillId="0" borderId="0" xfId="2" applyFont="1" applyFill="1" applyBorder="1" applyAlignment="1">
      <alignment horizontal="center" vertical="center" wrapText="1"/>
    </xf>
    <xf numFmtId="0" fontId="13" fillId="0" borderId="0" xfId="0" applyFont="1"/>
    <xf numFmtId="164" fontId="1" fillId="5" borderId="38" xfId="0" applyNumberFormat="1" applyFont="1" applyFill="1" applyBorder="1" applyAlignment="1">
      <alignment horizontal="center" vertical="top"/>
    </xf>
    <xf numFmtId="164" fontId="1" fillId="5" borderId="31" xfId="0" applyNumberFormat="1" applyFont="1" applyFill="1" applyBorder="1" applyAlignment="1">
      <alignment horizontal="center" vertical="top"/>
    </xf>
    <xf numFmtId="0" fontId="2" fillId="2" borderId="39" xfId="0" applyFont="1" applyFill="1" applyBorder="1" applyAlignment="1">
      <alignment horizontal="center" vertical="top"/>
    </xf>
    <xf numFmtId="0" fontId="7" fillId="0" borderId="43" xfId="0" applyFont="1" applyFill="1" applyBorder="1" applyAlignment="1">
      <alignment horizontal="center" vertical="top"/>
    </xf>
    <xf numFmtId="0" fontId="7" fillId="0" borderId="44" xfId="0" applyFont="1" applyFill="1" applyBorder="1" applyAlignment="1">
      <alignment horizontal="center" vertical="top"/>
    </xf>
    <xf numFmtId="0" fontId="7" fillId="0" borderId="42" xfId="0" applyFont="1" applyFill="1" applyBorder="1" applyAlignment="1">
      <alignment horizontal="center" vertical="top"/>
    </xf>
    <xf numFmtId="0" fontId="8" fillId="0" borderId="2" xfId="0" applyFont="1" applyFill="1" applyBorder="1" applyAlignment="1">
      <alignment horizontal="left" vertical="top" wrapText="1"/>
    </xf>
    <xf numFmtId="0" fontId="3" fillId="7" borderId="2" xfId="0" applyFont="1" applyFill="1" applyBorder="1" applyAlignment="1">
      <alignment horizontal="left" vertical="center" wrapText="1"/>
    </xf>
    <xf numFmtId="0" fontId="3" fillId="0" borderId="4" xfId="0" applyFont="1" applyBorder="1" applyAlignment="1">
      <alignment horizontal="left" vertical="center" wrapText="1"/>
    </xf>
    <xf numFmtId="4" fontId="19" fillId="0" borderId="2" xfId="0" applyNumberFormat="1" applyFont="1" applyBorder="1" applyAlignment="1">
      <alignment horizontal="center" vertical="center"/>
    </xf>
    <xf numFmtId="4" fontId="19" fillId="0" borderId="4" xfId="0" applyNumberFormat="1" applyFont="1" applyBorder="1" applyAlignment="1">
      <alignment horizontal="center" vertical="center"/>
    </xf>
    <xf numFmtId="4" fontId="20" fillId="3" borderId="2" xfId="0" applyNumberFormat="1" applyFont="1" applyFill="1" applyBorder="1" applyAlignment="1">
      <alignment horizontal="center" vertical="center"/>
    </xf>
    <xf numFmtId="0" fontId="5" fillId="0" borderId="45" xfId="0" applyFont="1" applyBorder="1" applyAlignment="1">
      <alignment horizontal="center" vertical="center"/>
    </xf>
    <xf numFmtId="0" fontId="2" fillId="0" borderId="41" xfId="0" applyFont="1" applyBorder="1" applyAlignment="1">
      <alignment horizontal="center" vertical="center"/>
    </xf>
    <xf numFmtId="0" fontId="1" fillId="5" borderId="26" xfId="2" applyFont="1" applyFill="1" applyBorder="1" applyAlignment="1">
      <alignment horizontal="center" vertical="center" wrapText="1"/>
    </xf>
    <xf numFmtId="0" fontId="1" fillId="5" borderId="27" xfId="2" applyFont="1" applyFill="1" applyBorder="1" applyAlignment="1">
      <alignment horizontal="center" vertical="center" wrapText="1"/>
    </xf>
    <xf numFmtId="0" fontId="10" fillId="0" borderId="43" xfId="2" applyFont="1" applyFill="1" applyBorder="1" applyAlignment="1">
      <alignment horizontal="center" vertical="top"/>
    </xf>
    <xf numFmtId="0" fontId="10" fillId="0" borderId="44" xfId="2" applyFont="1" applyFill="1" applyBorder="1" applyAlignment="1">
      <alignment horizontal="center" vertical="top"/>
    </xf>
    <xf numFmtId="0" fontId="10" fillId="0" borderId="38" xfId="2" applyFont="1" applyFill="1" applyBorder="1" applyAlignment="1">
      <alignment horizontal="center" vertical="top"/>
    </xf>
    <xf numFmtId="0" fontId="3" fillId="0" borderId="2" xfId="2" applyFont="1" applyFill="1" applyBorder="1" applyAlignment="1">
      <alignment horizontal="center" vertical="top" wrapText="1"/>
    </xf>
    <xf numFmtId="0" fontId="3" fillId="0" borderId="4" xfId="2" applyFont="1" applyFill="1" applyBorder="1" applyAlignment="1">
      <alignment horizontal="center" vertical="top" wrapText="1"/>
    </xf>
    <xf numFmtId="0" fontId="3" fillId="0" borderId="7" xfId="2" applyFont="1" applyFill="1" applyBorder="1" applyAlignment="1">
      <alignment horizontal="center" vertical="top" wrapText="1"/>
    </xf>
    <xf numFmtId="0" fontId="3" fillId="0" borderId="2" xfId="2" applyFont="1" applyFill="1" applyBorder="1" applyAlignment="1">
      <alignment horizontal="left" vertical="top" wrapText="1"/>
    </xf>
    <xf numFmtId="0" fontId="3" fillId="0" borderId="4" xfId="2" applyFont="1" applyFill="1" applyBorder="1" applyAlignment="1">
      <alignment horizontal="left" vertical="top" wrapText="1"/>
    </xf>
    <xf numFmtId="0" fontId="3" fillId="0" borderId="7" xfId="2" applyFont="1" applyFill="1" applyBorder="1" applyAlignment="1">
      <alignment horizontal="left" vertical="top" wrapText="1"/>
    </xf>
    <xf numFmtId="14" fontId="3" fillId="0" borderId="2" xfId="2" applyNumberFormat="1" applyFont="1" applyFill="1" applyBorder="1" applyAlignment="1">
      <alignment horizontal="center" vertical="top" wrapText="1"/>
    </xf>
    <xf numFmtId="14" fontId="3" fillId="0" borderId="4" xfId="2" applyNumberFormat="1" applyFont="1" applyFill="1" applyBorder="1" applyAlignment="1">
      <alignment horizontal="center" vertical="top" wrapText="1"/>
    </xf>
    <xf numFmtId="14" fontId="3" fillId="0" borderId="7" xfId="2" applyNumberFormat="1" applyFont="1" applyFill="1" applyBorder="1" applyAlignment="1">
      <alignment horizontal="center" vertical="top" wrapText="1"/>
    </xf>
    <xf numFmtId="49" fontId="2" fillId="0" borderId="2" xfId="2" applyNumberFormat="1" applyFont="1" applyFill="1" applyBorder="1" applyAlignment="1">
      <alignment horizontal="center" vertical="top" wrapText="1"/>
    </xf>
    <xf numFmtId="49" fontId="2" fillId="0" borderId="7" xfId="2" applyNumberFormat="1" applyFont="1" applyFill="1" applyBorder="1" applyAlignment="1">
      <alignment horizontal="center" vertical="top" wrapText="1"/>
    </xf>
    <xf numFmtId="0" fontId="8" fillId="0" borderId="7" xfId="2" applyFont="1" applyFill="1" applyBorder="1"/>
    <xf numFmtId="0" fontId="3" fillId="0" borderId="2" xfId="2" applyFont="1" applyFill="1" applyBorder="1" applyAlignment="1">
      <alignment horizontal="left" vertical="top" wrapText="1" shrinkToFit="1"/>
    </xf>
    <xf numFmtId="0" fontId="8" fillId="0" borderId="4" xfId="2" applyFont="1" applyFill="1" applyBorder="1" applyAlignment="1">
      <alignment horizontal="left"/>
    </xf>
    <xf numFmtId="0" fontId="3" fillId="0" borderId="2" xfId="2" applyFont="1" applyFill="1" applyBorder="1" applyAlignment="1">
      <alignment horizontal="center" vertical="top" wrapText="1" shrinkToFit="1"/>
    </xf>
    <xf numFmtId="0" fontId="3" fillId="0" borderId="4" xfId="2" applyFont="1" applyFill="1" applyBorder="1" applyAlignment="1">
      <alignment horizontal="center" vertical="top" wrapText="1" shrinkToFit="1"/>
    </xf>
    <xf numFmtId="14" fontId="3" fillId="0" borderId="2" xfId="2" applyNumberFormat="1" applyFont="1" applyFill="1" applyBorder="1" applyAlignment="1">
      <alignment horizontal="center" vertical="top" wrapText="1" shrinkToFit="1"/>
    </xf>
    <xf numFmtId="14" fontId="3" fillId="0" borderId="4" xfId="2" applyNumberFormat="1" applyFont="1" applyFill="1" applyBorder="1" applyAlignment="1">
      <alignment horizontal="center" vertical="top" wrapText="1" shrinkToFit="1"/>
    </xf>
    <xf numFmtId="49" fontId="2" fillId="0" borderId="4" xfId="2" applyNumberFormat="1" applyFont="1" applyFill="1" applyBorder="1" applyAlignment="1">
      <alignment horizontal="center" vertical="top" wrapText="1"/>
    </xf>
    <xf numFmtId="0" fontId="3" fillId="0" borderId="7" xfId="2" applyFont="1" applyFill="1" applyBorder="1" applyAlignment="1">
      <alignment horizontal="center" vertical="top" wrapText="1" shrinkToFit="1"/>
    </xf>
    <xf numFmtId="14" fontId="3" fillId="0" borderId="7" xfId="2" applyNumberFormat="1" applyFont="1" applyFill="1" applyBorder="1" applyAlignment="1">
      <alignment horizontal="center" vertical="top" wrapText="1" shrinkToFit="1"/>
    </xf>
    <xf numFmtId="14" fontId="3" fillId="0" borderId="2" xfId="2" applyNumberFormat="1" applyFont="1" applyFill="1" applyBorder="1" applyAlignment="1">
      <alignment horizontal="left" vertical="top" wrapText="1" shrinkToFit="1"/>
    </xf>
    <xf numFmtId="14" fontId="3" fillId="0" borderId="4" xfId="2" applyNumberFormat="1" applyFont="1" applyFill="1" applyBorder="1" applyAlignment="1">
      <alignment horizontal="left" vertical="top" wrapText="1" shrinkToFit="1"/>
    </xf>
    <xf numFmtId="14" fontId="3" fillId="0" borderId="7" xfId="2" applyNumberFormat="1" applyFont="1" applyFill="1" applyBorder="1" applyAlignment="1">
      <alignment horizontal="left" vertical="top" wrapText="1" shrinkToFit="1"/>
    </xf>
    <xf numFmtId="49" fontId="3" fillId="0" borderId="2" xfId="2" applyNumberFormat="1" applyFont="1" applyFill="1" applyBorder="1" applyAlignment="1">
      <alignment horizontal="center" vertical="top" wrapText="1" shrinkToFit="1"/>
    </xf>
    <xf numFmtId="49" fontId="3" fillId="0" borderId="4" xfId="2" applyNumberFormat="1" applyFont="1" applyFill="1" applyBorder="1" applyAlignment="1">
      <alignment horizontal="center" vertical="top" wrapText="1" shrinkToFit="1"/>
    </xf>
    <xf numFmtId="49" fontId="3" fillId="0" borderId="7" xfId="2" applyNumberFormat="1" applyFont="1" applyFill="1" applyBorder="1" applyAlignment="1">
      <alignment horizontal="center" vertical="top" wrapText="1" shrinkToFit="1"/>
    </xf>
    <xf numFmtId="0" fontId="3" fillId="0" borderId="3" xfId="2" applyFont="1" applyFill="1" applyBorder="1" applyAlignment="1">
      <alignment horizontal="left" vertical="top" wrapText="1"/>
    </xf>
    <xf numFmtId="0" fontId="3" fillId="0" borderId="7" xfId="2" applyFont="1" applyFill="1" applyBorder="1" applyAlignment="1">
      <alignment horizontal="left" vertical="top" wrapText="1" shrinkToFit="1"/>
    </xf>
    <xf numFmtId="49" fontId="3" fillId="0" borderId="3" xfId="2" applyNumberFormat="1" applyFont="1" applyFill="1" applyBorder="1" applyAlignment="1">
      <alignment horizontal="center" vertical="top" wrapText="1" shrinkToFit="1"/>
    </xf>
    <xf numFmtId="0" fontId="3" fillId="0" borderId="3" xfId="2" applyFont="1" applyFill="1" applyBorder="1" applyAlignment="1">
      <alignment horizontal="left" vertical="top" wrapText="1" shrinkToFit="1"/>
    </xf>
    <xf numFmtId="49" fontId="19" fillId="0" borderId="3" xfId="2" applyNumberFormat="1" applyFont="1" applyFill="1" applyBorder="1" applyAlignment="1">
      <alignment horizontal="center" vertical="top" wrapText="1"/>
    </xf>
    <xf numFmtId="49" fontId="3" fillId="0" borderId="3" xfId="2" applyNumberFormat="1" applyFont="1" applyFill="1" applyBorder="1" applyAlignment="1">
      <alignment horizontal="left" vertical="top" wrapText="1" shrinkToFit="1"/>
    </xf>
    <xf numFmtId="14" fontId="3" fillId="0" borderId="3" xfId="2" applyNumberFormat="1" applyFont="1" applyFill="1" applyBorder="1" applyAlignment="1">
      <alignment horizontal="center" vertical="top" wrapText="1" shrinkToFit="1"/>
    </xf>
    <xf numFmtId="14" fontId="3" fillId="0" borderId="3" xfId="2" applyNumberFormat="1" applyFont="1" applyFill="1" applyBorder="1" applyAlignment="1">
      <alignment horizontal="left" vertical="top" wrapText="1" shrinkToFit="1"/>
    </xf>
    <xf numFmtId="0" fontId="3" fillId="0" borderId="4" xfId="2" applyFont="1" applyFill="1" applyBorder="1" applyAlignment="1">
      <alignment horizontal="left" vertical="top" wrapText="1" shrinkToFit="1"/>
    </xf>
    <xf numFmtId="0" fontId="3" fillId="0" borderId="3" xfId="2" applyFont="1" applyFill="1" applyBorder="1" applyAlignment="1">
      <alignment horizontal="center" vertical="top" wrapText="1" shrinkToFit="1"/>
    </xf>
    <xf numFmtId="0" fontId="8" fillId="0" borderId="4" xfId="2" applyFont="1" applyFill="1" applyBorder="1"/>
    <xf numFmtId="49" fontId="2" fillId="0" borderId="3" xfId="2" applyNumberFormat="1" applyFont="1" applyFill="1" applyBorder="1" applyAlignment="1">
      <alignment horizontal="center" vertical="top" wrapText="1"/>
    </xf>
    <xf numFmtId="0" fontId="2" fillId="0" borderId="3" xfId="2" applyFont="1" applyFill="1" applyBorder="1" applyAlignment="1">
      <alignment horizontal="center" vertical="top" wrapText="1" shrinkToFit="1"/>
    </xf>
    <xf numFmtId="0" fontId="3" fillId="0" borderId="3" xfId="2" applyFont="1" applyFill="1" applyBorder="1" applyAlignment="1">
      <alignment horizontal="center" vertical="top" wrapText="1"/>
    </xf>
    <xf numFmtId="0" fontId="3" fillId="0" borderId="3" xfId="2" applyNumberFormat="1" applyFont="1" applyFill="1" applyBorder="1" applyAlignment="1">
      <alignment horizontal="center" vertical="top" wrapText="1" shrinkToFit="1"/>
    </xf>
    <xf numFmtId="14" fontId="3" fillId="0" borderId="2" xfId="2" applyNumberFormat="1" applyFont="1" applyFill="1" applyBorder="1" applyAlignment="1">
      <alignment horizontal="center" vertical="top"/>
    </xf>
    <xf numFmtId="14" fontId="3" fillId="0" borderId="4" xfId="2" applyNumberFormat="1" applyFont="1" applyFill="1" applyBorder="1" applyAlignment="1">
      <alignment horizontal="center" vertical="top"/>
    </xf>
    <xf numFmtId="0" fontId="5" fillId="2" borderId="23" xfId="2" applyFont="1" applyFill="1" applyBorder="1" applyAlignment="1">
      <alignment horizontal="center" vertical="top" wrapText="1"/>
    </xf>
    <xf numFmtId="0" fontId="3" fillId="0" borderId="25" xfId="2" applyFont="1" applyFill="1" applyBorder="1" applyAlignment="1">
      <alignment horizontal="left" vertical="top" wrapText="1"/>
    </xf>
    <xf numFmtId="0" fontId="3" fillId="0" borderId="31" xfId="2" applyFont="1" applyFill="1" applyBorder="1" applyAlignment="1">
      <alignment horizontal="left" vertical="top" wrapText="1"/>
    </xf>
    <xf numFmtId="14" fontId="3" fillId="0" borderId="25" xfId="2" applyNumberFormat="1" applyFont="1" applyFill="1" applyBorder="1" applyAlignment="1">
      <alignment horizontal="center" vertical="top"/>
    </xf>
    <xf numFmtId="14" fontId="3" fillId="0" borderId="31" xfId="2" applyNumberFormat="1" applyFont="1" applyFill="1" applyBorder="1" applyAlignment="1">
      <alignment horizontal="center" vertical="top"/>
    </xf>
    <xf numFmtId="14" fontId="3" fillId="0" borderId="25" xfId="2" applyNumberFormat="1" applyFont="1" applyFill="1" applyBorder="1" applyAlignment="1">
      <alignment horizontal="center" vertical="top" wrapText="1"/>
    </xf>
    <xf numFmtId="14" fontId="3" fillId="0" borderId="31" xfId="2" applyNumberFormat="1" applyFont="1" applyFill="1" applyBorder="1" applyAlignment="1">
      <alignment horizontal="center" vertical="top" wrapText="1"/>
    </xf>
    <xf numFmtId="0" fontId="3" fillId="0" borderId="3" xfId="2" applyFont="1" applyFill="1" applyBorder="1" applyAlignment="1">
      <alignment horizontal="left" vertical="center" wrapText="1"/>
    </xf>
    <xf numFmtId="0" fontId="3" fillId="0" borderId="3" xfId="2" applyNumberFormat="1" applyFont="1" applyFill="1" applyBorder="1" applyAlignment="1">
      <alignment horizontal="left" vertical="top" wrapText="1"/>
    </xf>
  </cellXfs>
  <cellStyles count="6">
    <cellStyle name="xl27" xfId="5"/>
    <cellStyle name="xl36" xfId="1"/>
    <cellStyle name="xl37" xfId="4"/>
    <cellStyle name="Обычный" xfId="0" builtinId="0"/>
    <cellStyle name="Обычный 2" xfId="2"/>
    <cellStyle name="Обычный 3" xfId="3"/>
  </cellStyles>
  <dxfs count="0"/>
  <tableStyles count="0" defaultTableStyle="TableStyleMedium9" defaultPivotStyle="PivotStyleLight16"/>
  <colors>
    <mruColors>
      <color rgb="FF00CC00"/>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VW909"/>
  <sheetViews>
    <sheetView tabSelected="1" zoomScale="77" zoomScaleNormal="77" workbookViewId="0">
      <selection activeCell="A910" sqref="A910:XFD931"/>
    </sheetView>
  </sheetViews>
  <sheetFormatPr defaultColWidth="9.140625" defaultRowHeight="12.75"/>
  <cols>
    <col min="1" max="1" width="6.28515625" style="43" customWidth="1"/>
    <col min="2" max="2" width="9.7109375" style="44" customWidth="1"/>
    <col min="3" max="3" width="25.28515625" style="503" customWidth="1"/>
    <col min="4" max="4" width="17.85546875" style="34" customWidth="1"/>
    <col min="5" max="5" width="26.7109375" style="476" customWidth="1"/>
    <col min="6" max="6" width="8.42578125" style="33" customWidth="1"/>
    <col min="7" max="7" width="11.7109375" style="33" customWidth="1"/>
    <col min="8" max="8" width="11.42578125" style="1" customWidth="1"/>
    <col min="9" max="9" width="4.85546875" style="1" customWidth="1"/>
    <col min="10" max="10" width="5.28515625" style="1" customWidth="1"/>
    <col min="11" max="11" width="15.5703125" style="347" customWidth="1"/>
    <col min="12" max="12" width="7.28515625" style="1" customWidth="1"/>
    <col min="13" max="13" width="15.85546875" style="1" customWidth="1"/>
    <col min="14" max="14" width="15.7109375" style="1" customWidth="1"/>
    <col min="15" max="15" width="15.5703125" style="1" customWidth="1"/>
    <col min="16" max="16" width="17" style="1" customWidth="1"/>
    <col min="17" max="17" width="16.28515625" style="1" customWidth="1"/>
    <col min="18" max="18" width="15.85546875" style="1" customWidth="1"/>
    <col min="19" max="19" width="6" style="1" customWidth="1"/>
    <col min="20" max="16384" width="9.140625" style="1"/>
  </cols>
  <sheetData>
    <row r="1" spans="1:19" s="102" customFormat="1" ht="35.25" customHeight="1" thickBot="1">
      <c r="A1" s="944" t="s">
        <v>976</v>
      </c>
      <c r="B1" s="944"/>
      <c r="C1" s="944"/>
      <c r="D1" s="944"/>
      <c r="E1" s="944"/>
      <c r="F1" s="944"/>
      <c r="G1" s="944"/>
      <c r="H1" s="944"/>
      <c r="I1" s="944"/>
      <c r="J1" s="944"/>
      <c r="K1" s="944"/>
      <c r="L1" s="944"/>
      <c r="M1" s="944"/>
      <c r="N1" s="944"/>
      <c r="O1" s="944"/>
      <c r="P1" s="944"/>
      <c r="Q1" s="944"/>
      <c r="R1" s="944"/>
      <c r="S1" s="945"/>
    </row>
    <row r="2" spans="1:19" ht="24" customHeight="1">
      <c r="A2" s="873" t="s">
        <v>0</v>
      </c>
      <c r="B2" s="875" t="s">
        <v>1</v>
      </c>
      <c r="C2" s="877" t="s">
        <v>2</v>
      </c>
      <c r="D2" s="879" t="s">
        <v>3</v>
      </c>
      <c r="E2" s="877" t="s">
        <v>4</v>
      </c>
      <c r="F2" s="879" t="s">
        <v>5</v>
      </c>
      <c r="G2" s="879" t="s">
        <v>6</v>
      </c>
      <c r="H2" s="879" t="s">
        <v>7</v>
      </c>
      <c r="I2" s="887" t="s">
        <v>8</v>
      </c>
      <c r="J2" s="887" t="s">
        <v>969</v>
      </c>
      <c r="K2" s="887" t="s">
        <v>9</v>
      </c>
      <c r="L2" s="887" t="s">
        <v>10</v>
      </c>
      <c r="M2" s="881" t="s">
        <v>11</v>
      </c>
      <c r="N2" s="881"/>
      <c r="O2" s="881"/>
      <c r="P2" s="881"/>
      <c r="Q2" s="881"/>
      <c r="R2" s="881"/>
      <c r="S2" s="882" t="s">
        <v>12</v>
      </c>
    </row>
    <row r="3" spans="1:19" ht="41.25" customHeight="1">
      <c r="A3" s="874"/>
      <c r="B3" s="876"/>
      <c r="C3" s="878"/>
      <c r="D3" s="880"/>
      <c r="E3" s="878"/>
      <c r="F3" s="880"/>
      <c r="G3" s="880"/>
      <c r="H3" s="880"/>
      <c r="I3" s="888"/>
      <c r="J3" s="888"/>
      <c r="K3" s="888"/>
      <c r="L3" s="888"/>
      <c r="M3" s="885" t="s">
        <v>463</v>
      </c>
      <c r="N3" s="885"/>
      <c r="O3" s="885" t="s">
        <v>617</v>
      </c>
      <c r="P3" s="885" t="s">
        <v>464</v>
      </c>
      <c r="Q3" s="886" t="s">
        <v>13</v>
      </c>
      <c r="R3" s="886"/>
      <c r="S3" s="883"/>
    </row>
    <row r="4" spans="1:19" ht="80.25" customHeight="1">
      <c r="A4" s="874"/>
      <c r="B4" s="876"/>
      <c r="C4" s="878"/>
      <c r="D4" s="880"/>
      <c r="E4" s="878"/>
      <c r="F4" s="880"/>
      <c r="G4" s="880"/>
      <c r="H4" s="880"/>
      <c r="I4" s="888"/>
      <c r="J4" s="888"/>
      <c r="K4" s="888"/>
      <c r="L4" s="888"/>
      <c r="M4" s="91" t="s">
        <v>572</v>
      </c>
      <c r="N4" s="91" t="s">
        <v>14</v>
      </c>
      <c r="O4" s="885"/>
      <c r="P4" s="885"/>
      <c r="Q4" s="91" t="s">
        <v>465</v>
      </c>
      <c r="R4" s="91" t="s">
        <v>466</v>
      </c>
      <c r="S4" s="884"/>
    </row>
    <row r="5" spans="1:19" s="347" customFormat="1" ht="13.5" thickBot="1">
      <c r="A5" s="103">
        <v>1</v>
      </c>
      <c r="B5" s="104">
        <v>2</v>
      </c>
      <c r="C5" s="104">
        <v>3</v>
      </c>
      <c r="D5" s="105">
        <v>4</v>
      </c>
      <c r="E5" s="105">
        <v>5</v>
      </c>
      <c r="F5" s="105">
        <v>6</v>
      </c>
      <c r="G5" s="105">
        <v>7</v>
      </c>
      <c r="H5" s="106">
        <v>8</v>
      </c>
      <c r="I5" s="107" t="s">
        <v>15</v>
      </c>
      <c r="J5" s="107" t="s">
        <v>16</v>
      </c>
      <c r="K5" s="107" t="s">
        <v>17</v>
      </c>
      <c r="L5" s="107" t="s">
        <v>18</v>
      </c>
      <c r="M5" s="104">
        <v>13</v>
      </c>
      <c r="N5" s="104">
        <v>14</v>
      </c>
      <c r="O5" s="104">
        <v>15</v>
      </c>
      <c r="P5" s="104">
        <v>16</v>
      </c>
      <c r="Q5" s="104">
        <v>17</v>
      </c>
      <c r="R5" s="104">
        <v>18</v>
      </c>
      <c r="S5" s="578">
        <v>19</v>
      </c>
    </row>
    <row r="6" spans="1:19" ht="20.100000000000001" customHeight="1" thickBot="1">
      <c r="A6" s="946" t="s">
        <v>977</v>
      </c>
      <c r="B6" s="947"/>
      <c r="C6" s="947"/>
      <c r="D6" s="947"/>
      <c r="E6" s="947"/>
      <c r="F6" s="947"/>
      <c r="G6" s="947"/>
      <c r="H6" s="947"/>
      <c r="I6" s="947"/>
      <c r="J6" s="947"/>
      <c r="K6" s="947"/>
      <c r="L6" s="947"/>
      <c r="M6" s="947"/>
      <c r="N6" s="947"/>
      <c r="O6" s="947"/>
      <c r="P6" s="947"/>
      <c r="Q6" s="947"/>
      <c r="R6" s="947"/>
      <c r="S6" s="948"/>
    </row>
    <row r="7" spans="1:19" ht="51" customHeight="1">
      <c r="A7" s="949">
        <v>703</v>
      </c>
      <c r="B7" s="844" t="s">
        <v>19</v>
      </c>
      <c r="C7" s="832" t="s">
        <v>20</v>
      </c>
      <c r="D7" s="832" t="s">
        <v>528</v>
      </c>
      <c r="E7" s="832" t="s">
        <v>526</v>
      </c>
      <c r="F7" s="867" t="s">
        <v>51</v>
      </c>
      <c r="G7" s="889">
        <v>45596</v>
      </c>
      <c r="H7" s="867" t="s">
        <v>24</v>
      </c>
      <c r="I7" s="348" t="s">
        <v>25</v>
      </c>
      <c r="J7" s="348" t="s">
        <v>298</v>
      </c>
      <c r="K7" s="348" t="s">
        <v>27</v>
      </c>
      <c r="L7" s="348" t="s">
        <v>28</v>
      </c>
      <c r="M7" s="349">
        <f t="shared" ref="M7:R7" si="0">M8+M9+M10</f>
        <v>1052700</v>
      </c>
      <c r="N7" s="349">
        <f>N8+N9+N10</f>
        <v>684368.03</v>
      </c>
      <c r="O7" s="349">
        <f t="shared" si="0"/>
        <v>4662800</v>
      </c>
      <c r="P7" s="349">
        <f t="shared" si="0"/>
        <v>4043100</v>
      </c>
      <c r="Q7" s="349">
        <f t="shared" si="0"/>
        <v>4043100</v>
      </c>
      <c r="R7" s="350">
        <f t="shared" si="0"/>
        <v>4043100</v>
      </c>
      <c r="S7" s="508">
        <v>3</v>
      </c>
    </row>
    <row r="8" spans="1:19" ht="18.75" customHeight="1">
      <c r="A8" s="950"/>
      <c r="B8" s="844"/>
      <c r="C8" s="832"/>
      <c r="D8" s="832"/>
      <c r="E8" s="832"/>
      <c r="F8" s="867"/>
      <c r="G8" s="867"/>
      <c r="H8" s="867"/>
      <c r="I8" s="351" t="s">
        <v>25</v>
      </c>
      <c r="J8" s="351" t="s">
        <v>298</v>
      </c>
      <c r="K8" s="351" t="s">
        <v>27</v>
      </c>
      <c r="L8" s="351" t="s">
        <v>29</v>
      </c>
      <c r="M8" s="352">
        <v>791300</v>
      </c>
      <c r="N8" s="353">
        <v>570984.99</v>
      </c>
      <c r="O8" s="354">
        <v>3263500</v>
      </c>
      <c r="P8" s="352">
        <v>3141800</v>
      </c>
      <c r="Q8" s="352">
        <v>3141800</v>
      </c>
      <c r="R8" s="352">
        <v>3141800</v>
      </c>
      <c r="S8" s="509">
        <v>3</v>
      </c>
    </row>
    <row r="9" spans="1:19" ht="18" customHeight="1">
      <c r="A9" s="950"/>
      <c r="B9" s="844"/>
      <c r="C9" s="832"/>
      <c r="D9" s="832"/>
      <c r="E9" s="832"/>
      <c r="F9" s="867"/>
      <c r="G9" s="867"/>
      <c r="H9" s="867"/>
      <c r="I9" s="351" t="s">
        <v>25</v>
      </c>
      <c r="J9" s="351" t="s">
        <v>298</v>
      </c>
      <c r="K9" s="351" t="s">
        <v>27</v>
      </c>
      <c r="L9" s="351" t="s">
        <v>56</v>
      </c>
      <c r="M9" s="352">
        <v>22400</v>
      </c>
      <c r="N9" s="353">
        <v>4550</v>
      </c>
      <c r="O9" s="354">
        <v>489000</v>
      </c>
      <c r="P9" s="352">
        <v>89000</v>
      </c>
      <c r="Q9" s="352">
        <v>89000</v>
      </c>
      <c r="R9" s="352">
        <v>89000</v>
      </c>
      <c r="S9" s="509">
        <v>3</v>
      </c>
    </row>
    <row r="10" spans="1:19" ht="38.25" customHeight="1">
      <c r="A10" s="950"/>
      <c r="B10" s="822"/>
      <c r="C10" s="833"/>
      <c r="D10" s="833"/>
      <c r="E10" s="833"/>
      <c r="F10" s="855"/>
      <c r="G10" s="855"/>
      <c r="H10" s="855"/>
      <c r="I10" s="351" t="s">
        <v>25</v>
      </c>
      <c r="J10" s="351" t="s">
        <v>298</v>
      </c>
      <c r="K10" s="351" t="s">
        <v>27</v>
      </c>
      <c r="L10" s="351" t="s">
        <v>30</v>
      </c>
      <c r="M10" s="352">
        <v>239000</v>
      </c>
      <c r="N10" s="353">
        <v>108833.04</v>
      </c>
      <c r="O10" s="354">
        <v>910300</v>
      </c>
      <c r="P10" s="352">
        <v>812300</v>
      </c>
      <c r="Q10" s="352">
        <v>812300</v>
      </c>
      <c r="R10" s="352">
        <v>812300</v>
      </c>
      <c r="S10" s="509">
        <v>3</v>
      </c>
    </row>
    <row r="11" spans="1:19" ht="138" customHeight="1">
      <c r="A11" s="950"/>
      <c r="B11" s="69" t="s">
        <v>31</v>
      </c>
      <c r="C11" s="66" t="s">
        <v>182</v>
      </c>
      <c r="D11" s="62" t="s">
        <v>528</v>
      </c>
      <c r="E11" s="66" t="s">
        <v>527</v>
      </c>
      <c r="F11" s="89" t="s">
        <v>51</v>
      </c>
      <c r="G11" s="93">
        <v>45596</v>
      </c>
      <c r="H11" s="89" t="s">
        <v>24</v>
      </c>
      <c r="I11" s="355" t="s">
        <v>25</v>
      </c>
      <c r="J11" s="355" t="s">
        <v>298</v>
      </c>
      <c r="K11" s="355" t="s">
        <v>27</v>
      </c>
      <c r="L11" s="355" t="s">
        <v>36</v>
      </c>
      <c r="M11" s="356">
        <v>24000</v>
      </c>
      <c r="N11" s="356">
        <v>0</v>
      </c>
      <c r="O11" s="357">
        <v>80000</v>
      </c>
      <c r="P11" s="356">
        <v>80000</v>
      </c>
      <c r="Q11" s="356">
        <v>80000</v>
      </c>
      <c r="R11" s="358">
        <v>80000</v>
      </c>
      <c r="S11" s="509">
        <v>3</v>
      </c>
    </row>
    <row r="12" spans="1:19" ht="96" customHeight="1">
      <c r="A12" s="950"/>
      <c r="B12" s="821" t="s">
        <v>975</v>
      </c>
      <c r="C12" s="831" t="s">
        <v>618</v>
      </c>
      <c r="D12" s="821" t="s">
        <v>528</v>
      </c>
      <c r="E12" s="837" t="s">
        <v>940</v>
      </c>
      <c r="F12" s="89"/>
      <c r="G12" s="97"/>
      <c r="H12" s="69"/>
      <c r="I12" s="355" t="s">
        <v>25</v>
      </c>
      <c r="J12" s="355" t="s">
        <v>298</v>
      </c>
      <c r="K12" s="355" t="s">
        <v>71</v>
      </c>
      <c r="L12" s="355" t="s">
        <v>28</v>
      </c>
      <c r="M12" s="356"/>
      <c r="N12" s="356"/>
      <c r="O12" s="357">
        <f>O13+O14</f>
        <v>77501.349999999991</v>
      </c>
      <c r="P12" s="356"/>
      <c r="Q12" s="356"/>
      <c r="R12" s="358"/>
      <c r="S12" s="509">
        <v>3</v>
      </c>
    </row>
    <row r="13" spans="1:19" ht="27.75" customHeight="1">
      <c r="A13" s="950"/>
      <c r="B13" s="844"/>
      <c r="C13" s="832"/>
      <c r="D13" s="844"/>
      <c r="E13" s="845"/>
      <c r="F13" s="89" t="s">
        <v>51</v>
      </c>
      <c r="G13" s="97">
        <v>45868</v>
      </c>
      <c r="H13" s="69" t="s">
        <v>70</v>
      </c>
      <c r="I13" s="355" t="s">
        <v>25</v>
      </c>
      <c r="J13" s="355" t="s">
        <v>298</v>
      </c>
      <c r="K13" s="355" t="s">
        <v>71</v>
      </c>
      <c r="L13" s="355" t="s">
        <v>29</v>
      </c>
      <c r="M13" s="356"/>
      <c r="N13" s="356"/>
      <c r="O13" s="354">
        <v>59524.84</v>
      </c>
      <c r="P13" s="356">
        <v>0</v>
      </c>
      <c r="Q13" s="356">
        <v>0</v>
      </c>
      <c r="R13" s="358">
        <v>0</v>
      </c>
      <c r="S13" s="509">
        <v>3</v>
      </c>
    </row>
    <row r="14" spans="1:19" ht="42" customHeight="1">
      <c r="A14" s="950"/>
      <c r="B14" s="822"/>
      <c r="C14" s="833"/>
      <c r="D14" s="822"/>
      <c r="E14" s="843"/>
      <c r="F14" s="90"/>
      <c r="G14" s="99"/>
      <c r="H14" s="71"/>
      <c r="I14" s="355" t="s">
        <v>25</v>
      </c>
      <c r="J14" s="355" t="s">
        <v>298</v>
      </c>
      <c r="K14" s="355" t="s">
        <v>71</v>
      </c>
      <c r="L14" s="355" t="s">
        <v>30</v>
      </c>
      <c r="M14" s="356"/>
      <c r="N14" s="356"/>
      <c r="O14" s="352">
        <v>17976.509999999998</v>
      </c>
      <c r="P14" s="356"/>
      <c r="Q14" s="356"/>
      <c r="R14" s="358"/>
      <c r="S14" s="509">
        <v>3</v>
      </c>
    </row>
    <row r="15" spans="1:19" ht="45.75" customHeight="1">
      <c r="A15" s="950"/>
      <c r="B15" s="821" t="s">
        <v>556</v>
      </c>
      <c r="C15" s="831" t="s">
        <v>20</v>
      </c>
      <c r="D15" s="840" t="s">
        <v>21</v>
      </c>
      <c r="E15" s="831" t="s">
        <v>22</v>
      </c>
      <c r="F15" s="854" t="s">
        <v>23</v>
      </c>
      <c r="G15" s="905">
        <v>39448</v>
      </c>
      <c r="H15" s="854" t="s">
        <v>24</v>
      </c>
      <c r="I15" s="823" t="s">
        <v>25</v>
      </c>
      <c r="J15" s="823" t="s">
        <v>26</v>
      </c>
      <c r="K15" s="823" t="s">
        <v>27</v>
      </c>
      <c r="L15" s="823" t="s">
        <v>28</v>
      </c>
      <c r="M15" s="899">
        <f t="shared" ref="M15:R15" si="1">SUM(M19:M20)</f>
        <v>1959000</v>
      </c>
      <c r="N15" s="899">
        <f t="shared" si="1"/>
        <v>1932682.83</v>
      </c>
      <c r="O15" s="899">
        <f>SUM(O19:O20)</f>
        <v>2688200</v>
      </c>
      <c r="P15" s="899">
        <f t="shared" si="1"/>
        <v>1955700</v>
      </c>
      <c r="Q15" s="899">
        <f t="shared" si="1"/>
        <v>1955700</v>
      </c>
      <c r="R15" s="902">
        <f t="shared" si="1"/>
        <v>1955700</v>
      </c>
      <c r="S15" s="896">
        <v>3</v>
      </c>
    </row>
    <row r="16" spans="1:19" s="3" customFormat="1" ht="15" customHeight="1">
      <c r="A16" s="950"/>
      <c r="B16" s="844"/>
      <c r="C16" s="832"/>
      <c r="D16" s="861"/>
      <c r="E16" s="832"/>
      <c r="F16" s="867"/>
      <c r="G16" s="889"/>
      <c r="H16" s="867"/>
      <c r="I16" s="824"/>
      <c r="J16" s="824"/>
      <c r="K16" s="824"/>
      <c r="L16" s="824"/>
      <c r="M16" s="900"/>
      <c r="N16" s="900"/>
      <c r="O16" s="900"/>
      <c r="P16" s="900"/>
      <c r="Q16" s="900"/>
      <c r="R16" s="903"/>
      <c r="S16" s="897"/>
    </row>
    <row r="17" spans="1:19" s="3" customFormat="1" ht="15.75" customHeight="1">
      <c r="A17" s="950"/>
      <c r="B17" s="844"/>
      <c r="C17" s="832"/>
      <c r="D17" s="861"/>
      <c r="E17" s="832"/>
      <c r="F17" s="867"/>
      <c r="G17" s="889"/>
      <c r="H17" s="867"/>
      <c r="I17" s="824"/>
      <c r="J17" s="824"/>
      <c r="K17" s="824"/>
      <c r="L17" s="824"/>
      <c r="M17" s="900"/>
      <c r="N17" s="900"/>
      <c r="O17" s="900"/>
      <c r="P17" s="900"/>
      <c r="Q17" s="900"/>
      <c r="R17" s="903"/>
      <c r="S17" s="897"/>
    </row>
    <row r="18" spans="1:19" ht="18" customHeight="1">
      <c r="A18" s="950"/>
      <c r="B18" s="844"/>
      <c r="C18" s="832"/>
      <c r="D18" s="861"/>
      <c r="E18" s="832"/>
      <c r="F18" s="867"/>
      <c r="G18" s="889"/>
      <c r="H18" s="867"/>
      <c r="I18" s="825"/>
      <c r="J18" s="825"/>
      <c r="K18" s="825"/>
      <c r="L18" s="825"/>
      <c r="M18" s="901"/>
      <c r="N18" s="901"/>
      <c r="O18" s="901"/>
      <c r="P18" s="901"/>
      <c r="Q18" s="901"/>
      <c r="R18" s="904"/>
      <c r="S18" s="898"/>
    </row>
    <row r="19" spans="1:19" ht="15" customHeight="1">
      <c r="A19" s="950"/>
      <c r="B19" s="844"/>
      <c r="C19" s="832"/>
      <c r="D19" s="861"/>
      <c r="E19" s="832"/>
      <c r="F19" s="867"/>
      <c r="G19" s="889"/>
      <c r="H19" s="867"/>
      <c r="I19" s="351" t="s">
        <v>25</v>
      </c>
      <c r="J19" s="351" t="s">
        <v>26</v>
      </c>
      <c r="K19" s="351" t="s">
        <v>27</v>
      </c>
      <c r="L19" s="351" t="s">
        <v>29</v>
      </c>
      <c r="M19" s="359">
        <v>1508000</v>
      </c>
      <c r="N19" s="359">
        <v>1487941.55</v>
      </c>
      <c r="O19" s="359">
        <v>2064600</v>
      </c>
      <c r="P19" s="359">
        <v>1502100</v>
      </c>
      <c r="Q19" s="359">
        <v>1502100</v>
      </c>
      <c r="R19" s="359">
        <v>1502100</v>
      </c>
      <c r="S19" s="509">
        <v>3</v>
      </c>
    </row>
    <row r="20" spans="1:19" ht="27.75" customHeight="1">
      <c r="A20" s="950"/>
      <c r="B20" s="822"/>
      <c r="C20" s="833"/>
      <c r="D20" s="81"/>
      <c r="E20" s="833"/>
      <c r="F20" s="855"/>
      <c r="G20" s="906"/>
      <c r="H20" s="855"/>
      <c r="I20" s="360" t="s">
        <v>25</v>
      </c>
      <c r="J20" s="360" t="s">
        <v>26</v>
      </c>
      <c r="K20" s="360" t="s">
        <v>27</v>
      </c>
      <c r="L20" s="360" t="s">
        <v>30</v>
      </c>
      <c r="M20" s="359">
        <v>451000</v>
      </c>
      <c r="N20" s="359">
        <v>444741.28</v>
      </c>
      <c r="O20" s="359">
        <v>623600</v>
      </c>
      <c r="P20" s="359">
        <v>453600</v>
      </c>
      <c r="Q20" s="359">
        <v>453600</v>
      </c>
      <c r="R20" s="359">
        <v>453600</v>
      </c>
      <c r="S20" s="509">
        <v>3</v>
      </c>
    </row>
    <row r="21" spans="1:19" ht="39" customHeight="1">
      <c r="A21" s="950"/>
      <c r="B21" s="587" t="s">
        <v>710</v>
      </c>
      <c r="C21" s="831" t="s">
        <v>32</v>
      </c>
      <c r="D21" s="62" t="s">
        <v>21</v>
      </c>
      <c r="E21" s="835" t="s">
        <v>33</v>
      </c>
      <c r="F21" s="72" t="s">
        <v>34</v>
      </c>
      <c r="G21" s="79">
        <v>39083</v>
      </c>
      <c r="H21" s="821" t="s">
        <v>24</v>
      </c>
      <c r="I21" s="361" t="s">
        <v>25</v>
      </c>
      <c r="J21" s="361" t="s">
        <v>26</v>
      </c>
      <c r="K21" s="361" t="s">
        <v>35</v>
      </c>
      <c r="L21" s="361" t="s">
        <v>28</v>
      </c>
      <c r="M21" s="362">
        <f t="shared" ref="M21:R21" si="2">SUM(M22:M23)</f>
        <v>3000</v>
      </c>
      <c r="N21" s="362">
        <f t="shared" si="2"/>
        <v>0</v>
      </c>
      <c r="O21" s="362">
        <f t="shared" si="2"/>
        <v>3100</v>
      </c>
      <c r="P21" s="362">
        <f t="shared" si="2"/>
        <v>3100</v>
      </c>
      <c r="Q21" s="362">
        <f t="shared" si="2"/>
        <v>3100</v>
      </c>
      <c r="R21" s="363">
        <f t="shared" si="2"/>
        <v>3100</v>
      </c>
      <c r="S21" s="509">
        <v>3</v>
      </c>
    </row>
    <row r="22" spans="1:19" s="3" customFormat="1" ht="15" customHeight="1">
      <c r="A22" s="950"/>
      <c r="B22" s="588"/>
      <c r="C22" s="832"/>
      <c r="D22" s="63"/>
      <c r="E22" s="834"/>
      <c r="F22" s="72"/>
      <c r="G22" s="79"/>
      <c r="H22" s="844"/>
      <c r="I22" s="360" t="s">
        <v>25</v>
      </c>
      <c r="J22" s="360" t="s">
        <v>26</v>
      </c>
      <c r="K22" s="360" t="s">
        <v>35</v>
      </c>
      <c r="L22" s="360" t="s">
        <v>36</v>
      </c>
      <c r="M22" s="359">
        <v>2000</v>
      </c>
      <c r="N22" s="359">
        <v>0</v>
      </c>
      <c r="O22" s="359">
        <v>2100</v>
      </c>
      <c r="P22" s="359">
        <v>2100</v>
      </c>
      <c r="Q22" s="359">
        <v>2100</v>
      </c>
      <c r="R22" s="359">
        <v>2100</v>
      </c>
      <c r="S22" s="509">
        <v>3</v>
      </c>
    </row>
    <row r="23" spans="1:19" s="3" customFormat="1" ht="30" customHeight="1">
      <c r="A23" s="950"/>
      <c r="B23" s="830"/>
      <c r="C23" s="833"/>
      <c r="D23" s="81"/>
      <c r="E23" s="836"/>
      <c r="F23" s="73"/>
      <c r="G23" s="80"/>
      <c r="H23" s="822"/>
      <c r="I23" s="360" t="s">
        <v>25</v>
      </c>
      <c r="J23" s="360" t="s">
        <v>26</v>
      </c>
      <c r="K23" s="360" t="s">
        <v>35</v>
      </c>
      <c r="L23" s="360" t="s">
        <v>37</v>
      </c>
      <c r="M23" s="359">
        <v>1000</v>
      </c>
      <c r="N23" s="359">
        <v>0</v>
      </c>
      <c r="O23" s="359">
        <v>1000</v>
      </c>
      <c r="P23" s="359">
        <v>1000</v>
      </c>
      <c r="Q23" s="359">
        <v>1000</v>
      </c>
      <c r="R23" s="359">
        <v>1000</v>
      </c>
      <c r="S23" s="509">
        <v>3</v>
      </c>
    </row>
    <row r="24" spans="1:19" ht="150" customHeight="1">
      <c r="A24" s="950"/>
      <c r="B24" s="587" t="s">
        <v>557</v>
      </c>
      <c r="C24" s="66" t="s">
        <v>38</v>
      </c>
      <c r="D24" s="62" t="s">
        <v>39</v>
      </c>
      <c r="E24" s="59" t="s">
        <v>40</v>
      </c>
      <c r="F24" s="77" t="s">
        <v>41</v>
      </c>
      <c r="G24" s="78">
        <v>39448</v>
      </c>
      <c r="H24" s="69" t="s">
        <v>24</v>
      </c>
      <c r="I24" s="361" t="s">
        <v>25</v>
      </c>
      <c r="J24" s="361" t="s">
        <v>42</v>
      </c>
      <c r="K24" s="361" t="s">
        <v>43</v>
      </c>
      <c r="L24" s="361" t="s">
        <v>28</v>
      </c>
      <c r="M24" s="362">
        <f t="shared" ref="M24:R24" si="3">SUM(M25:M28)</f>
        <v>1695100</v>
      </c>
      <c r="N24" s="362">
        <f t="shared" si="3"/>
        <v>1695100</v>
      </c>
      <c r="O24" s="362">
        <f t="shared" si="3"/>
        <v>1802700</v>
      </c>
      <c r="P24" s="362">
        <f t="shared" si="3"/>
        <v>1707200</v>
      </c>
      <c r="Q24" s="362">
        <f t="shared" si="3"/>
        <v>1707200</v>
      </c>
      <c r="R24" s="363">
        <f t="shared" si="3"/>
        <v>1707200</v>
      </c>
      <c r="S24" s="509">
        <v>3</v>
      </c>
    </row>
    <row r="25" spans="1:19" s="3" customFormat="1" ht="15" customHeight="1">
      <c r="A25" s="950"/>
      <c r="B25" s="588"/>
      <c r="C25" s="67"/>
      <c r="D25" s="63"/>
      <c r="E25" s="834" t="s">
        <v>44</v>
      </c>
      <c r="F25" s="588" t="s">
        <v>45</v>
      </c>
      <c r="G25" s="870">
        <v>38749</v>
      </c>
      <c r="H25" s="588" t="s">
        <v>24</v>
      </c>
      <c r="I25" s="360" t="s">
        <v>25</v>
      </c>
      <c r="J25" s="360" t="s">
        <v>42</v>
      </c>
      <c r="K25" s="360" t="s">
        <v>43</v>
      </c>
      <c r="L25" s="360" t="s">
        <v>29</v>
      </c>
      <c r="M25" s="359">
        <v>1235211.81</v>
      </c>
      <c r="N25" s="359">
        <v>1235211.81</v>
      </c>
      <c r="O25" s="359">
        <v>1252552.54</v>
      </c>
      <c r="P25" s="359">
        <v>1259700</v>
      </c>
      <c r="Q25" s="359">
        <v>1259700</v>
      </c>
      <c r="R25" s="359">
        <v>1259700</v>
      </c>
      <c r="S25" s="509">
        <v>3</v>
      </c>
    </row>
    <row r="26" spans="1:19" s="3" customFormat="1" ht="15" customHeight="1">
      <c r="A26" s="950"/>
      <c r="B26" s="588"/>
      <c r="C26" s="67"/>
      <c r="D26" s="63"/>
      <c r="E26" s="834"/>
      <c r="F26" s="588"/>
      <c r="G26" s="870"/>
      <c r="H26" s="588"/>
      <c r="I26" s="360" t="s">
        <v>25</v>
      </c>
      <c r="J26" s="360" t="s">
        <v>42</v>
      </c>
      <c r="K26" s="360" t="s">
        <v>43</v>
      </c>
      <c r="L26" s="360" t="s">
        <v>56</v>
      </c>
      <c r="M26" s="359"/>
      <c r="N26" s="359"/>
      <c r="O26" s="359">
        <v>54447.46</v>
      </c>
      <c r="P26" s="359"/>
      <c r="Q26" s="359"/>
      <c r="R26" s="359"/>
      <c r="S26" s="509"/>
    </row>
    <row r="27" spans="1:19" s="3" customFormat="1" ht="15" customHeight="1">
      <c r="A27" s="950"/>
      <c r="B27" s="588"/>
      <c r="C27" s="67"/>
      <c r="D27" s="63"/>
      <c r="E27" s="834"/>
      <c r="F27" s="588"/>
      <c r="G27" s="870"/>
      <c r="H27" s="588"/>
      <c r="I27" s="360" t="s">
        <v>25</v>
      </c>
      <c r="J27" s="360" t="s">
        <v>42</v>
      </c>
      <c r="K27" s="360" t="s">
        <v>43</v>
      </c>
      <c r="L27" s="360" t="s">
        <v>30</v>
      </c>
      <c r="M27" s="359">
        <v>369704.46</v>
      </c>
      <c r="N27" s="359">
        <v>369704.46</v>
      </c>
      <c r="O27" s="359">
        <v>394600</v>
      </c>
      <c r="P27" s="359">
        <v>380400</v>
      </c>
      <c r="Q27" s="359">
        <v>380400</v>
      </c>
      <c r="R27" s="359">
        <v>380400</v>
      </c>
      <c r="S27" s="509">
        <v>3</v>
      </c>
    </row>
    <row r="28" spans="1:19" s="3" customFormat="1" ht="90.75" customHeight="1">
      <c r="A28" s="950"/>
      <c r="B28" s="830"/>
      <c r="C28" s="67"/>
      <c r="D28" s="81"/>
      <c r="E28" s="836"/>
      <c r="F28" s="830"/>
      <c r="G28" s="870"/>
      <c r="H28" s="588"/>
      <c r="I28" s="360" t="s">
        <v>25</v>
      </c>
      <c r="J28" s="360" t="s">
        <v>42</v>
      </c>
      <c r="K28" s="360" t="s">
        <v>43</v>
      </c>
      <c r="L28" s="360" t="s">
        <v>36</v>
      </c>
      <c r="M28" s="359">
        <v>90183.73</v>
      </c>
      <c r="N28" s="359">
        <v>90183.73</v>
      </c>
      <c r="O28" s="359">
        <v>101100</v>
      </c>
      <c r="P28" s="359">
        <v>67100</v>
      </c>
      <c r="Q28" s="359">
        <v>67100</v>
      </c>
      <c r="R28" s="359">
        <v>67100</v>
      </c>
      <c r="S28" s="509">
        <v>3</v>
      </c>
    </row>
    <row r="29" spans="1:19" ht="137.25" customHeight="1">
      <c r="A29" s="950"/>
      <c r="B29" s="587" t="s">
        <v>711</v>
      </c>
      <c r="C29" s="66" t="s">
        <v>46</v>
      </c>
      <c r="D29" s="62" t="s">
        <v>47</v>
      </c>
      <c r="E29" s="58" t="s">
        <v>950</v>
      </c>
      <c r="F29" s="72" t="s">
        <v>41</v>
      </c>
      <c r="G29" s="78">
        <v>39448</v>
      </c>
      <c r="H29" s="69" t="s">
        <v>24</v>
      </c>
      <c r="I29" s="361" t="s">
        <v>25</v>
      </c>
      <c r="J29" s="361" t="s">
        <v>42</v>
      </c>
      <c r="K29" s="361" t="s">
        <v>49</v>
      </c>
      <c r="L29" s="361" t="s">
        <v>28</v>
      </c>
      <c r="M29" s="362">
        <f t="shared" ref="M29:R29" si="4">SUM(M30:M32)</f>
        <v>693300</v>
      </c>
      <c r="N29" s="362">
        <f t="shared" si="4"/>
        <v>693300</v>
      </c>
      <c r="O29" s="362">
        <f t="shared" si="4"/>
        <v>746200</v>
      </c>
      <c r="P29" s="362">
        <f t="shared" si="4"/>
        <v>720800</v>
      </c>
      <c r="Q29" s="362">
        <f t="shared" si="4"/>
        <v>720800</v>
      </c>
      <c r="R29" s="363">
        <f t="shared" si="4"/>
        <v>720800</v>
      </c>
      <c r="S29" s="509">
        <v>3</v>
      </c>
    </row>
    <row r="30" spans="1:19" s="3" customFormat="1" ht="15" customHeight="1">
      <c r="A30" s="950"/>
      <c r="B30" s="588"/>
      <c r="C30" s="67"/>
      <c r="D30" s="63"/>
      <c r="E30" s="834" t="s">
        <v>50</v>
      </c>
      <c r="F30" s="72" t="s">
        <v>51</v>
      </c>
      <c r="G30" s="79">
        <v>39083</v>
      </c>
      <c r="H30" s="70" t="s">
        <v>24</v>
      </c>
      <c r="I30" s="364" t="s">
        <v>25</v>
      </c>
      <c r="J30" s="364" t="s">
        <v>42</v>
      </c>
      <c r="K30" s="364" t="s">
        <v>49</v>
      </c>
      <c r="L30" s="364" t="s">
        <v>29</v>
      </c>
      <c r="M30" s="365">
        <v>462973.64</v>
      </c>
      <c r="N30" s="365">
        <v>462973.64</v>
      </c>
      <c r="O30" s="365">
        <v>539000</v>
      </c>
      <c r="P30" s="365">
        <v>519500</v>
      </c>
      <c r="Q30" s="365">
        <v>519500</v>
      </c>
      <c r="R30" s="365">
        <v>519500</v>
      </c>
      <c r="S30" s="510">
        <v>3</v>
      </c>
    </row>
    <row r="31" spans="1:19" s="3" customFormat="1" ht="15" customHeight="1">
      <c r="A31" s="950"/>
      <c r="B31" s="588"/>
      <c r="C31" s="67"/>
      <c r="D31" s="63"/>
      <c r="E31" s="834"/>
      <c r="F31" s="72"/>
      <c r="G31" s="79"/>
      <c r="H31" s="72"/>
      <c r="I31" s="364" t="s">
        <v>25</v>
      </c>
      <c r="J31" s="364" t="s">
        <v>42</v>
      </c>
      <c r="K31" s="364" t="s">
        <v>49</v>
      </c>
      <c r="L31" s="364" t="s">
        <v>30</v>
      </c>
      <c r="M31" s="365">
        <v>139818.01999999999</v>
      </c>
      <c r="N31" s="365">
        <v>139818.01999999999</v>
      </c>
      <c r="O31" s="365">
        <v>162800</v>
      </c>
      <c r="P31" s="365">
        <v>156900</v>
      </c>
      <c r="Q31" s="365">
        <v>156900</v>
      </c>
      <c r="R31" s="365">
        <v>156900</v>
      </c>
      <c r="S31" s="510">
        <v>3</v>
      </c>
    </row>
    <row r="32" spans="1:19" s="3" customFormat="1" ht="105.75" customHeight="1">
      <c r="A32" s="950"/>
      <c r="B32" s="830"/>
      <c r="C32" s="67"/>
      <c r="D32" s="63"/>
      <c r="E32" s="834"/>
      <c r="F32" s="73"/>
      <c r="G32" s="79"/>
      <c r="H32" s="72"/>
      <c r="I32" s="360" t="s">
        <v>25</v>
      </c>
      <c r="J32" s="360" t="s">
        <v>42</v>
      </c>
      <c r="K32" s="360" t="s">
        <v>49</v>
      </c>
      <c r="L32" s="360" t="s">
        <v>36</v>
      </c>
      <c r="M32" s="359">
        <v>90508.34</v>
      </c>
      <c r="N32" s="359">
        <v>90508.34</v>
      </c>
      <c r="O32" s="359">
        <v>44400</v>
      </c>
      <c r="P32" s="359">
        <v>44400</v>
      </c>
      <c r="Q32" s="359">
        <v>44400</v>
      </c>
      <c r="R32" s="359">
        <v>44400</v>
      </c>
      <c r="S32" s="509">
        <v>3</v>
      </c>
    </row>
    <row r="33" spans="1:19" ht="74.25" customHeight="1">
      <c r="A33" s="950"/>
      <c r="B33" s="77" t="s">
        <v>66</v>
      </c>
      <c r="C33" s="66" t="s">
        <v>52</v>
      </c>
      <c r="D33" s="62" t="s">
        <v>53</v>
      </c>
      <c r="E33" s="59" t="s">
        <v>54</v>
      </c>
      <c r="F33" s="72" t="s">
        <v>51</v>
      </c>
      <c r="G33" s="78">
        <v>40651</v>
      </c>
      <c r="H33" s="69" t="s">
        <v>24</v>
      </c>
      <c r="I33" s="361" t="s">
        <v>25</v>
      </c>
      <c r="J33" s="361" t="s">
        <v>42</v>
      </c>
      <c r="K33" s="361" t="s">
        <v>27</v>
      </c>
      <c r="L33" s="361" t="s">
        <v>28</v>
      </c>
      <c r="M33" s="362">
        <f t="shared" ref="M33:R33" si="5">SUM(M34:M37)</f>
        <v>31849090</v>
      </c>
      <c r="N33" s="362">
        <f t="shared" si="5"/>
        <v>31179605.98</v>
      </c>
      <c r="O33" s="362">
        <f t="shared" si="5"/>
        <v>37058600</v>
      </c>
      <c r="P33" s="362">
        <f t="shared" si="5"/>
        <v>34104300</v>
      </c>
      <c r="Q33" s="362">
        <f t="shared" si="5"/>
        <v>34104300</v>
      </c>
      <c r="R33" s="363">
        <f t="shared" si="5"/>
        <v>34104300</v>
      </c>
      <c r="S33" s="509">
        <v>3</v>
      </c>
    </row>
    <row r="34" spans="1:19" s="3" customFormat="1" ht="15" customHeight="1">
      <c r="A34" s="950"/>
      <c r="B34" s="72"/>
      <c r="C34" s="67"/>
      <c r="D34" s="63"/>
      <c r="E34" s="834" t="s">
        <v>950</v>
      </c>
      <c r="F34" s="588" t="s">
        <v>55</v>
      </c>
      <c r="G34" s="870">
        <v>39448</v>
      </c>
      <c r="H34" s="844" t="s">
        <v>24</v>
      </c>
      <c r="I34" s="364" t="s">
        <v>25</v>
      </c>
      <c r="J34" s="364" t="s">
        <v>42</v>
      </c>
      <c r="K34" s="360" t="s">
        <v>27</v>
      </c>
      <c r="L34" s="364" t="s">
        <v>29</v>
      </c>
      <c r="M34" s="365">
        <v>24444500</v>
      </c>
      <c r="N34" s="365">
        <v>23970445.859999999</v>
      </c>
      <c r="O34" s="365">
        <v>28385800</v>
      </c>
      <c r="P34" s="365">
        <v>26117000</v>
      </c>
      <c r="Q34" s="365">
        <v>26117000</v>
      </c>
      <c r="R34" s="365">
        <v>26117000</v>
      </c>
      <c r="S34" s="510">
        <v>3</v>
      </c>
    </row>
    <row r="35" spans="1:19" s="3" customFormat="1" ht="15" customHeight="1">
      <c r="A35" s="950"/>
      <c r="B35" s="72"/>
      <c r="C35" s="67"/>
      <c r="D35" s="63"/>
      <c r="E35" s="834"/>
      <c r="F35" s="588"/>
      <c r="G35" s="870"/>
      <c r="H35" s="844"/>
      <c r="I35" s="364" t="s">
        <v>25</v>
      </c>
      <c r="J35" s="364" t="s">
        <v>42</v>
      </c>
      <c r="K35" s="360" t="s">
        <v>27</v>
      </c>
      <c r="L35" s="364" t="s">
        <v>56</v>
      </c>
      <c r="M35" s="365">
        <v>50000</v>
      </c>
      <c r="N35" s="365">
        <v>18400</v>
      </c>
      <c r="O35" s="365">
        <v>100000</v>
      </c>
      <c r="P35" s="365">
        <v>100000</v>
      </c>
      <c r="Q35" s="365">
        <v>100000</v>
      </c>
      <c r="R35" s="365">
        <v>100000</v>
      </c>
      <c r="S35" s="510">
        <v>3</v>
      </c>
    </row>
    <row r="36" spans="1:19" s="3" customFormat="1" ht="15" customHeight="1">
      <c r="A36" s="950"/>
      <c r="B36" s="72"/>
      <c r="C36" s="67"/>
      <c r="D36" s="63"/>
      <c r="E36" s="834"/>
      <c r="F36" s="588"/>
      <c r="G36" s="870"/>
      <c r="H36" s="844"/>
      <c r="I36" s="366" t="s">
        <v>25</v>
      </c>
      <c r="J36" s="366" t="s">
        <v>42</v>
      </c>
      <c r="K36" s="351" t="s">
        <v>27</v>
      </c>
      <c r="L36" s="366" t="s">
        <v>516</v>
      </c>
      <c r="M36" s="365">
        <v>26090</v>
      </c>
      <c r="N36" s="365">
        <v>26090</v>
      </c>
      <c r="O36" s="365"/>
      <c r="P36" s="365"/>
      <c r="Q36" s="365"/>
      <c r="R36" s="365"/>
      <c r="S36" s="510">
        <v>3</v>
      </c>
    </row>
    <row r="37" spans="1:19" s="3" customFormat="1" ht="91.5" customHeight="1">
      <c r="A37" s="950"/>
      <c r="B37" s="73"/>
      <c r="C37" s="68"/>
      <c r="D37" s="81"/>
      <c r="E37" s="836"/>
      <c r="F37" s="830"/>
      <c r="G37" s="857"/>
      <c r="H37" s="822"/>
      <c r="I37" s="351" t="s">
        <v>25</v>
      </c>
      <c r="J37" s="351" t="s">
        <v>42</v>
      </c>
      <c r="K37" s="351" t="s">
        <v>27</v>
      </c>
      <c r="L37" s="351" t="s">
        <v>30</v>
      </c>
      <c r="M37" s="359">
        <v>7328500</v>
      </c>
      <c r="N37" s="359">
        <v>7164670.1200000001</v>
      </c>
      <c r="O37" s="359">
        <v>8572800</v>
      </c>
      <c r="P37" s="359">
        <v>7887300</v>
      </c>
      <c r="Q37" s="359">
        <v>7887300</v>
      </c>
      <c r="R37" s="359">
        <v>7887300</v>
      </c>
      <c r="S37" s="509">
        <v>3</v>
      </c>
    </row>
    <row r="38" spans="1:19" ht="44.25" customHeight="1">
      <c r="A38" s="950"/>
      <c r="B38" s="587" t="s">
        <v>558</v>
      </c>
      <c r="C38" s="831" t="s">
        <v>32</v>
      </c>
      <c r="D38" s="62" t="s">
        <v>53</v>
      </c>
      <c r="E38" s="835" t="s">
        <v>57</v>
      </c>
      <c r="F38" s="77" t="s">
        <v>58</v>
      </c>
      <c r="G38" s="6">
        <v>40651</v>
      </c>
      <c r="H38" s="69" t="s">
        <v>24</v>
      </c>
      <c r="I38" s="355" t="s">
        <v>25</v>
      </c>
      <c r="J38" s="355" t="s">
        <v>42</v>
      </c>
      <c r="K38" s="355" t="s">
        <v>35</v>
      </c>
      <c r="L38" s="355" t="s">
        <v>28</v>
      </c>
      <c r="M38" s="362">
        <f>M39+M40+M41</f>
        <v>1141700</v>
      </c>
      <c r="N38" s="362">
        <f>N39+N40+N41</f>
        <v>716466.97</v>
      </c>
      <c r="O38" s="362">
        <f>SUM(O40:O41)+O39</f>
        <v>1591000</v>
      </c>
      <c r="P38" s="362">
        <f>SUM(P40:P41)+P39</f>
        <v>1591000</v>
      </c>
      <c r="Q38" s="362">
        <f>SUM(Q40:Q41)+Q39</f>
        <v>1591000</v>
      </c>
      <c r="R38" s="363">
        <f>SUM(R40:R41)+R39</f>
        <v>1591000</v>
      </c>
      <c r="S38" s="509">
        <v>3</v>
      </c>
    </row>
    <row r="39" spans="1:19" ht="24" customHeight="1">
      <c r="A39" s="950"/>
      <c r="B39" s="588"/>
      <c r="C39" s="832"/>
      <c r="D39" s="63"/>
      <c r="E39" s="834"/>
      <c r="F39" s="72"/>
      <c r="G39" s="7"/>
      <c r="H39" s="63"/>
      <c r="I39" s="351" t="s">
        <v>25</v>
      </c>
      <c r="J39" s="351" t="s">
        <v>42</v>
      </c>
      <c r="K39" s="351" t="s">
        <v>35</v>
      </c>
      <c r="L39" s="351" t="s">
        <v>56</v>
      </c>
      <c r="M39" s="359">
        <v>1111700</v>
      </c>
      <c r="N39" s="359">
        <v>701870.97</v>
      </c>
      <c r="O39" s="359">
        <v>1560000</v>
      </c>
      <c r="P39" s="359">
        <v>1560000</v>
      </c>
      <c r="Q39" s="359">
        <v>1560000</v>
      </c>
      <c r="R39" s="359">
        <v>1560000</v>
      </c>
      <c r="S39" s="509">
        <v>3</v>
      </c>
    </row>
    <row r="40" spans="1:19" s="3" customFormat="1" ht="22.5" customHeight="1">
      <c r="A40" s="950"/>
      <c r="B40" s="588"/>
      <c r="C40" s="832"/>
      <c r="D40" s="63"/>
      <c r="E40" s="834"/>
      <c r="F40" s="114"/>
      <c r="G40" s="7"/>
      <c r="H40" s="63"/>
      <c r="I40" s="351" t="s">
        <v>25</v>
      </c>
      <c r="J40" s="351" t="s">
        <v>42</v>
      </c>
      <c r="K40" s="351" t="s">
        <v>35</v>
      </c>
      <c r="L40" s="351" t="s">
        <v>36</v>
      </c>
      <c r="M40" s="359">
        <v>21000</v>
      </c>
      <c r="N40" s="359">
        <v>14346</v>
      </c>
      <c r="O40" s="359">
        <v>22000</v>
      </c>
      <c r="P40" s="359">
        <v>22000</v>
      </c>
      <c r="Q40" s="359">
        <v>22000</v>
      </c>
      <c r="R40" s="359">
        <v>22000</v>
      </c>
      <c r="S40" s="510">
        <v>3</v>
      </c>
    </row>
    <row r="41" spans="1:19" s="8" customFormat="1" ht="34.5" customHeight="1">
      <c r="A41" s="950"/>
      <c r="B41" s="588"/>
      <c r="C41" s="832"/>
      <c r="D41" s="63"/>
      <c r="E41" s="834" t="s">
        <v>59</v>
      </c>
      <c r="F41" s="867" t="s">
        <v>51</v>
      </c>
      <c r="G41" s="871">
        <v>45366</v>
      </c>
      <c r="H41" s="844" t="s">
        <v>24</v>
      </c>
      <c r="I41" s="351" t="s">
        <v>25</v>
      </c>
      <c r="J41" s="351" t="s">
        <v>42</v>
      </c>
      <c r="K41" s="351" t="s">
        <v>35</v>
      </c>
      <c r="L41" s="351" t="s">
        <v>37</v>
      </c>
      <c r="M41" s="354">
        <v>9000</v>
      </c>
      <c r="N41" s="354">
        <v>250</v>
      </c>
      <c r="O41" s="354">
        <v>9000</v>
      </c>
      <c r="P41" s="354">
        <v>9000</v>
      </c>
      <c r="Q41" s="354">
        <v>9000</v>
      </c>
      <c r="R41" s="354">
        <v>9000</v>
      </c>
      <c r="S41" s="509">
        <v>3</v>
      </c>
    </row>
    <row r="42" spans="1:19" s="9" customFormat="1" ht="228.75" customHeight="1">
      <c r="A42" s="950"/>
      <c r="B42" s="73"/>
      <c r="C42" s="68"/>
      <c r="D42" s="81"/>
      <c r="E42" s="836"/>
      <c r="F42" s="855"/>
      <c r="G42" s="872"/>
      <c r="H42" s="822"/>
      <c r="I42" s="367"/>
      <c r="J42" s="367"/>
      <c r="K42" s="367"/>
      <c r="L42" s="367"/>
      <c r="M42" s="368"/>
      <c r="N42" s="368"/>
      <c r="O42" s="368"/>
      <c r="P42" s="368"/>
      <c r="Q42" s="368"/>
      <c r="R42" s="368"/>
      <c r="S42" s="511"/>
    </row>
    <row r="43" spans="1:19" ht="75" customHeight="1">
      <c r="A43" s="950"/>
      <c r="B43" s="587" t="s">
        <v>559</v>
      </c>
      <c r="C43" s="831" t="s">
        <v>60</v>
      </c>
      <c r="D43" s="840" t="s">
        <v>61</v>
      </c>
      <c r="E43" s="835" t="s">
        <v>62</v>
      </c>
      <c r="F43" s="854" t="s">
        <v>51</v>
      </c>
      <c r="G43" s="856">
        <v>43101</v>
      </c>
      <c r="H43" s="821" t="s">
        <v>24</v>
      </c>
      <c r="I43" s="361" t="s">
        <v>25</v>
      </c>
      <c r="J43" s="361" t="s">
        <v>42</v>
      </c>
      <c r="K43" s="361" t="s">
        <v>63</v>
      </c>
      <c r="L43" s="361" t="s">
        <v>36</v>
      </c>
      <c r="M43" s="362">
        <v>136600</v>
      </c>
      <c r="N43" s="362">
        <v>136600</v>
      </c>
      <c r="O43" s="362">
        <v>279200</v>
      </c>
      <c r="P43" s="362">
        <v>300000</v>
      </c>
      <c r="Q43" s="362">
        <v>300000</v>
      </c>
      <c r="R43" s="363">
        <v>300000</v>
      </c>
      <c r="S43" s="512" t="s">
        <v>64</v>
      </c>
    </row>
    <row r="44" spans="1:19" ht="30.75" customHeight="1">
      <c r="A44" s="950"/>
      <c r="B44" s="830"/>
      <c r="C44" s="890"/>
      <c r="D44" s="862"/>
      <c r="E44" s="836"/>
      <c r="F44" s="855"/>
      <c r="G44" s="857"/>
      <c r="H44" s="822"/>
      <c r="I44" s="361" t="s">
        <v>25</v>
      </c>
      <c r="J44" s="361" t="s">
        <v>42</v>
      </c>
      <c r="K44" s="361" t="s">
        <v>65</v>
      </c>
      <c r="L44" s="361" t="s">
        <v>36</v>
      </c>
      <c r="M44" s="362">
        <v>161000</v>
      </c>
      <c r="N44" s="362">
        <v>153960</v>
      </c>
      <c r="O44" s="362">
        <v>227000</v>
      </c>
      <c r="P44" s="362">
        <v>200000</v>
      </c>
      <c r="Q44" s="362">
        <v>200000</v>
      </c>
      <c r="R44" s="363">
        <v>200000</v>
      </c>
      <c r="S44" s="512" t="s">
        <v>64</v>
      </c>
    </row>
    <row r="45" spans="1:19" ht="75.75" customHeight="1">
      <c r="A45" s="950"/>
      <c r="B45" s="587" t="s">
        <v>712</v>
      </c>
      <c r="C45" s="831" t="s">
        <v>67</v>
      </c>
      <c r="D45" s="62" t="s">
        <v>53</v>
      </c>
      <c r="E45" s="58" t="s">
        <v>54</v>
      </c>
      <c r="F45" s="72" t="s">
        <v>51</v>
      </c>
      <c r="G45" s="79">
        <v>40651</v>
      </c>
      <c r="H45" s="70" t="s">
        <v>24</v>
      </c>
      <c r="I45" s="348" t="s">
        <v>25</v>
      </c>
      <c r="J45" s="348" t="s">
        <v>42</v>
      </c>
      <c r="K45" s="348" t="s">
        <v>68</v>
      </c>
      <c r="L45" s="348" t="s">
        <v>28</v>
      </c>
      <c r="M45" s="362">
        <f t="shared" ref="M45:R45" si="6">SUM(M46:M47)</f>
        <v>2940600</v>
      </c>
      <c r="N45" s="362">
        <f t="shared" si="6"/>
        <v>2709319.33</v>
      </c>
      <c r="O45" s="362">
        <f t="shared" si="6"/>
        <v>0</v>
      </c>
      <c r="P45" s="362">
        <f t="shared" si="6"/>
        <v>0</v>
      </c>
      <c r="Q45" s="362">
        <f t="shared" si="6"/>
        <v>0</v>
      </c>
      <c r="R45" s="363">
        <f t="shared" si="6"/>
        <v>0</v>
      </c>
      <c r="S45" s="508">
        <v>3</v>
      </c>
    </row>
    <row r="46" spans="1:19" ht="15" customHeight="1">
      <c r="A46" s="950"/>
      <c r="B46" s="588"/>
      <c r="C46" s="832"/>
      <c r="D46" s="63"/>
      <c r="E46" s="834" t="s">
        <v>950</v>
      </c>
      <c r="F46" s="588" t="s">
        <v>51</v>
      </c>
      <c r="G46" s="870">
        <v>39448</v>
      </c>
      <c r="H46" s="844" t="s">
        <v>24</v>
      </c>
      <c r="I46" s="366" t="s">
        <v>25</v>
      </c>
      <c r="J46" s="366" t="s">
        <v>42</v>
      </c>
      <c r="K46" s="366" t="s">
        <v>68</v>
      </c>
      <c r="L46" s="366" t="s">
        <v>29</v>
      </c>
      <c r="M46" s="365">
        <v>2302600</v>
      </c>
      <c r="N46" s="365">
        <v>2080890.44</v>
      </c>
      <c r="O46" s="365">
        <v>0</v>
      </c>
      <c r="P46" s="365">
        <v>0</v>
      </c>
      <c r="Q46" s="365">
        <v>0</v>
      </c>
      <c r="R46" s="365">
        <v>0</v>
      </c>
      <c r="S46" s="510">
        <v>3</v>
      </c>
    </row>
    <row r="47" spans="1:19" ht="111" customHeight="1">
      <c r="A47" s="950"/>
      <c r="B47" s="830"/>
      <c r="C47" s="832"/>
      <c r="D47" s="81"/>
      <c r="E47" s="836"/>
      <c r="F47" s="830"/>
      <c r="G47" s="857"/>
      <c r="H47" s="822"/>
      <c r="I47" s="351" t="s">
        <v>25</v>
      </c>
      <c r="J47" s="351" t="s">
        <v>42</v>
      </c>
      <c r="K47" s="351" t="s">
        <v>68</v>
      </c>
      <c r="L47" s="351" t="s">
        <v>30</v>
      </c>
      <c r="M47" s="359">
        <v>638000</v>
      </c>
      <c r="N47" s="359">
        <v>628428.89</v>
      </c>
      <c r="O47" s="359">
        <v>0</v>
      </c>
      <c r="P47" s="359">
        <v>0</v>
      </c>
      <c r="Q47" s="359">
        <v>0</v>
      </c>
      <c r="R47" s="359">
        <v>0</v>
      </c>
      <c r="S47" s="509">
        <v>3</v>
      </c>
    </row>
    <row r="48" spans="1:19" ht="93" customHeight="1">
      <c r="A48" s="950"/>
      <c r="B48" s="77" t="s">
        <v>713</v>
      </c>
      <c r="C48" s="831" t="s">
        <v>69</v>
      </c>
      <c r="D48" s="840" t="s">
        <v>53</v>
      </c>
      <c r="E48" s="837" t="s">
        <v>940</v>
      </c>
      <c r="F48" s="89" t="s">
        <v>51</v>
      </c>
      <c r="G48" s="97">
        <v>45488</v>
      </c>
      <c r="H48" s="69" t="s">
        <v>70</v>
      </c>
      <c r="I48" s="355" t="s">
        <v>25</v>
      </c>
      <c r="J48" s="355" t="s">
        <v>42</v>
      </c>
      <c r="K48" s="355" t="s">
        <v>71</v>
      </c>
      <c r="L48" s="355" t="s">
        <v>28</v>
      </c>
      <c r="M48" s="362">
        <f>M49+M50</f>
        <v>620737.46</v>
      </c>
      <c r="N48" s="362">
        <f>N49+N50</f>
        <v>620737.46</v>
      </c>
      <c r="O48" s="362">
        <f>O49+O50</f>
        <v>582463.13</v>
      </c>
      <c r="P48" s="359"/>
      <c r="Q48" s="359"/>
      <c r="R48" s="359"/>
      <c r="S48" s="509">
        <v>3</v>
      </c>
    </row>
    <row r="49" spans="1:19" ht="22.5" customHeight="1">
      <c r="A49" s="950"/>
      <c r="B49" s="72"/>
      <c r="C49" s="832"/>
      <c r="D49" s="841"/>
      <c r="E49" s="838"/>
      <c r="F49" s="92"/>
      <c r="G49" s="98"/>
      <c r="H49" s="70"/>
      <c r="I49" s="351" t="s">
        <v>25</v>
      </c>
      <c r="J49" s="351" t="s">
        <v>42</v>
      </c>
      <c r="K49" s="351" t="s">
        <v>72</v>
      </c>
      <c r="L49" s="351" t="s">
        <v>29</v>
      </c>
      <c r="M49" s="359">
        <v>476730</v>
      </c>
      <c r="N49" s="359">
        <v>476730</v>
      </c>
      <c r="O49" s="359">
        <v>447360.31</v>
      </c>
      <c r="P49" s="359"/>
      <c r="Q49" s="359"/>
      <c r="R49" s="359"/>
      <c r="S49" s="509">
        <v>3</v>
      </c>
    </row>
    <row r="50" spans="1:19" ht="54" customHeight="1">
      <c r="A50" s="950"/>
      <c r="B50" s="72"/>
      <c r="C50" s="833"/>
      <c r="D50" s="842"/>
      <c r="E50" s="839"/>
      <c r="F50" s="89" t="s">
        <v>51</v>
      </c>
      <c r="G50" s="97">
        <v>45868</v>
      </c>
      <c r="H50" s="69" t="s">
        <v>70</v>
      </c>
      <c r="I50" s="351" t="s">
        <v>25</v>
      </c>
      <c r="J50" s="351" t="s">
        <v>42</v>
      </c>
      <c r="K50" s="351" t="s">
        <v>71</v>
      </c>
      <c r="L50" s="351" t="s">
        <v>30</v>
      </c>
      <c r="M50" s="354">
        <v>144007.46</v>
      </c>
      <c r="N50" s="354">
        <v>144007.46</v>
      </c>
      <c r="O50" s="354">
        <v>135102.82</v>
      </c>
      <c r="P50" s="354"/>
      <c r="Q50" s="354"/>
      <c r="R50" s="354"/>
      <c r="S50" s="509">
        <v>3</v>
      </c>
    </row>
    <row r="51" spans="1:19" ht="115.5" customHeight="1">
      <c r="A51" s="950"/>
      <c r="B51" s="10" t="s">
        <v>714</v>
      </c>
      <c r="C51" s="68" t="s">
        <v>74</v>
      </c>
      <c r="D51" s="62" t="s">
        <v>75</v>
      </c>
      <c r="E51" s="11" t="s">
        <v>76</v>
      </c>
      <c r="F51" s="10" t="s">
        <v>55</v>
      </c>
      <c r="G51" s="111">
        <v>38807</v>
      </c>
      <c r="H51" s="54" t="s">
        <v>24</v>
      </c>
      <c r="I51" s="361" t="s">
        <v>25</v>
      </c>
      <c r="J51" s="361" t="s">
        <v>77</v>
      </c>
      <c r="K51" s="355" t="s">
        <v>78</v>
      </c>
      <c r="L51" s="355" t="s">
        <v>36</v>
      </c>
      <c r="M51" s="362">
        <v>14700</v>
      </c>
      <c r="N51" s="362">
        <v>14700</v>
      </c>
      <c r="O51" s="362">
        <v>14800</v>
      </c>
      <c r="P51" s="362">
        <v>130500</v>
      </c>
      <c r="Q51" s="362">
        <v>14100</v>
      </c>
      <c r="R51" s="363">
        <v>14100</v>
      </c>
      <c r="S51" s="509">
        <v>3</v>
      </c>
    </row>
    <row r="52" spans="1:19" s="3" customFormat="1" ht="145.5" customHeight="1">
      <c r="A52" s="950"/>
      <c r="B52" s="73" t="s">
        <v>92</v>
      </c>
      <c r="C52" s="67" t="s">
        <v>579</v>
      </c>
      <c r="D52" s="62" t="s">
        <v>79</v>
      </c>
      <c r="E52" s="11" t="s">
        <v>573</v>
      </c>
      <c r="F52" s="10" t="s">
        <v>51</v>
      </c>
      <c r="G52" s="111">
        <v>44287</v>
      </c>
      <c r="H52" s="54" t="s">
        <v>24</v>
      </c>
      <c r="I52" s="348" t="s">
        <v>25</v>
      </c>
      <c r="J52" s="348" t="s">
        <v>17</v>
      </c>
      <c r="K52" s="355" t="s">
        <v>81</v>
      </c>
      <c r="L52" s="355" t="s">
        <v>82</v>
      </c>
      <c r="M52" s="362">
        <v>2488150.7400000002</v>
      </c>
      <c r="N52" s="362">
        <v>0</v>
      </c>
      <c r="O52" s="362">
        <v>2860673.59</v>
      </c>
      <c r="P52" s="362">
        <v>1000000</v>
      </c>
      <c r="Q52" s="362">
        <v>1000000</v>
      </c>
      <c r="R52" s="363">
        <v>1000000</v>
      </c>
      <c r="S52" s="509">
        <v>3</v>
      </c>
    </row>
    <row r="53" spans="1:19" ht="71.25" customHeight="1">
      <c r="A53" s="950"/>
      <c r="B53" s="77" t="s">
        <v>93</v>
      </c>
      <c r="C53" s="831" t="s">
        <v>83</v>
      </c>
      <c r="D53" s="62" t="s">
        <v>84</v>
      </c>
      <c r="E53" s="835" t="s">
        <v>85</v>
      </c>
      <c r="F53" s="77" t="s">
        <v>51</v>
      </c>
      <c r="G53" s="78">
        <v>43901</v>
      </c>
      <c r="H53" s="77" t="s">
        <v>24</v>
      </c>
      <c r="I53" s="355" t="s">
        <v>25</v>
      </c>
      <c r="J53" s="355" t="s">
        <v>86</v>
      </c>
      <c r="K53" s="355" t="s">
        <v>87</v>
      </c>
      <c r="L53" s="355" t="s">
        <v>28</v>
      </c>
      <c r="M53" s="357">
        <v>150000</v>
      </c>
      <c r="N53" s="357">
        <v>143000</v>
      </c>
      <c r="O53" s="357">
        <v>200000</v>
      </c>
      <c r="P53" s="357">
        <v>200000</v>
      </c>
      <c r="Q53" s="357">
        <v>200000</v>
      </c>
      <c r="R53" s="369">
        <v>200000</v>
      </c>
      <c r="S53" s="509">
        <v>3</v>
      </c>
    </row>
    <row r="54" spans="1:19" s="3" customFormat="1" ht="226.5" customHeight="1">
      <c r="A54" s="950"/>
      <c r="B54" s="73"/>
      <c r="C54" s="832"/>
      <c r="D54" s="63"/>
      <c r="E54" s="834"/>
      <c r="F54" s="72"/>
      <c r="G54" s="12"/>
      <c r="H54" s="72"/>
      <c r="I54" s="367"/>
      <c r="J54" s="367"/>
      <c r="K54" s="367"/>
      <c r="L54" s="367"/>
      <c r="M54" s="368"/>
      <c r="N54" s="368"/>
      <c r="O54" s="368"/>
      <c r="P54" s="368"/>
      <c r="Q54" s="368"/>
      <c r="R54" s="368"/>
      <c r="S54" s="511"/>
    </row>
    <row r="55" spans="1:19" ht="345" customHeight="1">
      <c r="A55" s="950"/>
      <c r="B55" s="72" t="s">
        <v>99</v>
      </c>
      <c r="C55" s="404" t="s">
        <v>88</v>
      </c>
      <c r="D55" s="62" t="s">
        <v>89</v>
      </c>
      <c r="E55" s="41" t="s">
        <v>90</v>
      </c>
      <c r="F55" s="10" t="s">
        <v>51</v>
      </c>
      <c r="G55" s="111">
        <v>43901</v>
      </c>
      <c r="H55" s="10" t="s">
        <v>24</v>
      </c>
      <c r="I55" s="212" t="s">
        <v>25</v>
      </c>
      <c r="J55" s="212" t="s">
        <v>86</v>
      </c>
      <c r="K55" s="212" t="s">
        <v>91</v>
      </c>
      <c r="L55" s="212" t="s">
        <v>36</v>
      </c>
      <c r="M55" s="207">
        <v>40000</v>
      </c>
      <c r="N55" s="207">
        <v>40000</v>
      </c>
      <c r="O55" s="207">
        <v>40000</v>
      </c>
      <c r="P55" s="207">
        <v>40000</v>
      </c>
      <c r="Q55" s="207">
        <v>40000</v>
      </c>
      <c r="R55" s="370">
        <v>40000</v>
      </c>
      <c r="S55" s="513">
        <v>3</v>
      </c>
    </row>
    <row r="56" spans="1:19" ht="113.25" customHeight="1">
      <c r="A56" s="950"/>
      <c r="B56" s="10" t="s">
        <v>104</v>
      </c>
      <c r="C56" s="66" t="s">
        <v>94</v>
      </c>
      <c r="D56" s="62" t="s">
        <v>95</v>
      </c>
      <c r="E56" s="75" t="s">
        <v>96</v>
      </c>
      <c r="F56" s="86" t="s">
        <v>51</v>
      </c>
      <c r="G56" s="83">
        <v>41626</v>
      </c>
      <c r="H56" s="70" t="s">
        <v>24</v>
      </c>
      <c r="I56" s="348" t="s">
        <v>25</v>
      </c>
      <c r="J56" s="348" t="s">
        <v>86</v>
      </c>
      <c r="K56" s="348" t="s">
        <v>97</v>
      </c>
      <c r="L56" s="348" t="s">
        <v>98</v>
      </c>
      <c r="M56" s="362">
        <v>220000</v>
      </c>
      <c r="N56" s="362">
        <v>0</v>
      </c>
      <c r="O56" s="362">
        <v>220000</v>
      </c>
      <c r="P56" s="362">
        <v>220000</v>
      </c>
      <c r="Q56" s="362">
        <v>220000</v>
      </c>
      <c r="R56" s="363">
        <v>220000</v>
      </c>
      <c r="S56" s="508">
        <v>3</v>
      </c>
    </row>
    <row r="57" spans="1:19" ht="126" customHeight="1">
      <c r="A57" s="950"/>
      <c r="B57" s="10" t="s">
        <v>109</v>
      </c>
      <c r="C57" s="41" t="s">
        <v>100</v>
      </c>
      <c r="D57" s="62" t="s">
        <v>101</v>
      </c>
      <c r="E57" s="13" t="s">
        <v>102</v>
      </c>
      <c r="F57" s="14" t="s">
        <v>51</v>
      </c>
      <c r="G57" s="15">
        <v>40814</v>
      </c>
      <c r="H57" s="54" t="s">
        <v>24</v>
      </c>
      <c r="I57" s="355" t="s">
        <v>25</v>
      </c>
      <c r="J57" s="355" t="s">
        <v>86</v>
      </c>
      <c r="K57" s="355" t="s">
        <v>103</v>
      </c>
      <c r="L57" s="355" t="s">
        <v>37</v>
      </c>
      <c r="M57" s="362">
        <v>38100</v>
      </c>
      <c r="N57" s="362">
        <v>38094</v>
      </c>
      <c r="O57" s="362">
        <v>189800</v>
      </c>
      <c r="P57" s="362">
        <v>38000</v>
      </c>
      <c r="Q57" s="362">
        <v>38000</v>
      </c>
      <c r="R57" s="363">
        <v>38000</v>
      </c>
      <c r="S57" s="509">
        <v>3</v>
      </c>
    </row>
    <row r="58" spans="1:19" ht="36.75" customHeight="1">
      <c r="A58" s="950"/>
      <c r="B58" s="587" t="s">
        <v>114</v>
      </c>
      <c r="C58" s="831" t="s">
        <v>105</v>
      </c>
      <c r="D58" s="840" t="s">
        <v>101</v>
      </c>
      <c r="E58" s="846" t="s">
        <v>106</v>
      </c>
      <c r="F58" s="858" t="s">
        <v>51</v>
      </c>
      <c r="G58" s="893">
        <v>45085</v>
      </c>
      <c r="H58" s="821" t="s">
        <v>24</v>
      </c>
      <c r="I58" s="355" t="s">
        <v>25</v>
      </c>
      <c r="J58" s="355" t="s">
        <v>86</v>
      </c>
      <c r="K58" s="355" t="s">
        <v>107</v>
      </c>
      <c r="L58" s="355" t="s">
        <v>28</v>
      </c>
      <c r="M58" s="362">
        <f>M59+M60</f>
        <v>246000</v>
      </c>
      <c r="N58" s="362">
        <f>N59+N60</f>
        <v>190521.33</v>
      </c>
      <c r="O58" s="362">
        <f>O59+O60</f>
        <v>0</v>
      </c>
      <c r="P58" s="362"/>
      <c r="Q58" s="362"/>
      <c r="R58" s="362"/>
      <c r="S58" s="509">
        <v>3</v>
      </c>
    </row>
    <row r="59" spans="1:19" ht="18.75" customHeight="1">
      <c r="A59" s="950"/>
      <c r="B59" s="588"/>
      <c r="C59" s="832"/>
      <c r="D59" s="861"/>
      <c r="E59" s="847"/>
      <c r="F59" s="859"/>
      <c r="G59" s="894"/>
      <c r="H59" s="844"/>
      <c r="I59" s="351" t="s">
        <v>25</v>
      </c>
      <c r="J59" s="351" t="s">
        <v>86</v>
      </c>
      <c r="K59" s="351" t="s">
        <v>107</v>
      </c>
      <c r="L59" s="351" t="s">
        <v>108</v>
      </c>
      <c r="M59" s="359">
        <v>241800</v>
      </c>
      <c r="N59" s="359">
        <v>188725.83</v>
      </c>
      <c r="O59" s="359">
        <v>0</v>
      </c>
      <c r="P59" s="362"/>
      <c r="Q59" s="362"/>
      <c r="R59" s="362"/>
      <c r="S59" s="509">
        <v>3</v>
      </c>
    </row>
    <row r="60" spans="1:19" ht="21" customHeight="1">
      <c r="A60" s="950"/>
      <c r="B60" s="830"/>
      <c r="C60" s="833"/>
      <c r="D60" s="862"/>
      <c r="E60" s="863"/>
      <c r="F60" s="860"/>
      <c r="G60" s="895"/>
      <c r="H60" s="822"/>
      <c r="I60" s="351" t="s">
        <v>25</v>
      </c>
      <c r="J60" s="351" t="s">
        <v>86</v>
      </c>
      <c r="K60" s="351" t="s">
        <v>107</v>
      </c>
      <c r="L60" s="351" t="s">
        <v>36</v>
      </c>
      <c r="M60" s="359">
        <v>4200</v>
      </c>
      <c r="N60" s="359">
        <v>1795.5</v>
      </c>
      <c r="O60" s="359">
        <v>0</v>
      </c>
      <c r="P60" s="362"/>
      <c r="Q60" s="362"/>
      <c r="R60" s="362"/>
      <c r="S60" s="509">
        <v>3</v>
      </c>
    </row>
    <row r="61" spans="1:19" ht="36">
      <c r="A61" s="950"/>
      <c r="B61" s="587" t="s">
        <v>119</v>
      </c>
      <c r="C61" s="831" t="s">
        <v>951</v>
      </c>
      <c r="D61" s="62" t="s">
        <v>101</v>
      </c>
      <c r="E61" s="835" t="s">
        <v>110</v>
      </c>
      <c r="F61" s="587" t="s">
        <v>51</v>
      </c>
      <c r="G61" s="856">
        <v>42123</v>
      </c>
      <c r="H61" s="821" t="s">
        <v>24</v>
      </c>
      <c r="I61" s="355" t="s">
        <v>25</v>
      </c>
      <c r="J61" s="355" t="s">
        <v>86</v>
      </c>
      <c r="K61" s="355" t="s">
        <v>111</v>
      </c>
      <c r="L61" s="355" t="s">
        <v>112</v>
      </c>
      <c r="M61" s="362">
        <f>M62</f>
        <v>45561</v>
      </c>
      <c r="N61" s="362">
        <f>N62</f>
        <v>45561</v>
      </c>
      <c r="O61" s="362">
        <f>O62</f>
        <v>80000</v>
      </c>
      <c r="P61" s="362">
        <f>SUM(P62:P62)</f>
        <v>80000</v>
      </c>
      <c r="Q61" s="362">
        <f>SUM(Q62:Q62)</f>
        <v>80000</v>
      </c>
      <c r="R61" s="363">
        <f>SUM(R62:R62)</f>
        <v>80000</v>
      </c>
      <c r="S61" s="509">
        <v>3</v>
      </c>
    </row>
    <row r="62" spans="1:19" s="3" customFormat="1" ht="100.5" customHeight="1">
      <c r="A62" s="950"/>
      <c r="B62" s="830"/>
      <c r="C62" s="833"/>
      <c r="D62" s="81"/>
      <c r="E62" s="836"/>
      <c r="F62" s="830"/>
      <c r="G62" s="857"/>
      <c r="H62" s="822"/>
      <c r="I62" s="360" t="s">
        <v>25</v>
      </c>
      <c r="J62" s="351" t="s">
        <v>86</v>
      </c>
      <c r="K62" s="351" t="s">
        <v>111</v>
      </c>
      <c r="L62" s="351" t="s">
        <v>113</v>
      </c>
      <c r="M62" s="359">
        <v>45561</v>
      </c>
      <c r="N62" s="359">
        <v>45561</v>
      </c>
      <c r="O62" s="359">
        <v>80000</v>
      </c>
      <c r="P62" s="359">
        <v>80000</v>
      </c>
      <c r="Q62" s="359">
        <v>80000</v>
      </c>
      <c r="R62" s="359">
        <v>80000</v>
      </c>
      <c r="S62" s="509">
        <v>3</v>
      </c>
    </row>
    <row r="63" spans="1:19" s="3" customFormat="1" ht="174.75" customHeight="1">
      <c r="A63" s="950"/>
      <c r="B63" s="10" t="s">
        <v>129</v>
      </c>
      <c r="C63" s="41" t="s">
        <v>115</v>
      </c>
      <c r="D63" s="63" t="s">
        <v>116</v>
      </c>
      <c r="E63" s="11" t="s">
        <v>117</v>
      </c>
      <c r="F63" s="10" t="s">
        <v>51</v>
      </c>
      <c r="G63" s="111">
        <v>45407</v>
      </c>
      <c r="H63" s="54" t="s">
        <v>70</v>
      </c>
      <c r="I63" s="355" t="s">
        <v>25</v>
      </c>
      <c r="J63" s="355" t="s">
        <v>86</v>
      </c>
      <c r="K63" s="355" t="s">
        <v>118</v>
      </c>
      <c r="L63" s="355" t="s">
        <v>36</v>
      </c>
      <c r="M63" s="357">
        <v>300000</v>
      </c>
      <c r="N63" s="357">
        <v>300000</v>
      </c>
      <c r="O63" s="357"/>
      <c r="P63" s="354"/>
      <c r="Q63" s="354"/>
      <c r="R63" s="354"/>
      <c r="S63" s="509">
        <v>3</v>
      </c>
    </row>
    <row r="64" spans="1:19" s="3" customFormat="1" ht="145.5" customHeight="1">
      <c r="A64" s="950"/>
      <c r="B64" s="72" t="s">
        <v>134</v>
      </c>
      <c r="C64" s="67" t="s">
        <v>120</v>
      </c>
      <c r="D64" s="840" t="s">
        <v>121</v>
      </c>
      <c r="E64" s="58" t="s">
        <v>123</v>
      </c>
      <c r="F64" s="72" t="s">
        <v>51</v>
      </c>
      <c r="G64" s="16" t="s">
        <v>124</v>
      </c>
      <c r="H64" s="70" t="s">
        <v>70</v>
      </c>
      <c r="I64" s="355" t="s">
        <v>25</v>
      </c>
      <c r="J64" s="355" t="s">
        <v>86</v>
      </c>
      <c r="K64" s="355" t="s">
        <v>122</v>
      </c>
      <c r="L64" s="355" t="s">
        <v>108</v>
      </c>
      <c r="M64" s="357">
        <v>363800</v>
      </c>
      <c r="N64" s="357">
        <v>361331.44</v>
      </c>
      <c r="O64" s="357">
        <v>534900</v>
      </c>
      <c r="P64" s="357">
        <v>561200</v>
      </c>
      <c r="Q64" s="357">
        <v>561200</v>
      </c>
      <c r="R64" s="369">
        <v>561200</v>
      </c>
      <c r="S64" s="509">
        <v>3</v>
      </c>
    </row>
    <row r="65" spans="1:19" s="3" customFormat="1" ht="144" customHeight="1">
      <c r="A65" s="950"/>
      <c r="B65" s="72"/>
      <c r="C65" s="67"/>
      <c r="D65" s="861"/>
      <c r="E65" s="60" t="s">
        <v>125</v>
      </c>
      <c r="F65" s="73" t="s">
        <v>51</v>
      </c>
      <c r="G65" s="17" t="s">
        <v>126</v>
      </c>
      <c r="H65" s="71" t="s">
        <v>70</v>
      </c>
      <c r="I65" s="371"/>
      <c r="J65" s="371"/>
      <c r="K65" s="371"/>
      <c r="L65" s="371"/>
      <c r="M65" s="372"/>
      <c r="N65" s="372"/>
      <c r="O65" s="372"/>
      <c r="P65" s="372"/>
      <c r="Q65" s="372"/>
      <c r="R65" s="373"/>
      <c r="S65" s="511"/>
    </row>
    <row r="66" spans="1:19" s="3" customFormat="1" ht="99.75" customHeight="1">
      <c r="A66" s="950"/>
      <c r="B66" s="72"/>
      <c r="C66" s="67"/>
      <c r="D66" s="862"/>
      <c r="E66" s="11" t="s">
        <v>127</v>
      </c>
      <c r="F66" s="10" t="s">
        <v>128</v>
      </c>
      <c r="G66" s="111">
        <v>41213</v>
      </c>
      <c r="H66" s="71" t="s">
        <v>24</v>
      </c>
      <c r="I66" s="361" t="s">
        <v>25</v>
      </c>
      <c r="J66" s="355" t="s">
        <v>86</v>
      </c>
      <c r="K66" s="355" t="s">
        <v>122</v>
      </c>
      <c r="L66" s="355" t="s">
        <v>36</v>
      </c>
      <c r="M66" s="362">
        <v>472300</v>
      </c>
      <c r="N66" s="362">
        <v>446665.56</v>
      </c>
      <c r="O66" s="362">
        <v>498600</v>
      </c>
      <c r="P66" s="362">
        <v>295400</v>
      </c>
      <c r="Q66" s="362">
        <v>295400</v>
      </c>
      <c r="R66" s="363">
        <v>295400</v>
      </c>
      <c r="S66" s="509">
        <v>3</v>
      </c>
    </row>
    <row r="67" spans="1:19" s="3" customFormat="1" ht="53.25" customHeight="1">
      <c r="A67" s="950"/>
      <c r="B67" s="587" t="s">
        <v>139</v>
      </c>
      <c r="C67" s="831" t="s">
        <v>130</v>
      </c>
      <c r="D67" s="831" t="s">
        <v>131</v>
      </c>
      <c r="E67" s="835" t="s">
        <v>127</v>
      </c>
      <c r="F67" s="587" t="s">
        <v>128</v>
      </c>
      <c r="G67" s="856">
        <v>41213</v>
      </c>
      <c r="H67" s="821" t="s">
        <v>24</v>
      </c>
      <c r="I67" s="361" t="s">
        <v>25</v>
      </c>
      <c r="J67" s="361" t="s">
        <v>86</v>
      </c>
      <c r="K67" s="361" t="s">
        <v>132</v>
      </c>
      <c r="L67" s="361" t="s">
        <v>113</v>
      </c>
      <c r="M67" s="362">
        <f>M68+M69+M70</f>
        <v>55430</v>
      </c>
      <c r="N67" s="362">
        <f>N68+N69+N70</f>
        <v>54696.15</v>
      </c>
      <c r="O67" s="362">
        <f>O68+O69</f>
        <v>304200</v>
      </c>
      <c r="P67" s="362">
        <v>304200</v>
      </c>
      <c r="Q67" s="362">
        <f>Q68+Q69</f>
        <v>304200</v>
      </c>
      <c r="R67" s="363">
        <f>R68+R69</f>
        <v>304200</v>
      </c>
      <c r="S67" s="509">
        <v>3</v>
      </c>
    </row>
    <row r="68" spans="1:19" s="3" customFormat="1" ht="21" customHeight="1">
      <c r="A68" s="950"/>
      <c r="B68" s="588"/>
      <c r="C68" s="832"/>
      <c r="D68" s="832"/>
      <c r="E68" s="834"/>
      <c r="F68" s="588"/>
      <c r="G68" s="870"/>
      <c r="H68" s="844"/>
      <c r="I68" s="361" t="s">
        <v>25</v>
      </c>
      <c r="J68" s="361" t="s">
        <v>86</v>
      </c>
      <c r="K68" s="361" t="s">
        <v>132</v>
      </c>
      <c r="L68" s="361" t="s">
        <v>36</v>
      </c>
      <c r="M68" s="357">
        <v>49700</v>
      </c>
      <c r="N68" s="357">
        <v>48966.15</v>
      </c>
      <c r="O68" s="354">
        <v>100000</v>
      </c>
      <c r="P68" s="357">
        <v>100000</v>
      </c>
      <c r="Q68" s="357">
        <v>100000</v>
      </c>
      <c r="R68" s="357">
        <v>100000</v>
      </c>
      <c r="S68" s="509">
        <v>3</v>
      </c>
    </row>
    <row r="69" spans="1:19" s="3" customFormat="1" ht="19.5" customHeight="1">
      <c r="A69" s="950"/>
      <c r="B69" s="588"/>
      <c r="C69" s="832"/>
      <c r="D69" s="832"/>
      <c r="E69" s="834"/>
      <c r="F69" s="588"/>
      <c r="G69" s="870"/>
      <c r="H69" s="844"/>
      <c r="I69" s="361" t="s">
        <v>25</v>
      </c>
      <c r="J69" s="361" t="s">
        <v>86</v>
      </c>
      <c r="K69" s="361" t="s">
        <v>132</v>
      </c>
      <c r="L69" s="361" t="s">
        <v>113</v>
      </c>
      <c r="M69" s="357">
        <v>5115</v>
      </c>
      <c r="N69" s="357">
        <v>5115</v>
      </c>
      <c r="O69" s="354">
        <v>204200</v>
      </c>
      <c r="P69" s="354">
        <v>204200</v>
      </c>
      <c r="Q69" s="354">
        <v>204200</v>
      </c>
      <c r="R69" s="354">
        <v>204200</v>
      </c>
      <c r="S69" s="509">
        <v>3</v>
      </c>
    </row>
    <row r="70" spans="1:19" s="3" customFormat="1" ht="22.5" customHeight="1">
      <c r="A70" s="950"/>
      <c r="B70" s="830"/>
      <c r="C70" s="833"/>
      <c r="D70" s="833"/>
      <c r="E70" s="836"/>
      <c r="F70" s="830"/>
      <c r="G70" s="857"/>
      <c r="H70" s="822"/>
      <c r="I70" s="361" t="s">
        <v>25</v>
      </c>
      <c r="J70" s="361" t="s">
        <v>86</v>
      </c>
      <c r="K70" s="361" t="s">
        <v>132</v>
      </c>
      <c r="L70" s="361" t="s">
        <v>133</v>
      </c>
      <c r="M70" s="357">
        <v>615</v>
      </c>
      <c r="N70" s="357">
        <v>615</v>
      </c>
      <c r="O70" s="357">
        <v>0</v>
      </c>
      <c r="P70" s="357"/>
      <c r="Q70" s="357"/>
      <c r="R70" s="357"/>
      <c r="S70" s="509">
        <v>3</v>
      </c>
    </row>
    <row r="71" spans="1:19" s="3" customFormat="1" ht="97.5" customHeight="1">
      <c r="A71" s="950"/>
      <c r="B71" s="77" t="s">
        <v>142</v>
      </c>
      <c r="C71" s="66" t="s">
        <v>135</v>
      </c>
      <c r="D71" s="62" t="s">
        <v>136</v>
      </c>
      <c r="E71" s="59" t="s">
        <v>137</v>
      </c>
      <c r="F71" s="77" t="s">
        <v>51</v>
      </c>
      <c r="G71" s="78">
        <v>45407</v>
      </c>
      <c r="H71" s="54" t="s">
        <v>70</v>
      </c>
      <c r="I71" s="361" t="s">
        <v>25</v>
      </c>
      <c r="J71" s="361" t="s">
        <v>86</v>
      </c>
      <c r="K71" s="361" t="s">
        <v>138</v>
      </c>
      <c r="L71" s="361" t="s">
        <v>36</v>
      </c>
      <c r="M71" s="357">
        <v>500000</v>
      </c>
      <c r="N71" s="357">
        <v>500000</v>
      </c>
      <c r="O71" s="357">
        <v>1000000</v>
      </c>
      <c r="P71" s="357">
        <v>1000000</v>
      </c>
      <c r="Q71" s="357">
        <v>1000000</v>
      </c>
      <c r="R71" s="369">
        <v>1000000</v>
      </c>
      <c r="S71" s="509">
        <v>3</v>
      </c>
    </row>
    <row r="72" spans="1:19" s="3" customFormat="1" ht="178.5" customHeight="1">
      <c r="A72" s="950"/>
      <c r="B72" s="77" t="s">
        <v>560</v>
      </c>
      <c r="C72" s="66" t="s">
        <v>140</v>
      </c>
      <c r="D72" s="18" t="s">
        <v>131</v>
      </c>
      <c r="E72" s="59" t="s">
        <v>615</v>
      </c>
      <c r="F72" s="10" t="s">
        <v>51</v>
      </c>
      <c r="G72" s="111">
        <v>45654</v>
      </c>
      <c r="H72" s="54" t="s">
        <v>24</v>
      </c>
      <c r="I72" s="361" t="s">
        <v>25</v>
      </c>
      <c r="J72" s="361" t="s">
        <v>86</v>
      </c>
      <c r="K72" s="361" t="s">
        <v>141</v>
      </c>
      <c r="L72" s="361" t="s">
        <v>36</v>
      </c>
      <c r="M72" s="357">
        <v>350000</v>
      </c>
      <c r="N72" s="357">
        <v>275325.2</v>
      </c>
      <c r="O72" s="357">
        <v>364000</v>
      </c>
      <c r="P72" s="357">
        <v>364000</v>
      </c>
      <c r="Q72" s="357">
        <v>364000</v>
      </c>
      <c r="R72" s="369">
        <v>364000</v>
      </c>
      <c r="S72" s="509">
        <v>3</v>
      </c>
    </row>
    <row r="73" spans="1:19" s="3" customFormat="1" ht="108">
      <c r="A73" s="950"/>
      <c r="B73" s="587" t="s">
        <v>715</v>
      </c>
      <c r="C73" s="831" t="s">
        <v>574</v>
      </c>
      <c r="D73" s="831" t="s">
        <v>143</v>
      </c>
      <c r="E73" s="59" t="s">
        <v>144</v>
      </c>
      <c r="F73" s="77" t="s">
        <v>51</v>
      </c>
      <c r="G73" s="78">
        <v>45321</v>
      </c>
      <c r="H73" s="69" t="s">
        <v>70</v>
      </c>
      <c r="I73" s="355" t="s">
        <v>25</v>
      </c>
      <c r="J73" s="355" t="s">
        <v>86</v>
      </c>
      <c r="K73" s="355" t="s">
        <v>145</v>
      </c>
      <c r="L73" s="355" t="s">
        <v>36</v>
      </c>
      <c r="M73" s="357">
        <v>173250</v>
      </c>
      <c r="N73" s="357">
        <v>147600</v>
      </c>
      <c r="O73" s="357">
        <v>351000</v>
      </c>
      <c r="P73" s="357">
        <v>351000</v>
      </c>
      <c r="Q73" s="357">
        <v>351000</v>
      </c>
      <c r="R73" s="369">
        <v>351000</v>
      </c>
      <c r="S73" s="509">
        <v>3</v>
      </c>
    </row>
    <row r="74" spans="1:19" s="3" customFormat="1" ht="132">
      <c r="A74" s="950"/>
      <c r="B74" s="588"/>
      <c r="C74" s="832"/>
      <c r="D74" s="832"/>
      <c r="E74" s="58" t="s">
        <v>575</v>
      </c>
      <c r="F74" s="72" t="s">
        <v>51</v>
      </c>
      <c r="G74" s="79">
        <v>45658</v>
      </c>
      <c r="H74" s="70" t="s">
        <v>443</v>
      </c>
      <c r="I74" s="348"/>
      <c r="J74" s="348"/>
      <c r="K74" s="348"/>
      <c r="L74" s="348"/>
      <c r="M74" s="349"/>
      <c r="N74" s="349"/>
      <c r="O74" s="349"/>
      <c r="P74" s="349"/>
      <c r="Q74" s="349"/>
      <c r="R74" s="350"/>
      <c r="S74" s="508"/>
    </row>
    <row r="75" spans="1:19" s="3" customFormat="1" ht="109.5" customHeight="1">
      <c r="A75" s="950"/>
      <c r="B75" s="830"/>
      <c r="C75" s="833"/>
      <c r="D75" s="833"/>
      <c r="E75" s="60" t="s">
        <v>614</v>
      </c>
      <c r="F75" s="73" t="s">
        <v>51</v>
      </c>
      <c r="G75" s="80">
        <v>45349</v>
      </c>
      <c r="H75" s="71" t="s">
        <v>24</v>
      </c>
      <c r="I75" s="371"/>
      <c r="J75" s="371"/>
      <c r="K75" s="371"/>
      <c r="L75" s="371"/>
      <c r="M75" s="372"/>
      <c r="N75" s="349"/>
      <c r="O75" s="372"/>
      <c r="P75" s="372"/>
      <c r="Q75" s="349"/>
      <c r="R75" s="350"/>
      <c r="S75" s="511"/>
    </row>
    <row r="76" spans="1:19" s="3" customFormat="1" ht="395.25" customHeight="1">
      <c r="A76" s="950"/>
      <c r="B76" s="10" t="s">
        <v>561</v>
      </c>
      <c r="C76" s="58" t="s">
        <v>628</v>
      </c>
      <c r="D76" s="41" t="s">
        <v>885</v>
      </c>
      <c r="E76" s="58" t="s">
        <v>719</v>
      </c>
      <c r="F76" s="72" t="s">
        <v>717</v>
      </c>
      <c r="G76" s="79" t="s">
        <v>718</v>
      </c>
      <c r="H76" s="71" t="s">
        <v>720</v>
      </c>
      <c r="I76" s="371" t="s">
        <v>25</v>
      </c>
      <c r="J76" s="371" t="s">
        <v>86</v>
      </c>
      <c r="K76" s="371" t="s">
        <v>629</v>
      </c>
      <c r="L76" s="371" t="s">
        <v>36</v>
      </c>
      <c r="M76" s="372">
        <v>0</v>
      </c>
      <c r="N76" s="362">
        <v>0</v>
      </c>
      <c r="O76" s="372">
        <v>260000</v>
      </c>
      <c r="P76" s="362">
        <v>0</v>
      </c>
      <c r="Q76" s="362">
        <v>0</v>
      </c>
      <c r="R76" s="363">
        <v>0</v>
      </c>
      <c r="S76" s="511">
        <v>3</v>
      </c>
    </row>
    <row r="77" spans="1:19" ht="73.5" customHeight="1">
      <c r="A77" s="950"/>
      <c r="B77" s="587" t="s">
        <v>721</v>
      </c>
      <c r="C77" s="831" t="s">
        <v>146</v>
      </c>
      <c r="D77" s="831"/>
      <c r="E77" s="831" t="s">
        <v>716</v>
      </c>
      <c r="F77" s="821" t="s">
        <v>576</v>
      </c>
      <c r="G77" s="868" t="s">
        <v>577</v>
      </c>
      <c r="H77" s="821" t="s">
        <v>578</v>
      </c>
      <c r="I77" s="348" t="s">
        <v>25</v>
      </c>
      <c r="J77" s="348" t="s">
        <v>86</v>
      </c>
      <c r="K77" s="348" t="s">
        <v>147</v>
      </c>
      <c r="L77" s="348" t="s">
        <v>28</v>
      </c>
      <c r="M77" s="900">
        <f>SUM(M79:M89)</f>
        <v>33097600</v>
      </c>
      <c r="N77" s="900">
        <f>SUM(N79:N89)</f>
        <v>27344802.84</v>
      </c>
      <c r="O77" s="900">
        <f>O79+O80+O81+O82+O83+O84+O85+O86+O87+O88</f>
        <v>37474997.869999997</v>
      </c>
      <c r="P77" s="900">
        <f>P88+P86+P84+P83+P80+P79+P82</f>
        <v>31256700</v>
      </c>
      <c r="Q77" s="900">
        <f>Q88+Q86+Q84+Q83+Q80+Q79+Q82</f>
        <v>21043500</v>
      </c>
      <c r="R77" s="903">
        <f>R88+R86+R84+R83+R80+R79+R82</f>
        <v>21043500</v>
      </c>
      <c r="S77" s="897">
        <v>3</v>
      </c>
    </row>
    <row r="78" spans="1:19" ht="66.75" customHeight="1">
      <c r="A78" s="950"/>
      <c r="B78" s="830"/>
      <c r="C78" s="832"/>
      <c r="D78" s="833"/>
      <c r="E78" s="832"/>
      <c r="F78" s="844"/>
      <c r="G78" s="911"/>
      <c r="H78" s="844"/>
      <c r="I78" s="374"/>
      <c r="J78" s="374"/>
      <c r="K78" s="374"/>
      <c r="L78" s="374"/>
      <c r="M78" s="901"/>
      <c r="N78" s="901"/>
      <c r="O78" s="901"/>
      <c r="P78" s="901"/>
      <c r="Q78" s="901"/>
      <c r="R78" s="904"/>
      <c r="S78" s="898"/>
    </row>
    <row r="79" spans="1:19" s="3" customFormat="1" ht="15" customHeight="1">
      <c r="A79" s="950"/>
      <c r="B79" s="72"/>
      <c r="C79" s="832"/>
      <c r="D79" s="63"/>
      <c r="E79" s="832"/>
      <c r="F79" s="844"/>
      <c r="G79" s="911"/>
      <c r="H79" s="844"/>
      <c r="I79" s="351" t="s">
        <v>25</v>
      </c>
      <c r="J79" s="351" t="s">
        <v>86</v>
      </c>
      <c r="K79" s="351" t="s">
        <v>147</v>
      </c>
      <c r="L79" s="351" t="s">
        <v>148</v>
      </c>
      <c r="M79" s="359">
        <v>8573475.3399999999</v>
      </c>
      <c r="N79" s="359">
        <v>8573398.9100000001</v>
      </c>
      <c r="O79" s="359">
        <v>8274800</v>
      </c>
      <c r="P79" s="359">
        <v>8043800</v>
      </c>
      <c r="Q79" s="359">
        <v>8043800</v>
      </c>
      <c r="R79" s="359">
        <v>8043800</v>
      </c>
      <c r="S79" s="509">
        <v>3</v>
      </c>
    </row>
    <row r="80" spans="1:19" s="3" customFormat="1" ht="15" customHeight="1">
      <c r="A80" s="950"/>
      <c r="B80" s="72"/>
      <c r="C80" s="832"/>
      <c r="D80" s="63"/>
      <c r="E80" s="832"/>
      <c r="F80" s="844"/>
      <c r="G80" s="911"/>
      <c r="H80" s="844"/>
      <c r="I80" s="351" t="s">
        <v>25</v>
      </c>
      <c r="J80" s="351" t="s">
        <v>86</v>
      </c>
      <c r="K80" s="351" t="s">
        <v>147</v>
      </c>
      <c r="L80" s="351" t="s">
        <v>149</v>
      </c>
      <c r="M80" s="359">
        <v>2543824.66</v>
      </c>
      <c r="N80" s="359">
        <v>2543801.58</v>
      </c>
      <c r="O80" s="359">
        <v>2499000</v>
      </c>
      <c r="P80" s="359">
        <v>2429200</v>
      </c>
      <c r="Q80" s="359">
        <v>2429200</v>
      </c>
      <c r="R80" s="359">
        <v>2429200</v>
      </c>
      <c r="S80" s="509">
        <v>3</v>
      </c>
    </row>
    <row r="81" spans="1:19" s="3" customFormat="1" ht="15" customHeight="1">
      <c r="A81" s="950"/>
      <c r="B81" s="72"/>
      <c r="C81" s="832"/>
      <c r="D81" s="63"/>
      <c r="E81" s="832"/>
      <c r="F81" s="844"/>
      <c r="G81" s="911"/>
      <c r="H81" s="844"/>
      <c r="I81" s="351" t="s">
        <v>25</v>
      </c>
      <c r="J81" s="351" t="s">
        <v>86</v>
      </c>
      <c r="K81" s="351" t="s">
        <v>147</v>
      </c>
      <c r="L81" s="351" t="s">
        <v>360</v>
      </c>
      <c r="M81" s="359"/>
      <c r="N81" s="359"/>
      <c r="O81" s="359">
        <v>1657115.61</v>
      </c>
      <c r="P81" s="359"/>
      <c r="Q81" s="359"/>
      <c r="R81" s="359"/>
      <c r="S81" s="509">
        <v>3</v>
      </c>
    </row>
    <row r="82" spans="1:19" s="3" customFormat="1" ht="15" customHeight="1">
      <c r="A82" s="950"/>
      <c r="B82" s="72"/>
      <c r="C82" s="832"/>
      <c r="D82" s="63"/>
      <c r="E82" s="832"/>
      <c r="F82" s="844"/>
      <c r="G82" s="911"/>
      <c r="H82" s="844"/>
      <c r="I82" s="351" t="s">
        <v>25</v>
      </c>
      <c r="J82" s="351" t="s">
        <v>86</v>
      </c>
      <c r="K82" s="351" t="s">
        <v>147</v>
      </c>
      <c r="L82" s="351" t="s">
        <v>150</v>
      </c>
      <c r="M82" s="359">
        <v>500000</v>
      </c>
      <c r="N82" s="359">
        <v>230900</v>
      </c>
      <c r="O82" s="359">
        <v>500000</v>
      </c>
      <c r="P82" s="359">
        <v>500000</v>
      </c>
      <c r="Q82" s="359">
        <v>500000</v>
      </c>
      <c r="R82" s="359">
        <v>500000</v>
      </c>
      <c r="S82" s="509">
        <v>3</v>
      </c>
    </row>
    <row r="83" spans="1:19" s="3" customFormat="1" ht="15" customHeight="1">
      <c r="A83" s="950"/>
      <c r="B83" s="72"/>
      <c r="C83" s="832"/>
      <c r="D83" s="63"/>
      <c r="E83" s="832"/>
      <c r="F83" s="844"/>
      <c r="G83" s="911"/>
      <c r="H83" s="844"/>
      <c r="I83" s="351" t="s">
        <v>25</v>
      </c>
      <c r="J83" s="351" t="s">
        <v>86</v>
      </c>
      <c r="K83" s="351" t="s">
        <v>147</v>
      </c>
      <c r="L83" s="351" t="s">
        <v>36</v>
      </c>
      <c r="M83" s="359">
        <v>18902400</v>
      </c>
      <c r="N83" s="359">
        <v>13544650.449999999</v>
      </c>
      <c r="O83" s="359">
        <v>20897794.539999999</v>
      </c>
      <c r="P83" s="359">
        <v>17066400</v>
      </c>
      <c r="Q83" s="359">
        <v>6853200</v>
      </c>
      <c r="R83" s="359">
        <v>6853200</v>
      </c>
      <c r="S83" s="509">
        <v>3</v>
      </c>
    </row>
    <row r="84" spans="1:19" s="3" customFormat="1" ht="144" customHeight="1">
      <c r="A84" s="950"/>
      <c r="B84" s="72"/>
      <c r="C84" s="832"/>
      <c r="D84" s="63"/>
      <c r="E84" s="832"/>
      <c r="F84" s="844"/>
      <c r="G84" s="911"/>
      <c r="H84" s="844"/>
      <c r="I84" s="351" t="s">
        <v>25</v>
      </c>
      <c r="J84" s="351" t="s">
        <v>86</v>
      </c>
      <c r="K84" s="351" t="s">
        <v>147</v>
      </c>
      <c r="L84" s="351" t="s">
        <v>108</v>
      </c>
      <c r="M84" s="359">
        <v>2391200</v>
      </c>
      <c r="N84" s="359">
        <v>2286260.44</v>
      </c>
      <c r="O84" s="359">
        <v>3422980</v>
      </c>
      <c r="P84" s="359">
        <v>3030600</v>
      </c>
      <c r="Q84" s="359">
        <v>3030600</v>
      </c>
      <c r="R84" s="359">
        <v>3030600</v>
      </c>
      <c r="S84" s="509">
        <v>3</v>
      </c>
    </row>
    <row r="85" spans="1:19" s="3" customFormat="1" ht="36.75" customHeight="1">
      <c r="A85" s="950"/>
      <c r="B85" s="72"/>
      <c r="C85" s="832"/>
      <c r="D85" s="63"/>
      <c r="E85" s="832"/>
      <c r="F85" s="844"/>
      <c r="G85" s="911"/>
      <c r="H85" s="844"/>
      <c r="I85" s="351" t="s">
        <v>25</v>
      </c>
      <c r="J85" s="351" t="s">
        <v>86</v>
      </c>
      <c r="K85" s="351" t="s">
        <v>147</v>
      </c>
      <c r="L85" s="351" t="s">
        <v>516</v>
      </c>
      <c r="M85" s="359"/>
      <c r="N85" s="359"/>
      <c r="O85" s="359">
        <v>36607.72</v>
      </c>
      <c r="P85" s="359"/>
      <c r="Q85" s="359"/>
      <c r="R85" s="359"/>
      <c r="S85" s="509">
        <v>3</v>
      </c>
    </row>
    <row r="86" spans="1:19" s="3" customFormat="1" ht="15" customHeight="1">
      <c r="A86" s="950"/>
      <c r="B86" s="72"/>
      <c r="C86" s="832"/>
      <c r="D86" s="63"/>
      <c r="E86" s="832"/>
      <c r="F86" s="844"/>
      <c r="G86" s="911"/>
      <c r="H86" s="844"/>
      <c r="I86" s="351" t="s">
        <v>25</v>
      </c>
      <c r="J86" s="351" t="s">
        <v>86</v>
      </c>
      <c r="K86" s="351" t="s">
        <v>147</v>
      </c>
      <c r="L86" s="351" t="s">
        <v>113</v>
      </c>
      <c r="M86" s="359">
        <v>183700</v>
      </c>
      <c r="N86" s="359">
        <v>165670</v>
      </c>
      <c r="O86" s="359">
        <v>176700</v>
      </c>
      <c r="P86" s="359">
        <v>176700</v>
      </c>
      <c r="Q86" s="359">
        <v>176700</v>
      </c>
      <c r="R86" s="359">
        <v>176700</v>
      </c>
      <c r="S86" s="509">
        <v>3</v>
      </c>
    </row>
    <row r="87" spans="1:19" s="3" customFormat="1" ht="15" customHeight="1">
      <c r="A87" s="950"/>
      <c r="B87" s="72"/>
      <c r="C87" s="832"/>
      <c r="D87" s="63"/>
      <c r="E87" s="832"/>
      <c r="F87" s="844"/>
      <c r="G87" s="911"/>
      <c r="H87" s="844"/>
      <c r="I87" s="360" t="s">
        <v>25</v>
      </c>
      <c r="J87" s="360" t="s">
        <v>86</v>
      </c>
      <c r="K87" s="351" t="s">
        <v>147</v>
      </c>
      <c r="L87" s="360" t="s">
        <v>133</v>
      </c>
      <c r="M87" s="359">
        <v>0</v>
      </c>
      <c r="N87" s="359">
        <v>0</v>
      </c>
      <c r="O87" s="359">
        <v>0</v>
      </c>
      <c r="P87" s="359">
        <v>0</v>
      </c>
      <c r="Q87" s="359">
        <v>0</v>
      </c>
      <c r="R87" s="359">
        <v>0</v>
      </c>
      <c r="S87" s="514">
        <v>3</v>
      </c>
    </row>
    <row r="88" spans="1:19" s="3" customFormat="1" ht="15" customHeight="1">
      <c r="A88" s="950"/>
      <c r="B88" s="72"/>
      <c r="C88" s="832"/>
      <c r="D88" s="63"/>
      <c r="E88" s="832"/>
      <c r="F88" s="844"/>
      <c r="G88" s="911"/>
      <c r="H88" s="844"/>
      <c r="I88" s="907" t="s">
        <v>25</v>
      </c>
      <c r="J88" s="907" t="s">
        <v>86</v>
      </c>
      <c r="K88" s="907" t="s">
        <v>147</v>
      </c>
      <c r="L88" s="907" t="s">
        <v>37</v>
      </c>
      <c r="M88" s="909">
        <v>3000</v>
      </c>
      <c r="N88" s="909">
        <v>121.46</v>
      </c>
      <c r="O88" s="909">
        <v>10000</v>
      </c>
      <c r="P88" s="909">
        <v>10000</v>
      </c>
      <c r="Q88" s="909">
        <v>10000</v>
      </c>
      <c r="R88" s="909">
        <v>10000</v>
      </c>
      <c r="S88" s="896">
        <v>3</v>
      </c>
    </row>
    <row r="89" spans="1:19" s="3" customFormat="1" ht="5.25" customHeight="1">
      <c r="A89" s="950"/>
      <c r="B89" s="72"/>
      <c r="C89" s="832"/>
      <c r="D89" s="63"/>
      <c r="E89" s="832"/>
      <c r="F89" s="844"/>
      <c r="G89" s="911"/>
      <c r="H89" s="844"/>
      <c r="I89" s="908"/>
      <c r="J89" s="908"/>
      <c r="K89" s="908"/>
      <c r="L89" s="908"/>
      <c r="M89" s="910"/>
      <c r="N89" s="910"/>
      <c r="O89" s="910"/>
      <c r="P89" s="910"/>
      <c r="Q89" s="910"/>
      <c r="R89" s="910"/>
      <c r="S89" s="897"/>
    </row>
    <row r="90" spans="1:19" ht="126" customHeight="1">
      <c r="A90" s="950"/>
      <c r="B90" s="77" t="s">
        <v>722</v>
      </c>
      <c r="C90" s="831" t="s">
        <v>151</v>
      </c>
      <c r="D90" s="62" t="s">
        <v>101</v>
      </c>
      <c r="E90" s="74" t="s">
        <v>154</v>
      </c>
      <c r="F90" s="85" t="s">
        <v>51</v>
      </c>
      <c r="G90" s="82">
        <v>43831</v>
      </c>
      <c r="H90" s="69" t="s">
        <v>24</v>
      </c>
      <c r="I90" s="823" t="s">
        <v>25</v>
      </c>
      <c r="J90" s="823" t="s">
        <v>86</v>
      </c>
      <c r="K90" s="355" t="s">
        <v>153</v>
      </c>
      <c r="L90" s="355" t="s">
        <v>36</v>
      </c>
      <c r="M90" s="357">
        <v>2383500</v>
      </c>
      <c r="N90" s="357">
        <v>2294076.9700000002</v>
      </c>
      <c r="O90" s="357">
        <v>6080500</v>
      </c>
      <c r="P90" s="357">
        <v>10530200</v>
      </c>
      <c r="Q90" s="357">
        <v>1330200</v>
      </c>
      <c r="R90" s="369">
        <v>1330200</v>
      </c>
      <c r="S90" s="508">
        <v>3</v>
      </c>
    </row>
    <row r="91" spans="1:19" ht="126" customHeight="1">
      <c r="A91" s="950"/>
      <c r="B91" s="72"/>
      <c r="C91" s="832"/>
      <c r="D91" s="63"/>
      <c r="E91" s="76" t="s">
        <v>152</v>
      </c>
      <c r="F91" s="87" t="s">
        <v>51</v>
      </c>
      <c r="G91" s="84">
        <v>44351</v>
      </c>
      <c r="H91" s="71" t="s">
        <v>24</v>
      </c>
      <c r="I91" s="825"/>
      <c r="J91" s="825"/>
      <c r="K91" s="371"/>
      <c r="L91" s="371"/>
      <c r="M91" s="349"/>
      <c r="N91" s="349"/>
      <c r="O91" s="349"/>
      <c r="P91" s="349"/>
      <c r="Q91" s="349"/>
      <c r="R91" s="350"/>
      <c r="S91" s="508"/>
    </row>
    <row r="92" spans="1:19" s="3" customFormat="1" ht="102.75" customHeight="1">
      <c r="A92" s="950"/>
      <c r="B92" s="77" t="s">
        <v>562</v>
      </c>
      <c r="C92" s="67" t="s">
        <v>1795</v>
      </c>
      <c r="D92" s="62" t="s">
        <v>101</v>
      </c>
      <c r="E92" s="75" t="s">
        <v>155</v>
      </c>
      <c r="F92" s="19" t="s">
        <v>51</v>
      </c>
      <c r="G92" s="83">
        <v>44396</v>
      </c>
      <c r="H92" s="405" t="s">
        <v>24</v>
      </c>
      <c r="I92" s="371" t="s">
        <v>25</v>
      </c>
      <c r="J92" s="371" t="s">
        <v>86</v>
      </c>
      <c r="K92" s="371" t="s">
        <v>156</v>
      </c>
      <c r="L92" s="371" t="s">
        <v>28</v>
      </c>
      <c r="M92" s="362">
        <f t="shared" ref="M92:R92" si="7">M93+M94+M95+M96+M97+M98</f>
        <v>39811400</v>
      </c>
      <c r="N92" s="362">
        <f t="shared" si="7"/>
        <v>34037443.030000001</v>
      </c>
      <c r="O92" s="362">
        <f>O93+O94+O95+O96+O97+O98</f>
        <v>28389200</v>
      </c>
      <c r="P92" s="362">
        <f>P93+P94+P95+P96+P97+P98</f>
        <v>30116200</v>
      </c>
      <c r="Q92" s="362">
        <f t="shared" si="7"/>
        <v>23890600</v>
      </c>
      <c r="R92" s="363">
        <f t="shared" si="7"/>
        <v>23890600</v>
      </c>
      <c r="S92" s="514">
        <v>3</v>
      </c>
    </row>
    <row r="93" spans="1:19" s="3" customFormat="1" ht="23.25" customHeight="1">
      <c r="A93" s="950"/>
      <c r="B93" s="72"/>
      <c r="C93" s="67"/>
      <c r="D93" s="63"/>
      <c r="E93" s="847" t="s">
        <v>157</v>
      </c>
      <c r="F93" s="19" t="s">
        <v>51</v>
      </c>
      <c r="G93" s="83">
        <v>44396</v>
      </c>
      <c r="H93" s="405" t="s">
        <v>24</v>
      </c>
      <c r="I93" s="367" t="s">
        <v>25</v>
      </c>
      <c r="J93" s="367" t="s">
        <v>86</v>
      </c>
      <c r="K93" s="367" t="s">
        <v>156</v>
      </c>
      <c r="L93" s="367" t="s">
        <v>148</v>
      </c>
      <c r="M93" s="359">
        <v>6948400</v>
      </c>
      <c r="N93" s="359">
        <v>6946733.2300000004</v>
      </c>
      <c r="O93" s="359">
        <v>8590000</v>
      </c>
      <c r="P93" s="359">
        <v>7093300</v>
      </c>
      <c r="Q93" s="359">
        <v>7093300</v>
      </c>
      <c r="R93" s="359">
        <v>7093300</v>
      </c>
      <c r="S93" s="514">
        <v>3</v>
      </c>
    </row>
    <row r="94" spans="1:19" s="3" customFormat="1" ht="24" customHeight="1">
      <c r="A94" s="950"/>
      <c r="B94" s="72"/>
      <c r="C94" s="67"/>
      <c r="D94" s="63"/>
      <c r="E94" s="847"/>
      <c r="F94" s="19"/>
      <c r="G94" s="83"/>
      <c r="H94" s="405"/>
      <c r="I94" s="367" t="s">
        <v>25</v>
      </c>
      <c r="J94" s="367" t="s">
        <v>86</v>
      </c>
      <c r="K94" s="367" t="s">
        <v>156</v>
      </c>
      <c r="L94" s="367" t="s">
        <v>150</v>
      </c>
      <c r="M94" s="359">
        <v>61000</v>
      </c>
      <c r="N94" s="359">
        <v>35736.660000000003</v>
      </c>
      <c r="O94" s="359">
        <v>400000</v>
      </c>
      <c r="P94" s="359">
        <v>100000</v>
      </c>
      <c r="Q94" s="359">
        <v>100000</v>
      </c>
      <c r="R94" s="359">
        <v>100000</v>
      </c>
      <c r="S94" s="514">
        <v>3</v>
      </c>
    </row>
    <row r="95" spans="1:19" s="3" customFormat="1" ht="18" customHeight="1">
      <c r="A95" s="950"/>
      <c r="B95" s="72"/>
      <c r="C95" s="67"/>
      <c r="D95" s="63"/>
      <c r="E95" s="847"/>
      <c r="F95" s="19"/>
      <c r="G95" s="83"/>
      <c r="H95" s="405"/>
      <c r="I95" s="360" t="s">
        <v>25</v>
      </c>
      <c r="J95" s="360" t="s">
        <v>86</v>
      </c>
      <c r="K95" s="360" t="s">
        <v>156</v>
      </c>
      <c r="L95" s="360" t="s">
        <v>149</v>
      </c>
      <c r="M95" s="359">
        <v>2090200</v>
      </c>
      <c r="N95" s="359">
        <v>2088249.44</v>
      </c>
      <c r="O95" s="359">
        <v>2594300</v>
      </c>
      <c r="P95" s="359">
        <v>2142400</v>
      </c>
      <c r="Q95" s="359">
        <v>2142400</v>
      </c>
      <c r="R95" s="359">
        <v>2142400</v>
      </c>
      <c r="S95" s="514">
        <v>3</v>
      </c>
    </row>
    <row r="96" spans="1:19" s="3" customFormat="1" ht="18" customHeight="1">
      <c r="A96" s="950"/>
      <c r="B96" s="72"/>
      <c r="C96" s="67"/>
      <c r="D96" s="63"/>
      <c r="E96" s="847"/>
      <c r="F96" s="19"/>
      <c r="G96" s="83"/>
      <c r="H96" s="405"/>
      <c r="I96" s="360" t="s">
        <v>25</v>
      </c>
      <c r="J96" s="360" t="s">
        <v>86</v>
      </c>
      <c r="K96" s="360" t="s">
        <v>156</v>
      </c>
      <c r="L96" s="360" t="s">
        <v>36</v>
      </c>
      <c r="M96" s="359">
        <v>30671500</v>
      </c>
      <c r="N96" s="359">
        <v>24926442.699999999</v>
      </c>
      <c r="O96" s="359">
        <v>16701900</v>
      </c>
      <c r="P96" s="359">
        <v>20727500</v>
      </c>
      <c r="Q96" s="359">
        <v>14501900</v>
      </c>
      <c r="R96" s="359">
        <v>14501900</v>
      </c>
      <c r="S96" s="514">
        <v>3</v>
      </c>
    </row>
    <row r="97" spans="1:19" s="3" customFormat="1" ht="18" customHeight="1">
      <c r="A97" s="950"/>
      <c r="B97" s="72"/>
      <c r="C97" s="67"/>
      <c r="D97" s="63"/>
      <c r="E97" s="847"/>
      <c r="F97" s="19"/>
      <c r="G97" s="83"/>
      <c r="H97" s="405"/>
      <c r="I97" s="360" t="s">
        <v>25</v>
      </c>
      <c r="J97" s="360" t="s">
        <v>86</v>
      </c>
      <c r="K97" s="360" t="s">
        <v>156</v>
      </c>
      <c r="L97" s="360" t="s">
        <v>133</v>
      </c>
      <c r="M97" s="359">
        <v>40300</v>
      </c>
      <c r="N97" s="359">
        <v>40281</v>
      </c>
      <c r="O97" s="359">
        <v>98500</v>
      </c>
      <c r="P97" s="359">
        <v>51000</v>
      </c>
      <c r="Q97" s="359">
        <v>51000</v>
      </c>
      <c r="R97" s="359">
        <v>51000</v>
      </c>
      <c r="S97" s="514">
        <v>3</v>
      </c>
    </row>
    <row r="98" spans="1:19" s="3" customFormat="1" ht="21.75" customHeight="1">
      <c r="A98" s="950"/>
      <c r="B98" s="72"/>
      <c r="C98" s="67"/>
      <c r="D98" s="63"/>
      <c r="E98" s="863"/>
      <c r="F98" s="19"/>
      <c r="G98" s="83"/>
      <c r="H98" s="71"/>
      <c r="I98" s="360" t="s">
        <v>25</v>
      </c>
      <c r="J98" s="360" t="s">
        <v>86</v>
      </c>
      <c r="K98" s="360" t="s">
        <v>156</v>
      </c>
      <c r="L98" s="360" t="s">
        <v>37</v>
      </c>
      <c r="M98" s="359">
        <v>0</v>
      </c>
      <c r="N98" s="359">
        <v>0</v>
      </c>
      <c r="O98" s="359">
        <v>4500</v>
      </c>
      <c r="P98" s="359">
        <v>2000</v>
      </c>
      <c r="Q98" s="359">
        <v>2000</v>
      </c>
      <c r="R98" s="359">
        <v>2000</v>
      </c>
      <c r="S98" s="514">
        <v>3</v>
      </c>
    </row>
    <row r="99" spans="1:19" ht="74.25" customHeight="1">
      <c r="A99" s="950"/>
      <c r="B99" s="77" t="s">
        <v>723</v>
      </c>
      <c r="C99" s="831" t="s">
        <v>1796</v>
      </c>
      <c r="D99" s="62" t="s">
        <v>158</v>
      </c>
      <c r="E99" s="59" t="s">
        <v>159</v>
      </c>
      <c r="F99" s="20" t="s">
        <v>51</v>
      </c>
      <c r="G99" s="78">
        <v>40078</v>
      </c>
      <c r="H99" s="405" t="s">
        <v>24</v>
      </c>
      <c r="I99" s="348" t="s">
        <v>25</v>
      </c>
      <c r="J99" s="348" t="s">
        <v>86</v>
      </c>
      <c r="K99" s="348" t="s">
        <v>160</v>
      </c>
      <c r="L99" s="348" t="s">
        <v>28</v>
      </c>
      <c r="M99" s="362">
        <f t="shared" ref="M99:R99" si="8">SUM(M100:M104)</f>
        <v>2812200</v>
      </c>
      <c r="N99" s="362">
        <f t="shared" si="8"/>
        <v>2803450.5199999996</v>
      </c>
      <c r="O99" s="362">
        <f t="shared" si="8"/>
        <v>3067300</v>
      </c>
      <c r="P99" s="362">
        <f t="shared" si="8"/>
        <v>2535000</v>
      </c>
      <c r="Q99" s="362">
        <f t="shared" si="8"/>
        <v>2421400</v>
      </c>
      <c r="R99" s="363">
        <f t="shared" si="8"/>
        <v>2421400</v>
      </c>
      <c r="S99" s="514">
        <v>3</v>
      </c>
    </row>
    <row r="100" spans="1:19" s="3" customFormat="1" ht="21" customHeight="1">
      <c r="A100" s="950"/>
      <c r="B100" s="72"/>
      <c r="C100" s="832"/>
      <c r="D100" s="63"/>
      <c r="E100" s="834" t="s">
        <v>161</v>
      </c>
      <c r="F100" s="21" t="s">
        <v>51</v>
      </c>
      <c r="G100" s="79">
        <v>42614</v>
      </c>
      <c r="H100" s="405" t="s">
        <v>24</v>
      </c>
      <c r="I100" s="351" t="s">
        <v>25</v>
      </c>
      <c r="J100" s="351" t="s">
        <v>86</v>
      </c>
      <c r="K100" s="360" t="s">
        <v>160</v>
      </c>
      <c r="L100" s="351" t="s">
        <v>148</v>
      </c>
      <c r="M100" s="359">
        <v>1329800</v>
      </c>
      <c r="N100" s="359">
        <v>1329594.45</v>
      </c>
      <c r="O100" s="359">
        <v>1363900</v>
      </c>
      <c r="P100" s="359">
        <v>1296400</v>
      </c>
      <c r="Q100" s="359">
        <v>1296400</v>
      </c>
      <c r="R100" s="359">
        <v>1296400</v>
      </c>
      <c r="S100" s="509">
        <v>3</v>
      </c>
    </row>
    <row r="101" spans="1:19" s="3" customFormat="1" ht="24.75" customHeight="1">
      <c r="A101" s="950"/>
      <c r="B101" s="72"/>
      <c r="C101" s="832"/>
      <c r="D101" s="63"/>
      <c r="E101" s="834"/>
      <c r="F101" s="22"/>
      <c r="G101" s="23"/>
      <c r="H101" s="406"/>
      <c r="I101" s="351" t="s">
        <v>25</v>
      </c>
      <c r="J101" s="351" t="s">
        <v>86</v>
      </c>
      <c r="K101" s="360" t="s">
        <v>160</v>
      </c>
      <c r="L101" s="351" t="s">
        <v>149</v>
      </c>
      <c r="M101" s="359">
        <v>395300</v>
      </c>
      <c r="N101" s="359">
        <v>395257.42</v>
      </c>
      <c r="O101" s="359">
        <v>412000</v>
      </c>
      <c r="P101" s="359">
        <v>391500</v>
      </c>
      <c r="Q101" s="359">
        <v>391500</v>
      </c>
      <c r="R101" s="359">
        <v>391500</v>
      </c>
      <c r="S101" s="509">
        <v>3</v>
      </c>
    </row>
    <row r="102" spans="1:19" s="3" customFormat="1" ht="69.75" customHeight="1">
      <c r="A102" s="950"/>
      <c r="B102" s="72"/>
      <c r="C102" s="832"/>
      <c r="D102" s="63"/>
      <c r="E102" s="834"/>
      <c r="F102" s="21"/>
      <c r="G102" s="79"/>
      <c r="H102" s="405"/>
      <c r="I102" s="351" t="s">
        <v>25</v>
      </c>
      <c r="J102" s="351" t="s">
        <v>86</v>
      </c>
      <c r="K102" s="360" t="s">
        <v>160</v>
      </c>
      <c r="L102" s="351" t="s">
        <v>36</v>
      </c>
      <c r="M102" s="359">
        <v>983900</v>
      </c>
      <c r="N102" s="359">
        <v>978163.64</v>
      </c>
      <c r="O102" s="359">
        <v>1170400</v>
      </c>
      <c r="P102" s="359">
        <v>721600</v>
      </c>
      <c r="Q102" s="359">
        <v>608000</v>
      </c>
      <c r="R102" s="359">
        <v>608000</v>
      </c>
      <c r="S102" s="509">
        <v>3</v>
      </c>
    </row>
    <row r="103" spans="1:19" s="3" customFormat="1" ht="144" customHeight="1">
      <c r="A103" s="950"/>
      <c r="B103" s="72"/>
      <c r="C103" s="832"/>
      <c r="D103" s="63"/>
      <c r="E103" s="100" t="s">
        <v>123</v>
      </c>
      <c r="F103" s="21" t="s">
        <v>51</v>
      </c>
      <c r="G103" s="79">
        <v>45292</v>
      </c>
      <c r="H103" s="405" t="s">
        <v>70</v>
      </c>
      <c r="I103" s="351" t="s">
        <v>25</v>
      </c>
      <c r="J103" s="351" t="s">
        <v>86</v>
      </c>
      <c r="K103" s="360" t="s">
        <v>160</v>
      </c>
      <c r="L103" s="351" t="s">
        <v>108</v>
      </c>
      <c r="M103" s="359">
        <v>101200</v>
      </c>
      <c r="N103" s="359">
        <v>100433.23</v>
      </c>
      <c r="O103" s="359">
        <v>119000</v>
      </c>
      <c r="P103" s="359">
        <v>123500</v>
      </c>
      <c r="Q103" s="359">
        <v>123500</v>
      </c>
      <c r="R103" s="359">
        <v>123500</v>
      </c>
      <c r="S103" s="509">
        <v>3</v>
      </c>
    </row>
    <row r="104" spans="1:19" s="3" customFormat="1" ht="143.25" customHeight="1">
      <c r="A104" s="950"/>
      <c r="B104" s="72"/>
      <c r="C104" s="832"/>
      <c r="D104" s="63"/>
      <c r="E104" s="101" t="s">
        <v>125</v>
      </c>
      <c r="F104" s="21" t="s">
        <v>51</v>
      </c>
      <c r="G104" s="79">
        <v>45658</v>
      </c>
      <c r="H104" s="405" t="s">
        <v>70</v>
      </c>
      <c r="I104" s="351" t="s">
        <v>25</v>
      </c>
      <c r="J104" s="351" t="s">
        <v>86</v>
      </c>
      <c r="K104" s="351" t="s">
        <v>160</v>
      </c>
      <c r="L104" s="351" t="s">
        <v>37</v>
      </c>
      <c r="M104" s="354">
        <v>2000</v>
      </c>
      <c r="N104" s="354">
        <v>1.78</v>
      </c>
      <c r="O104" s="354">
        <v>2000</v>
      </c>
      <c r="P104" s="354">
        <v>2000</v>
      </c>
      <c r="Q104" s="354">
        <v>2000</v>
      </c>
      <c r="R104" s="354">
        <v>2000</v>
      </c>
      <c r="S104" s="509">
        <v>3</v>
      </c>
    </row>
    <row r="105" spans="1:19" ht="74.25" customHeight="1">
      <c r="A105" s="950"/>
      <c r="B105" s="77" t="s">
        <v>724</v>
      </c>
      <c r="C105" s="831" t="s">
        <v>162</v>
      </c>
      <c r="D105" s="62" t="s">
        <v>101</v>
      </c>
      <c r="E105" s="59" t="s">
        <v>163</v>
      </c>
      <c r="F105" s="77" t="s">
        <v>51</v>
      </c>
      <c r="G105" s="78">
        <v>42732</v>
      </c>
      <c r="H105" s="69" t="s">
        <v>24</v>
      </c>
      <c r="I105" s="355" t="s">
        <v>25</v>
      </c>
      <c r="J105" s="355" t="s">
        <v>86</v>
      </c>
      <c r="K105" s="355" t="s">
        <v>164</v>
      </c>
      <c r="L105" s="355" t="s">
        <v>28</v>
      </c>
      <c r="M105" s="362">
        <f t="shared" ref="M105:R105" si="9">SUM(M106:M109)</f>
        <v>4154900</v>
      </c>
      <c r="N105" s="362">
        <f t="shared" si="9"/>
        <v>4103296.62</v>
      </c>
      <c r="O105" s="362">
        <f>O106+O107+O108+O109</f>
        <v>4713800</v>
      </c>
      <c r="P105" s="362">
        <f t="shared" si="9"/>
        <v>4870900</v>
      </c>
      <c r="Q105" s="362">
        <f t="shared" si="9"/>
        <v>4870900</v>
      </c>
      <c r="R105" s="363">
        <f t="shared" si="9"/>
        <v>4870900</v>
      </c>
      <c r="S105" s="509">
        <v>3</v>
      </c>
    </row>
    <row r="106" spans="1:19" s="3" customFormat="1" ht="15" customHeight="1">
      <c r="A106" s="950"/>
      <c r="B106" s="72"/>
      <c r="C106" s="832"/>
      <c r="D106" s="63"/>
      <c r="E106" s="832" t="s">
        <v>165</v>
      </c>
      <c r="F106" s="588" t="s">
        <v>51</v>
      </c>
      <c r="G106" s="870">
        <v>42793</v>
      </c>
      <c r="H106" s="844" t="s">
        <v>24</v>
      </c>
      <c r="I106" s="351" t="s">
        <v>25</v>
      </c>
      <c r="J106" s="351" t="s">
        <v>86</v>
      </c>
      <c r="K106" s="351" t="s">
        <v>164</v>
      </c>
      <c r="L106" s="351" t="s">
        <v>148</v>
      </c>
      <c r="M106" s="359">
        <v>2026700</v>
      </c>
      <c r="N106" s="359">
        <v>1986091.87</v>
      </c>
      <c r="O106" s="359">
        <v>2323400</v>
      </c>
      <c r="P106" s="359">
        <v>2444100</v>
      </c>
      <c r="Q106" s="359">
        <v>2444100</v>
      </c>
      <c r="R106" s="359">
        <v>2444100</v>
      </c>
      <c r="S106" s="509">
        <v>3</v>
      </c>
    </row>
    <row r="107" spans="1:19" s="3" customFormat="1" ht="15" customHeight="1">
      <c r="A107" s="950"/>
      <c r="B107" s="72"/>
      <c r="C107" s="832"/>
      <c r="D107" s="63"/>
      <c r="E107" s="832"/>
      <c r="F107" s="588"/>
      <c r="G107" s="870"/>
      <c r="H107" s="844"/>
      <c r="I107" s="351" t="s">
        <v>25</v>
      </c>
      <c r="J107" s="351" t="s">
        <v>86</v>
      </c>
      <c r="K107" s="351" t="s">
        <v>164</v>
      </c>
      <c r="L107" s="351" t="s">
        <v>149</v>
      </c>
      <c r="M107" s="359">
        <v>587100</v>
      </c>
      <c r="N107" s="359">
        <v>586399.12</v>
      </c>
      <c r="O107" s="359">
        <v>701700</v>
      </c>
      <c r="P107" s="359">
        <v>738100</v>
      </c>
      <c r="Q107" s="359">
        <v>738100</v>
      </c>
      <c r="R107" s="359">
        <v>738100</v>
      </c>
      <c r="S107" s="509">
        <v>3</v>
      </c>
    </row>
    <row r="108" spans="1:19" s="3" customFormat="1" ht="15" customHeight="1">
      <c r="A108" s="950"/>
      <c r="B108" s="72"/>
      <c r="C108" s="832"/>
      <c r="D108" s="63"/>
      <c r="E108" s="832"/>
      <c r="F108" s="588"/>
      <c r="G108" s="870"/>
      <c r="H108" s="844"/>
      <c r="I108" s="351" t="s">
        <v>25</v>
      </c>
      <c r="J108" s="351" t="s">
        <v>86</v>
      </c>
      <c r="K108" s="351" t="s">
        <v>164</v>
      </c>
      <c r="L108" s="351" t="s">
        <v>36</v>
      </c>
      <c r="M108" s="359">
        <v>1539100</v>
      </c>
      <c r="N108" s="359">
        <v>1530805.63</v>
      </c>
      <c r="O108" s="359">
        <v>1678700</v>
      </c>
      <c r="P108" s="359">
        <v>1678700</v>
      </c>
      <c r="Q108" s="359">
        <v>1678700</v>
      </c>
      <c r="R108" s="359">
        <v>1678700</v>
      </c>
      <c r="S108" s="509">
        <v>3</v>
      </c>
    </row>
    <row r="109" spans="1:19" s="3" customFormat="1" ht="51.75" customHeight="1">
      <c r="A109" s="950"/>
      <c r="B109" s="73"/>
      <c r="C109" s="833"/>
      <c r="D109" s="81"/>
      <c r="E109" s="833"/>
      <c r="F109" s="830"/>
      <c r="G109" s="80"/>
      <c r="H109" s="822"/>
      <c r="I109" s="351" t="s">
        <v>25</v>
      </c>
      <c r="J109" s="351" t="s">
        <v>86</v>
      </c>
      <c r="K109" s="351" t="s">
        <v>164</v>
      </c>
      <c r="L109" s="351" t="s">
        <v>37</v>
      </c>
      <c r="M109" s="359">
        <v>2000</v>
      </c>
      <c r="N109" s="359">
        <v>0</v>
      </c>
      <c r="O109" s="359">
        <v>10000</v>
      </c>
      <c r="P109" s="359">
        <v>10000</v>
      </c>
      <c r="Q109" s="359">
        <v>10000</v>
      </c>
      <c r="R109" s="359">
        <v>10000</v>
      </c>
      <c r="S109" s="509">
        <v>3</v>
      </c>
    </row>
    <row r="110" spans="1:19" s="3" customFormat="1" ht="110.25" customHeight="1">
      <c r="A110" s="950"/>
      <c r="B110" s="77" t="s">
        <v>725</v>
      </c>
      <c r="C110" s="68" t="s">
        <v>166</v>
      </c>
      <c r="D110" s="18" t="s">
        <v>167</v>
      </c>
      <c r="E110" s="68" t="s">
        <v>581</v>
      </c>
      <c r="F110" s="73" t="s">
        <v>580</v>
      </c>
      <c r="G110" s="45">
        <v>41214</v>
      </c>
      <c r="H110" s="71" t="s">
        <v>24</v>
      </c>
      <c r="I110" s="355" t="s">
        <v>25</v>
      </c>
      <c r="J110" s="355" t="s">
        <v>86</v>
      </c>
      <c r="K110" s="355" t="s">
        <v>168</v>
      </c>
      <c r="L110" s="355" t="s">
        <v>169</v>
      </c>
      <c r="M110" s="362">
        <v>4000000</v>
      </c>
      <c r="N110" s="362">
        <v>0</v>
      </c>
      <c r="O110" s="362">
        <v>10000000</v>
      </c>
      <c r="P110" s="359">
        <v>0</v>
      </c>
      <c r="Q110" s="359">
        <v>0</v>
      </c>
      <c r="R110" s="359">
        <v>0</v>
      </c>
      <c r="S110" s="509">
        <v>3</v>
      </c>
    </row>
    <row r="111" spans="1:19" s="3" customFormat="1" ht="117" customHeight="1">
      <c r="A111" s="950"/>
      <c r="B111" s="587" t="s">
        <v>890</v>
      </c>
      <c r="C111" s="831" t="s">
        <v>726</v>
      </c>
      <c r="D111" s="821" t="s">
        <v>728</v>
      </c>
      <c r="E111" s="831" t="s">
        <v>900</v>
      </c>
      <c r="F111" s="587" t="s">
        <v>887</v>
      </c>
      <c r="G111" s="868" t="s">
        <v>888</v>
      </c>
      <c r="H111" s="821" t="s">
        <v>889</v>
      </c>
      <c r="I111" s="355" t="s">
        <v>25</v>
      </c>
      <c r="J111" s="355" t="s">
        <v>86</v>
      </c>
      <c r="K111" s="355" t="s">
        <v>619</v>
      </c>
      <c r="L111" s="355"/>
      <c r="M111" s="357">
        <v>0</v>
      </c>
      <c r="N111" s="357">
        <v>0</v>
      </c>
      <c r="O111" s="357">
        <f>O112+O113</f>
        <v>977800</v>
      </c>
      <c r="P111" s="354">
        <v>0</v>
      </c>
      <c r="Q111" s="354">
        <v>0</v>
      </c>
      <c r="R111" s="354">
        <v>0</v>
      </c>
      <c r="S111" s="509">
        <v>3</v>
      </c>
    </row>
    <row r="112" spans="1:19" s="3" customFormat="1" ht="27.75" customHeight="1">
      <c r="A112" s="950"/>
      <c r="B112" s="588"/>
      <c r="C112" s="832"/>
      <c r="D112" s="844"/>
      <c r="E112" s="832"/>
      <c r="F112" s="588"/>
      <c r="G112" s="911"/>
      <c r="H112" s="844"/>
      <c r="I112" s="355" t="s">
        <v>25</v>
      </c>
      <c r="J112" s="355" t="s">
        <v>86</v>
      </c>
      <c r="K112" s="355" t="s">
        <v>619</v>
      </c>
      <c r="L112" s="355" t="s">
        <v>148</v>
      </c>
      <c r="M112" s="357">
        <v>0</v>
      </c>
      <c r="N112" s="357">
        <v>0</v>
      </c>
      <c r="O112" s="354">
        <v>751000</v>
      </c>
      <c r="P112" s="354">
        <v>0</v>
      </c>
      <c r="Q112" s="354">
        <v>0</v>
      </c>
      <c r="R112" s="354">
        <v>0</v>
      </c>
      <c r="S112" s="509">
        <v>3</v>
      </c>
    </row>
    <row r="113" spans="1:19" s="3" customFormat="1" ht="49.5" customHeight="1">
      <c r="A113" s="950"/>
      <c r="B113" s="830"/>
      <c r="C113" s="833"/>
      <c r="D113" s="822"/>
      <c r="E113" s="833"/>
      <c r="F113" s="830"/>
      <c r="G113" s="869"/>
      <c r="H113" s="822"/>
      <c r="I113" s="355" t="s">
        <v>25</v>
      </c>
      <c r="J113" s="355" t="s">
        <v>86</v>
      </c>
      <c r="K113" s="355" t="s">
        <v>619</v>
      </c>
      <c r="L113" s="355" t="s">
        <v>149</v>
      </c>
      <c r="M113" s="357">
        <v>0</v>
      </c>
      <c r="N113" s="357">
        <v>0</v>
      </c>
      <c r="O113" s="354">
        <v>226800</v>
      </c>
      <c r="P113" s="354">
        <v>0</v>
      </c>
      <c r="Q113" s="354">
        <v>0</v>
      </c>
      <c r="R113" s="354">
        <v>0</v>
      </c>
      <c r="S113" s="509">
        <v>3</v>
      </c>
    </row>
    <row r="114" spans="1:19" s="3" customFormat="1" ht="180" customHeight="1">
      <c r="A114" s="950"/>
      <c r="B114" s="10" t="s">
        <v>891</v>
      </c>
      <c r="C114" s="41" t="s">
        <v>620</v>
      </c>
      <c r="D114" s="54" t="s">
        <v>728</v>
      </c>
      <c r="E114" s="41" t="s">
        <v>886</v>
      </c>
      <c r="F114" s="10" t="s">
        <v>887</v>
      </c>
      <c r="G114" s="45" t="s">
        <v>888</v>
      </c>
      <c r="H114" s="54" t="s">
        <v>889</v>
      </c>
      <c r="I114" s="355" t="s">
        <v>25</v>
      </c>
      <c r="J114" s="355" t="s">
        <v>86</v>
      </c>
      <c r="K114" s="355" t="s">
        <v>621</v>
      </c>
      <c r="L114" s="355" t="s">
        <v>36</v>
      </c>
      <c r="M114" s="357">
        <v>0</v>
      </c>
      <c r="N114" s="357">
        <v>0</v>
      </c>
      <c r="O114" s="357">
        <v>223750.52</v>
      </c>
      <c r="P114" s="354">
        <v>0</v>
      </c>
      <c r="Q114" s="354">
        <v>0</v>
      </c>
      <c r="R114" s="354">
        <v>0</v>
      </c>
      <c r="S114" s="509">
        <v>3</v>
      </c>
    </row>
    <row r="115" spans="1:19" s="3" customFormat="1" ht="187.5" customHeight="1">
      <c r="A115" s="950"/>
      <c r="B115" s="10" t="s">
        <v>727</v>
      </c>
      <c r="C115" s="68" t="s">
        <v>622</v>
      </c>
      <c r="D115" s="71" t="s">
        <v>728</v>
      </c>
      <c r="E115" s="41" t="s">
        <v>886</v>
      </c>
      <c r="F115" s="10" t="s">
        <v>887</v>
      </c>
      <c r="G115" s="45" t="s">
        <v>888</v>
      </c>
      <c r="H115" s="54" t="s">
        <v>889</v>
      </c>
      <c r="I115" s="355" t="s">
        <v>25</v>
      </c>
      <c r="J115" s="355" t="s">
        <v>86</v>
      </c>
      <c r="K115" s="355" t="s">
        <v>623</v>
      </c>
      <c r="L115" s="355" t="s">
        <v>36</v>
      </c>
      <c r="M115" s="357">
        <v>0</v>
      </c>
      <c r="N115" s="357">
        <v>0</v>
      </c>
      <c r="O115" s="357">
        <v>100000</v>
      </c>
      <c r="P115" s="354">
        <v>0</v>
      </c>
      <c r="Q115" s="354">
        <v>0</v>
      </c>
      <c r="R115" s="354">
        <v>0</v>
      </c>
      <c r="S115" s="509">
        <v>3</v>
      </c>
    </row>
    <row r="116" spans="1:19" s="3" customFormat="1" ht="197.25" customHeight="1">
      <c r="A116" s="950"/>
      <c r="B116" s="10" t="s">
        <v>892</v>
      </c>
      <c r="C116" s="46" t="s">
        <v>624</v>
      </c>
      <c r="D116" s="54" t="s">
        <v>728</v>
      </c>
      <c r="E116" s="41" t="s">
        <v>900</v>
      </c>
      <c r="F116" s="10" t="s">
        <v>887</v>
      </c>
      <c r="G116" s="45" t="s">
        <v>888</v>
      </c>
      <c r="H116" s="54" t="s">
        <v>889</v>
      </c>
      <c r="I116" s="355" t="s">
        <v>25</v>
      </c>
      <c r="J116" s="355" t="s">
        <v>86</v>
      </c>
      <c r="K116" s="355" t="s">
        <v>625</v>
      </c>
      <c r="L116" s="355" t="s">
        <v>36</v>
      </c>
      <c r="M116" s="357">
        <v>0</v>
      </c>
      <c r="N116" s="357">
        <v>0</v>
      </c>
      <c r="O116" s="357">
        <v>50890</v>
      </c>
      <c r="P116" s="354">
        <v>0</v>
      </c>
      <c r="Q116" s="354">
        <v>0</v>
      </c>
      <c r="R116" s="354">
        <v>0</v>
      </c>
      <c r="S116" s="509">
        <v>3</v>
      </c>
    </row>
    <row r="117" spans="1:19" s="3" customFormat="1" ht="208.5" customHeight="1">
      <c r="A117" s="950"/>
      <c r="B117" s="10" t="s">
        <v>893</v>
      </c>
      <c r="C117" s="64" t="s">
        <v>626</v>
      </c>
      <c r="D117" s="70" t="s">
        <v>728</v>
      </c>
      <c r="E117" s="41" t="s">
        <v>900</v>
      </c>
      <c r="F117" s="10" t="s">
        <v>887</v>
      </c>
      <c r="G117" s="45" t="s">
        <v>888</v>
      </c>
      <c r="H117" s="54" t="s">
        <v>889</v>
      </c>
      <c r="I117" s="355" t="s">
        <v>25</v>
      </c>
      <c r="J117" s="355" t="s">
        <v>86</v>
      </c>
      <c r="K117" s="355" t="s">
        <v>627</v>
      </c>
      <c r="L117" s="355" t="s">
        <v>438</v>
      </c>
      <c r="M117" s="357">
        <v>0</v>
      </c>
      <c r="N117" s="357">
        <v>0</v>
      </c>
      <c r="O117" s="357">
        <v>302000</v>
      </c>
      <c r="P117" s="354">
        <v>0</v>
      </c>
      <c r="Q117" s="354">
        <v>0</v>
      </c>
      <c r="R117" s="354">
        <v>0</v>
      </c>
      <c r="S117" s="509">
        <v>3</v>
      </c>
    </row>
    <row r="118" spans="1:19" s="3" customFormat="1" ht="334.5" customHeight="1">
      <c r="A118" s="950"/>
      <c r="B118" s="77" t="s">
        <v>729</v>
      </c>
      <c r="C118" s="66" t="s">
        <v>170</v>
      </c>
      <c r="D118" s="62" t="s">
        <v>171</v>
      </c>
      <c r="E118" s="41" t="s">
        <v>173</v>
      </c>
      <c r="F118" s="73" t="s">
        <v>51</v>
      </c>
      <c r="G118" s="80" t="s">
        <v>174</v>
      </c>
      <c r="H118" s="71" t="s">
        <v>24</v>
      </c>
      <c r="I118" s="355" t="s">
        <v>25</v>
      </c>
      <c r="J118" s="355" t="s">
        <v>86</v>
      </c>
      <c r="K118" s="355" t="s">
        <v>172</v>
      </c>
      <c r="L118" s="355" t="s">
        <v>36</v>
      </c>
      <c r="M118" s="357">
        <v>2005280</v>
      </c>
      <c r="N118" s="357">
        <v>2005280</v>
      </c>
      <c r="O118" s="357">
        <v>0</v>
      </c>
      <c r="P118" s="357"/>
      <c r="Q118" s="357"/>
      <c r="R118" s="357"/>
      <c r="S118" s="509">
        <v>3</v>
      </c>
    </row>
    <row r="119" spans="1:19" s="3" customFormat="1" ht="330.75" customHeight="1">
      <c r="A119" s="950"/>
      <c r="B119" s="72" t="s">
        <v>730</v>
      </c>
      <c r="C119" s="66" t="s">
        <v>175</v>
      </c>
      <c r="D119" s="62" t="s">
        <v>176</v>
      </c>
      <c r="E119" s="24" t="s">
        <v>582</v>
      </c>
      <c r="F119" s="73" t="s">
        <v>51</v>
      </c>
      <c r="G119" s="80">
        <v>45322</v>
      </c>
      <c r="H119" s="71" t="s">
        <v>24</v>
      </c>
      <c r="I119" s="355" t="s">
        <v>25</v>
      </c>
      <c r="J119" s="355" t="s">
        <v>86</v>
      </c>
      <c r="K119" s="355" t="s">
        <v>177</v>
      </c>
      <c r="L119" s="355" t="s">
        <v>36</v>
      </c>
      <c r="M119" s="357">
        <v>424960</v>
      </c>
      <c r="N119" s="357">
        <v>424960</v>
      </c>
      <c r="O119" s="357">
        <v>0</v>
      </c>
      <c r="P119" s="354"/>
      <c r="Q119" s="354"/>
      <c r="R119" s="354"/>
      <c r="S119" s="509">
        <v>3</v>
      </c>
    </row>
    <row r="120" spans="1:19" s="3" customFormat="1" ht="105.75" customHeight="1">
      <c r="A120" s="950"/>
      <c r="B120" s="865" t="s">
        <v>731</v>
      </c>
      <c r="C120" s="831" t="s">
        <v>178</v>
      </c>
      <c r="D120" s="840" t="s">
        <v>179</v>
      </c>
      <c r="E120" s="25" t="s">
        <v>180</v>
      </c>
      <c r="F120" s="72" t="s">
        <v>51</v>
      </c>
      <c r="G120" s="79">
        <v>41639</v>
      </c>
      <c r="H120" s="70" t="s">
        <v>24</v>
      </c>
      <c r="I120" s="361" t="s">
        <v>26</v>
      </c>
      <c r="J120" s="361" t="s">
        <v>42</v>
      </c>
      <c r="K120" s="361" t="s">
        <v>181</v>
      </c>
      <c r="L120" s="361" t="s">
        <v>28</v>
      </c>
      <c r="M120" s="362">
        <f>M123+M122+M121</f>
        <v>2058200</v>
      </c>
      <c r="N120" s="362">
        <f t="shared" ref="N120:R120" si="10">N123+N122+N121</f>
        <v>2058200</v>
      </c>
      <c r="O120" s="362">
        <f t="shared" si="10"/>
        <v>2083000</v>
      </c>
      <c r="P120" s="362">
        <f t="shared" si="10"/>
        <v>11517000</v>
      </c>
      <c r="Q120" s="362">
        <f t="shared" si="10"/>
        <v>2017000</v>
      </c>
      <c r="R120" s="363">
        <f t="shared" si="10"/>
        <v>2017000</v>
      </c>
      <c r="S120" s="509">
        <v>3</v>
      </c>
    </row>
    <row r="121" spans="1:19" s="3" customFormat="1" ht="23.25" customHeight="1">
      <c r="A121" s="950"/>
      <c r="B121" s="866"/>
      <c r="C121" s="832"/>
      <c r="D121" s="861"/>
      <c r="E121" s="912"/>
      <c r="F121" s="588"/>
      <c r="G121" s="870"/>
      <c r="H121" s="844"/>
      <c r="I121" s="351" t="s">
        <v>26</v>
      </c>
      <c r="J121" s="351" t="s">
        <v>42</v>
      </c>
      <c r="K121" s="360" t="s">
        <v>181</v>
      </c>
      <c r="L121" s="351" t="s">
        <v>29</v>
      </c>
      <c r="M121" s="359">
        <v>1304826.7</v>
      </c>
      <c r="N121" s="359">
        <v>1304826.7</v>
      </c>
      <c r="O121" s="359">
        <v>1404700</v>
      </c>
      <c r="P121" s="359">
        <v>1279800</v>
      </c>
      <c r="Q121" s="359">
        <v>1279800</v>
      </c>
      <c r="R121" s="359">
        <v>1279800</v>
      </c>
      <c r="S121" s="509">
        <v>3</v>
      </c>
    </row>
    <row r="122" spans="1:19" s="3" customFormat="1" ht="24.75" customHeight="1">
      <c r="A122" s="950"/>
      <c r="B122" s="866"/>
      <c r="C122" s="832"/>
      <c r="D122" s="861"/>
      <c r="E122" s="912"/>
      <c r="F122" s="588"/>
      <c r="G122" s="870"/>
      <c r="H122" s="844"/>
      <c r="I122" s="351" t="s">
        <v>26</v>
      </c>
      <c r="J122" s="351" t="s">
        <v>42</v>
      </c>
      <c r="K122" s="360" t="s">
        <v>181</v>
      </c>
      <c r="L122" s="351" t="s">
        <v>30</v>
      </c>
      <c r="M122" s="359">
        <v>391641.66</v>
      </c>
      <c r="N122" s="359">
        <v>391641.66</v>
      </c>
      <c r="O122" s="359">
        <v>424200</v>
      </c>
      <c r="P122" s="359">
        <v>386500</v>
      </c>
      <c r="Q122" s="359">
        <v>386500</v>
      </c>
      <c r="R122" s="359">
        <v>386500</v>
      </c>
      <c r="S122" s="509">
        <v>3</v>
      </c>
    </row>
    <row r="123" spans="1:19" s="3" customFormat="1" ht="33" customHeight="1">
      <c r="A123" s="950"/>
      <c r="B123" s="866"/>
      <c r="C123" s="832"/>
      <c r="D123" s="861"/>
      <c r="E123" s="913"/>
      <c r="F123" s="588"/>
      <c r="G123" s="870"/>
      <c r="H123" s="844"/>
      <c r="I123" s="351" t="s">
        <v>26</v>
      </c>
      <c r="J123" s="351" t="s">
        <v>42</v>
      </c>
      <c r="K123" s="351" t="s">
        <v>181</v>
      </c>
      <c r="L123" s="351" t="s">
        <v>36</v>
      </c>
      <c r="M123" s="354">
        <v>361731.64</v>
      </c>
      <c r="N123" s="354">
        <v>361731.64</v>
      </c>
      <c r="O123" s="354">
        <v>254100</v>
      </c>
      <c r="P123" s="354">
        <v>9850700</v>
      </c>
      <c r="Q123" s="354">
        <v>350700</v>
      </c>
      <c r="R123" s="354">
        <v>350700</v>
      </c>
      <c r="S123" s="509">
        <v>3</v>
      </c>
    </row>
    <row r="124" spans="1:19" s="3" customFormat="1" ht="139.5" customHeight="1">
      <c r="A124" s="950"/>
      <c r="B124" s="587" t="s">
        <v>732</v>
      </c>
      <c r="C124" s="831" t="s">
        <v>182</v>
      </c>
      <c r="D124" s="840" t="s">
        <v>179</v>
      </c>
      <c r="E124" s="67" t="s">
        <v>183</v>
      </c>
      <c r="F124" s="77" t="s">
        <v>51</v>
      </c>
      <c r="G124" s="78">
        <v>44740</v>
      </c>
      <c r="H124" s="69" t="s">
        <v>24</v>
      </c>
      <c r="I124" s="355" t="s">
        <v>26</v>
      </c>
      <c r="J124" s="355" t="s">
        <v>42</v>
      </c>
      <c r="K124" s="355" t="s">
        <v>35</v>
      </c>
      <c r="L124" s="355" t="s">
        <v>28</v>
      </c>
      <c r="M124" s="357">
        <f t="shared" ref="M124:R124" si="11">M125+M126</f>
        <v>276300</v>
      </c>
      <c r="N124" s="357">
        <f t="shared" si="11"/>
        <v>171282.95</v>
      </c>
      <c r="O124" s="357">
        <f t="shared" si="11"/>
        <v>304000</v>
      </c>
      <c r="P124" s="357">
        <f t="shared" si="11"/>
        <v>315400</v>
      </c>
      <c r="Q124" s="357">
        <f t="shared" si="11"/>
        <v>315400</v>
      </c>
      <c r="R124" s="369">
        <f t="shared" si="11"/>
        <v>315400</v>
      </c>
      <c r="S124" s="509">
        <v>3</v>
      </c>
    </row>
    <row r="125" spans="1:19" s="3" customFormat="1" ht="81.75" customHeight="1">
      <c r="A125" s="950"/>
      <c r="B125" s="588"/>
      <c r="C125" s="832"/>
      <c r="D125" s="861"/>
      <c r="E125" s="912" t="s">
        <v>123</v>
      </c>
      <c r="F125" s="92" t="s">
        <v>51</v>
      </c>
      <c r="G125" s="95">
        <v>45292</v>
      </c>
      <c r="H125" s="92" t="s">
        <v>70</v>
      </c>
      <c r="I125" s="351" t="s">
        <v>26</v>
      </c>
      <c r="J125" s="351" t="s">
        <v>42</v>
      </c>
      <c r="K125" s="351" t="s">
        <v>35</v>
      </c>
      <c r="L125" s="351" t="s">
        <v>36</v>
      </c>
      <c r="M125" s="354">
        <v>1600</v>
      </c>
      <c r="N125" s="354">
        <v>1424.04</v>
      </c>
      <c r="O125" s="354">
        <v>900</v>
      </c>
      <c r="P125" s="354">
        <v>1000</v>
      </c>
      <c r="Q125" s="354">
        <v>1000</v>
      </c>
      <c r="R125" s="354">
        <v>1000</v>
      </c>
      <c r="S125" s="509">
        <v>3</v>
      </c>
    </row>
    <row r="126" spans="1:19" s="3" customFormat="1" ht="63.75" customHeight="1">
      <c r="A126" s="950"/>
      <c r="B126" s="588"/>
      <c r="C126" s="832"/>
      <c r="D126" s="861"/>
      <c r="E126" s="912"/>
      <c r="F126" s="57"/>
      <c r="G126" s="56"/>
      <c r="H126" s="57"/>
      <c r="I126" s="351" t="s">
        <v>26</v>
      </c>
      <c r="J126" s="351" t="s">
        <v>42</v>
      </c>
      <c r="K126" s="351" t="s">
        <v>35</v>
      </c>
      <c r="L126" s="351" t="s">
        <v>108</v>
      </c>
      <c r="M126" s="354">
        <v>274700</v>
      </c>
      <c r="N126" s="354">
        <v>169858.91</v>
      </c>
      <c r="O126" s="354">
        <v>303100</v>
      </c>
      <c r="P126" s="354">
        <v>314400</v>
      </c>
      <c r="Q126" s="354">
        <v>314400</v>
      </c>
      <c r="R126" s="354">
        <v>314400</v>
      </c>
      <c r="S126" s="509">
        <v>3</v>
      </c>
    </row>
    <row r="127" spans="1:19" s="3" customFormat="1" ht="146.25" customHeight="1">
      <c r="A127" s="950"/>
      <c r="B127" s="73"/>
      <c r="C127" s="68"/>
      <c r="D127" s="81"/>
      <c r="E127" s="101" t="s">
        <v>125</v>
      </c>
      <c r="F127" s="73" t="s">
        <v>51</v>
      </c>
      <c r="G127" s="80">
        <v>45658</v>
      </c>
      <c r="H127" s="71" t="s">
        <v>70</v>
      </c>
      <c r="I127" s="367"/>
      <c r="J127" s="367"/>
      <c r="K127" s="367"/>
      <c r="L127" s="367"/>
      <c r="M127" s="368"/>
      <c r="N127" s="375"/>
      <c r="O127" s="368"/>
      <c r="P127" s="375"/>
      <c r="Q127" s="375"/>
      <c r="R127" s="375"/>
      <c r="S127" s="511"/>
    </row>
    <row r="128" spans="1:19" s="3" customFormat="1" ht="186.75" customHeight="1">
      <c r="A128" s="950"/>
      <c r="B128" s="72" t="s">
        <v>733</v>
      </c>
      <c r="C128" s="831" t="s">
        <v>184</v>
      </c>
      <c r="D128" s="62" t="s">
        <v>53</v>
      </c>
      <c r="E128" s="61" t="s">
        <v>73</v>
      </c>
      <c r="F128" s="89" t="s">
        <v>51</v>
      </c>
      <c r="G128" s="97">
        <v>45488</v>
      </c>
      <c r="H128" s="69" t="s">
        <v>70</v>
      </c>
      <c r="I128" s="355" t="s">
        <v>26</v>
      </c>
      <c r="J128" s="355" t="s">
        <v>42</v>
      </c>
      <c r="K128" s="355" t="s">
        <v>71</v>
      </c>
      <c r="L128" s="355" t="s">
        <v>28</v>
      </c>
      <c r="M128" s="357">
        <f>M129+M130</f>
        <v>40062.54</v>
      </c>
      <c r="N128" s="357">
        <f>N129+N130</f>
        <v>40062.54</v>
      </c>
      <c r="O128" s="357">
        <f>O129+O130</f>
        <v>36235.520000000004</v>
      </c>
      <c r="P128" s="354"/>
      <c r="Q128" s="354"/>
      <c r="R128" s="354"/>
      <c r="S128" s="509">
        <v>3</v>
      </c>
    </row>
    <row r="129" spans="1:19" s="3" customFormat="1" ht="114.75" customHeight="1">
      <c r="A129" s="950"/>
      <c r="B129" s="72"/>
      <c r="C129" s="838"/>
      <c r="D129" s="63"/>
      <c r="E129" s="837" t="s">
        <v>940</v>
      </c>
      <c r="F129" s="89" t="s">
        <v>51</v>
      </c>
      <c r="G129" s="97">
        <v>45868</v>
      </c>
      <c r="H129" s="69" t="s">
        <v>70</v>
      </c>
      <c r="I129" s="351" t="s">
        <v>26</v>
      </c>
      <c r="J129" s="351" t="s">
        <v>42</v>
      </c>
      <c r="K129" s="351" t="s">
        <v>71</v>
      </c>
      <c r="L129" s="351" t="s">
        <v>29</v>
      </c>
      <c r="M129" s="354">
        <v>30770</v>
      </c>
      <c r="N129" s="354">
        <v>30770</v>
      </c>
      <c r="O129" s="354">
        <v>27830.66</v>
      </c>
      <c r="P129" s="354"/>
      <c r="Q129" s="354"/>
      <c r="R129" s="354"/>
      <c r="S129" s="509">
        <v>3</v>
      </c>
    </row>
    <row r="130" spans="1:19" s="3" customFormat="1" ht="46.5" customHeight="1">
      <c r="A130" s="950"/>
      <c r="B130" s="73"/>
      <c r="C130" s="839"/>
      <c r="D130" s="81"/>
      <c r="E130" s="843"/>
      <c r="F130" s="57"/>
      <c r="G130" s="407"/>
      <c r="H130" s="407"/>
      <c r="I130" s="360" t="s">
        <v>26</v>
      </c>
      <c r="J130" s="360" t="s">
        <v>42</v>
      </c>
      <c r="K130" s="360" t="s">
        <v>72</v>
      </c>
      <c r="L130" s="360" t="s">
        <v>30</v>
      </c>
      <c r="M130" s="359">
        <v>9292.5400000000009</v>
      </c>
      <c r="N130" s="359">
        <v>9292.5400000000009</v>
      </c>
      <c r="O130" s="359">
        <v>8404.86</v>
      </c>
      <c r="P130" s="359"/>
      <c r="Q130" s="359"/>
      <c r="R130" s="359"/>
      <c r="S130" s="509">
        <v>3</v>
      </c>
    </row>
    <row r="131" spans="1:19" s="3" customFormat="1" ht="125.25" customHeight="1">
      <c r="A131" s="950"/>
      <c r="B131" s="587" t="s">
        <v>734</v>
      </c>
      <c r="C131" s="831" t="s">
        <v>579</v>
      </c>
      <c r="D131" s="840" t="s">
        <v>79</v>
      </c>
      <c r="E131" s="11" t="s">
        <v>573</v>
      </c>
      <c r="F131" s="10" t="s">
        <v>51</v>
      </c>
      <c r="G131" s="111">
        <v>44287</v>
      </c>
      <c r="H131" s="54" t="s">
        <v>24</v>
      </c>
      <c r="I131" s="360"/>
      <c r="J131" s="360"/>
      <c r="K131" s="360"/>
      <c r="L131" s="360"/>
      <c r="M131" s="368"/>
      <c r="N131" s="368"/>
      <c r="O131" s="368"/>
      <c r="P131" s="368"/>
      <c r="Q131" s="368"/>
      <c r="R131" s="368"/>
      <c r="S131" s="509"/>
    </row>
    <row r="132" spans="1:19" s="3" customFormat="1" ht="292.5" customHeight="1">
      <c r="A132" s="950"/>
      <c r="B132" s="864"/>
      <c r="C132" s="839"/>
      <c r="D132" s="842"/>
      <c r="E132" s="46" t="s">
        <v>941</v>
      </c>
      <c r="F132" s="10" t="s">
        <v>942</v>
      </c>
      <c r="G132" s="111" t="s">
        <v>943</v>
      </c>
      <c r="H132" s="54" t="s">
        <v>24</v>
      </c>
      <c r="I132" s="361" t="s">
        <v>26</v>
      </c>
      <c r="J132" s="361" t="s">
        <v>260</v>
      </c>
      <c r="K132" s="361" t="s">
        <v>81</v>
      </c>
      <c r="L132" s="361" t="s">
        <v>36</v>
      </c>
      <c r="M132" s="372">
        <v>113337.31</v>
      </c>
      <c r="N132" s="372">
        <v>66901.19</v>
      </c>
      <c r="O132" s="372">
        <v>1896436.58</v>
      </c>
      <c r="P132" s="368"/>
      <c r="Q132" s="368"/>
      <c r="R132" s="368"/>
      <c r="S132" s="509">
        <v>3</v>
      </c>
    </row>
    <row r="133" spans="1:19" s="3" customFormat="1" ht="144.75" customHeight="1">
      <c r="A133" s="950"/>
      <c r="B133" s="77" t="s">
        <v>735</v>
      </c>
      <c r="C133" s="41" t="s">
        <v>467</v>
      </c>
      <c r="D133" s="41" t="s">
        <v>79</v>
      </c>
      <c r="E133" s="46" t="s">
        <v>591</v>
      </c>
      <c r="F133" s="39" t="s">
        <v>51</v>
      </c>
      <c r="G133" s="45">
        <v>44293</v>
      </c>
      <c r="H133" s="54" t="s">
        <v>24</v>
      </c>
      <c r="I133" s="361" t="s">
        <v>26</v>
      </c>
      <c r="J133" s="361" t="s">
        <v>260</v>
      </c>
      <c r="K133" s="361" t="s">
        <v>468</v>
      </c>
      <c r="L133" s="361" t="s">
        <v>36</v>
      </c>
      <c r="M133" s="362">
        <v>2000000</v>
      </c>
      <c r="N133" s="362">
        <v>641820</v>
      </c>
      <c r="O133" s="362">
        <v>2000000</v>
      </c>
      <c r="P133" s="362">
        <v>200000</v>
      </c>
      <c r="Q133" s="362">
        <v>200000</v>
      </c>
      <c r="R133" s="363">
        <v>200000</v>
      </c>
      <c r="S133" s="509">
        <v>3</v>
      </c>
    </row>
    <row r="134" spans="1:19" s="3" customFormat="1" ht="132" customHeight="1">
      <c r="A134" s="950"/>
      <c r="B134" s="77" t="s">
        <v>736</v>
      </c>
      <c r="C134" s="68" t="s">
        <v>517</v>
      </c>
      <c r="D134" s="63" t="s">
        <v>79</v>
      </c>
      <c r="E134" s="65" t="s">
        <v>529</v>
      </c>
      <c r="F134" s="90" t="s">
        <v>51</v>
      </c>
      <c r="G134" s="99">
        <v>45652</v>
      </c>
      <c r="H134" s="71" t="s">
        <v>530</v>
      </c>
      <c r="I134" s="348" t="s">
        <v>26</v>
      </c>
      <c r="J134" s="348" t="s">
        <v>260</v>
      </c>
      <c r="K134" s="348" t="s">
        <v>518</v>
      </c>
      <c r="L134" s="348" t="s">
        <v>36</v>
      </c>
      <c r="M134" s="372">
        <v>4575803.3099999996</v>
      </c>
      <c r="N134" s="372">
        <v>4575803.3099999996</v>
      </c>
      <c r="O134" s="372"/>
      <c r="P134" s="372"/>
      <c r="Q134" s="372"/>
      <c r="R134" s="373"/>
      <c r="S134" s="509">
        <v>3</v>
      </c>
    </row>
    <row r="135" spans="1:19" ht="177.75" customHeight="1">
      <c r="A135" s="950"/>
      <c r="B135" s="77" t="s">
        <v>737</v>
      </c>
      <c r="C135" s="831" t="s">
        <v>187</v>
      </c>
      <c r="D135" s="62" t="s">
        <v>188</v>
      </c>
      <c r="E135" s="59" t="s">
        <v>185</v>
      </c>
      <c r="F135" s="108" t="s">
        <v>51</v>
      </c>
      <c r="G135" s="78">
        <v>43823</v>
      </c>
      <c r="H135" s="69" t="s">
        <v>186</v>
      </c>
      <c r="I135" s="355" t="s">
        <v>26</v>
      </c>
      <c r="J135" s="355" t="s">
        <v>16</v>
      </c>
      <c r="K135" s="355" t="s">
        <v>189</v>
      </c>
      <c r="L135" s="355" t="s">
        <v>190</v>
      </c>
      <c r="M135" s="349">
        <v>650000</v>
      </c>
      <c r="N135" s="349">
        <v>641838.56999999995</v>
      </c>
      <c r="O135" s="349">
        <v>1014000</v>
      </c>
      <c r="P135" s="357">
        <v>650000</v>
      </c>
      <c r="Q135" s="349">
        <v>650000</v>
      </c>
      <c r="R135" s="369">
        <v>650000</v>
      </c>
      <c r="S135" s="508">
        <v>3</v>
      </c>
    </row>
    <row r="136" spans="1:19" ht="147.75" customHeight="1">
      <c r="A136" s="950"/>
      <c r="B136" s="73"/>
      <c r="C136" s="833"/>
      <c r="D136" s="81"/>
      <c r="E136" s="60" t="s">
        <v>191</v>
      </c>
      <c r="F136" s="29" t="s">
        <v>51</v>
      </c>
      <c r="G136" s="80">
        <v>44927</v>
      </c>
      <c r="H136" s="99">
        <v>46022</v>
      </c>
      <c r="I136" s="367"/>
      <c r="J136" s="367"/>
      <c r="K136" s="367"/>
      <c r="L136" s="367"/>
      <c r="M136" s="372"/>
      <c r="N136" s="372"/>
      <c r="O136" s="372"/>
      <c r="P136" s="372"/>
      <c r="Q136" s="372"/>
      <c r="R136" s="372"/>
      <c r="S136" s="511"/>
    </row>
    <row r="137" spans="1:19" ht="195.75" customHeight="1">
      <c r="A137" s="950"/>
      <c r="B137" s="10" t="s">
        <v>894</v>
      </c>
      <c r="C137" s="50" t="s">
        <v>630</v>
      </c>
      <c r="D137" s="18" t="s">
        <v>728</v>
      </c>
      <c r="E137" s="41" t="s">
        <v>900</v>
      </c>
      <c r="F137" s="10" t="s">
        <v>887</v>
      </c>
      <c r="G137" s="45" t="s">
        <v>888</v>
      </c>
      <c r="H137" s="54" t="s">
        <v>889</v>
      </c>
      <c r="I137" s="361" t="s">
        <v>26</v>
      </c>
      <c r="J137" s="361" t="s">
        <v>16</v>
      </c>
      <c r="K137" s="361" t="s">
        <v>631</v>
      </c>
      <c r="L137" s="361" t="s">
        <v>36</v>
      </c>
      <c r="M137" s="362"/>
      <c r="N137" s="362"/>
      <c r="O137" s="362">
        <v>64881.599999999999</v>
      </c>
      <c r="P137" s="362"/>
      <c r="Q137" s="362"/>
      <c r="R137" s="362"/>
      <c r="S137" s="514">
        <v>3</v>
      </c>
    </row>
    <row r="138" spans="1:19" ht="198.75" customHeight="1">
      <c r="A138" s="950"/>
      <c r="B138" s="10" t="s">
        <v>895</v>
      </c>
      <c r="C138" s="50" t="s">
        <v>633</v>
      </c>
      <c r="D138" s="18" t="s">
        <v>728</v>
      </c>
      <c r="E138" s="41" t="s">
        <v>900</v>
      </c>
      <c r="F138" s="10" t="s">
        <v>887</v>
      </c>
      <c r="G138" s="45" t="s">
        <v>888</v>
      </c>
      <c r="H138" s="54" t="s">
        <v>889</v>
      </c>
      <c r="I138" s="361" t="s">
        <v>26</v>
      </c>
      <c r="J138" s="361" t="s">
        <v>16</v>
      </c>
      <c r="K138" s="361" t="s">
        <v>632</v>
      </c>
      <c r="L138" s="361" t="s">
        <v>36</v>
      </c>
      <c r="M138" s="362"/>
      <c r="N138" s="362"/>
      <c r="O138" s="362">
        <v>20001.68</v>
      </c>
      <c r="P138" s="362"/>
      <c r="Q138" s="362"/>
      <c r="R138" s="362"/>
      <c r="S138" s="514">
        <v>3</v>
      </c>
    </row>
    <row r="139" spans="1:19" ht="141.75" customHeight="1">
      <c r="A139" s="950"/>
      <c r="B139" s="72" t="s">
        <v>563</v>
      </c>
      <c r="C139" s="67" t="s">
        <v>195</v>
      </c>
      <c r="D139" s="63" t="s">
        <v>193</v>
      </c>
      <c r="E139" s="58" t="s">
        <v>592</v>
      </c>
      <c r="F139" s="88" t="s">
        <v>51</v>
      </c>
      <c r="G139" s="79">
        <v>44477</v>
      </c>
      <c r="H139" s="98" t="s">
        <v>24</v>
      </c>
      <c r="I139" s="348" t="s">
        <v>26</v>
      </c>
      <c r="J139" s="348" t="s">
        <v>16</v>
      </c>
      <c r="K139" s="348" t="s">
        <v>196</v>
      </c>
      <c r="L139" s="348" t="s">
        <v>36</v>
      </c>
      <c r="M139" s="349">
        <v>620000</v>
      </c>
      <c r="N139" s="349">
        <v>294468</v>
      </c>
      <c r="O139" s="349">
        <v>639400</v>
      </c>
      <c r="P139" s="349">
        <v>639400</v>
      </c>
      <c r="Q139" s="349">
        <v>639400</v>
      </c>
      <c r="R139" s="349">
        <v>639400</v>
      </c>
      <c r="S139" s="515">
        <v>3</v>
      </c>
    </row>
    <row r="140" spans="1:19" s="26" customFormat="1" ht="14.25" customHeight="1">
      <c r="A140" s="950"/>
      <c r="B140" s="821" t="s">
        <v>227</v>
      </c>
      <c r="C140" s="831" t="s">
        <v>192</v>
      </c>
      <c r="D140" s="840" t="s">
        <v>193</v>
      </c>
      <c r="E140" s="835" t="s">
        <v>185</v>
      </c>
      <c r="F140" s="108" t="s">
        <v>51</v>
      </c>
      <c r="G140" s="856">
        <v>43830</v>
      </c>
      <c r="H140" s="821" t="s">
        <v>24</v>
      </c>
      <c r="I140" s="802" t="s">
        <v>26</v>
      </c>
      <c r="J140" s="802" t="s">
        <v>16</v>
      </c>
      <c r="K140" s="802" t="s">
        <v>194</v>
      </c>
      <c r="L140" s="802" t="s">
        <v>36</v>
      </c>
      <c r="M140" s="914">
        <v>16605</v>
      </c>
      <c r="N140" s="914">
        <v>16605</v>
      </c>
      <c r="O140" s="914">
        <v>30000</v>
      </c>
      <c r="P140" s="914">
        <v>30000</v>
      </c>
      <c r="Q140" s="914">
        <v>30000</v>
      </c>
      <c r="R140" s="916">
        <v>30000</v>
      </c>
      <c r="S140" s="516">
        <v>3</v>
      </c>
    </row>
    <row r="141" spans="1:19" s="26" customFormat="1" ht="26.25" customHeight="1">
      <c r="A141" s="950"/>
      <c r="B141" s="844"/>
      <c r="C141" s="832"/>
      <c r="D141" s="862"/>
      <c r="E141" s="834"/>
      <c r="F141" s="88"/>
      <c r="G141" s="870"/>
      <c r="H141" s="844"/>
      <c r="I141" s="918"/>
      <c r="J141" s="918"/>
      <c r="K141" s="918"/>
      <c r="L141" s="918"/>
      <c r="M141" s="915"/>
      <c r="N141" s="915"/>
      <c r="O141" s="915"/>
      <c r="P141" s="915"/>
      <c r="Q141" s="915"/>
      <c r="R141" s="917"/>
      <c r="S141" s="517"/>
    </row>
    <row r="142" spans="1:19" ht="17.25" customHeight="1">
      <c r="A142" s="950"/>
      <c r="B142" s="821" t="s">
        <v>564</v>
      </c>
      <c r="C142" s="831" t="s">
        <v>197</v>
      </c>
      <c r="D142" s="840" t="s">
        <v>198</v>
      </c>
      <c r="E142" s="834"/>
      <c r="F142" s="88"/>
      <c r="G142" s="870"/>
      <c r="H142" s="844"/>
      <c r="I142" s="823" t="s">
        <v>26</v>
      </c>
      <c r="J142" s="823" t="s">
        <v>16</v>
      </c>
      <c r="K142" s="823" t="s">
        <v>199</v>
      </c>
      <c r="L142" s="823" t="s">
        <v>36</v>
      </c>
      <c r="M142" s="899">
        <v>120000</v>
      </c>
      <c r="N142" s="899">
        <v>111468.5</v>
      </c>
      <c r="O142" s="899">
        <v>120000</v>
      </c>
      <c r="P142" s="899">
        <v>120000</v>
      </c>
      <c r="Q142" s="899">
        <v>120000</v>
      </c>
      <c r="R142" s="902">
        <v>120000</v>
      </c>
      <c r="S142" s="896">
        <v>3</v>
      </c>
    </row>
    <row r="143" spans="1:19" ht="42.75" customHeight="1">
      <c r="A143" s="950"/>
      <c r="B143" s="844"/>
      <c r="C143" s="832"/>
      <c r="D143" s="862"/>
      <c r="E143" s="834"/>
      <c r="F143" s="88"/>
      <c r="G143" s="870"/>
      <c r="H143" s="844"/>
      <c r="I143" s="825"/>
      <c r="J143" s="825"/>
      <c r="K143" s="825"/>
      <c r="L143" s="825"/>
      <c r="M143" s="901"/>
      <c r="N143" s="901"/>
      <c r="O143" s="901"/>
      <c r="P143" s="901"/>
      <c r="Q143" s="901"/>
      <c r="R143" s="904"/>
      <c r="S143" s="898"/>
    </row>
    <row r="144" spans="1:19" ht="15" customHeight="1">
      <c r="A144" s="950"/>
      <c r="B144" s="587" t="s">
        <v>738</v>
      </c>
      <c r="C144" s="831" t="s">
        <v>200</v>
      </c>
      <c r="D144" s="840" t="s">
        <v>198</v>
      </c>
      <c r="E144" s="834"/>
      <c r="F144" s="88"/>
      <c r="G144" s="870"/>
      <c r="H144" s="844"/>
      <c r="I144" s="823" t="s">
        <v>26</v>
      </c>
      <c r="J144" s="823" t="s">
        <v>16</v>
      </c>
      <c r="K144" s="823" t="s">
        <v>201</v>
      </c>
      <c r="L144" s="823" t="s">
        <v>36</v>
      </c>
      <c r="M144" s="899">
        <v>50000</v>
      </c>
      <c r="N144" s="899">
        <v>50000</v>
      </c>
      <c r="O144" s="899">
        <v>50000</v>
      </c>
      <c r="P144" s="899">
        <v>50000</v>
      </c>
      <c r="Q144" s="899">
        <v>50000</v>
      </c>
      <c r="R144" s="902">
        <v>50000</v>
      </c>
      <c r="S144" s="896">
        <v>3</v>
      </c>
    </row>
    <row r="145" spans="1:19" ht="39" customHeight="1">
      <c r="A145" s="950"/>
      <c r="B145" s="588"/>
      <c r="C145" s="832"/>
      <c r="D145" s="862"/>
      <c r="E145" s="834"/>
      <c r="F145" s="88"/>
      <c r="G145" s="870"/>
      <c r="H145" s="844"/>
      <c r="I145" s="825"/>
      <c r="J145" s="825"/>
      <c r="K145" s="825"/>
      <c r="L145" s="825"/>
      <c r="M145" s="901"/>
      <c r="N145" s="901"/>
      <c r="O145" s="901"/>
      <c r="P145" s="901"/>
      <c r="Q145" s="901"/>
      <c r="R145" s="904"/>
      <c r="S145" s="898"/>
    </row>
    <row r="146" spans="1:19" ht="60">
      <c r="A146" s="950"/>
      <c r="B146" s="10" t="s">
        <v>565</v>
      </c>
      <c r="C146" s="41" t="s">
        <v>202</v>
      </c>
      <c r="D146" s="18" t="s">
        <v>203</v>
      </c>
      <c r="E146" s="834"/>
      <c r="F146" s="88"/>
      <c r="G146" s="870"/>
      <c r="H146" s="844"/>
      <c r="I146" s="371" t="s">
        <v>26</v>
      </c>
      <c r="J146" s="371" t="s">
        <v>16</v>
      </c>
      <c r="K146" s="371" t="s">
        <v>204</v>
      </c>
      <c r="L146" s="371" t="s">
        <v>36</v>
      </c>
      <c r="M146" s="362">
        <v>500000</v>
      </c>
      <c r="N146" s="362">
        <v>498970</v>
      </c>
      <c r="O146" s="362">
        <v>600000</v>
      </c>
      <c r="P146" s="362">
        <v>0</v>
      </c>
      <c r="Q146" s="362">
        <v>0</v>
      </c>
      <c r="R146" s="363">
        <v>0</v>
      </c>
      <c r="S146" s="514">
        <v>3</v>
      </c>
    </row>
    <row r="147" spans="1:19" ht="36" customHeight="1">
      <c r="A147" s="950"/>
      <c r="B147" s="10" t="s">
        <v>739</v>
      </c>
      <c r="C147" s="67" t="s">
        <v>205</v>
      </c>
      <c r="D147" s="18" t="s">
        <v>206</v>
      </c>
      <c r="E147" s="834"/>
      <c r="F147" s="88"/>
      <c r="G147" s="870"/>
      <c r="H147" s="844"/>
      <c r="I147" s="371" t="s">
        <v>26</v>
      </c>
      <c r="J147" s="371" t="s">
        <v>16</v>
      </c>
      <c r="K147" s="371" t="s">
        <v>207</v>
      </c>
      <c r="L147" s="371" t="s">
        <v>36</v>
      </c>
      <c r="M147" s="362">
        <v>68720</v>
      </c>
      <c r="N147" s="362">
        <v>68720</v>
      </c>
      <c r="O147" s="362">
        <v>95000</v>
      </c>
      <c r="P147" s="362">
        <v>95000</v>
      </c>
      <c r="Q147" s="362">
        <v>95000</v>
      </c>
      <c r="R147" s="363">
        <v>95000</v>
      </c>
      <c r="S147" s="514">
        <v>3</v>
      </c>
    </row>
    <row r="148" spans="1:19" ht="59.25" customHeight="1">
      <c r="A148" s="950"/>
      <c r="B148" s="77" t="s">
        <v>566</v>
      </c>
      <c r="C148" s="66" t="s">
        <v>208</v>
      </c>
      <c r="D148" s="18" t="s">
        <v>193</v>
      </c>
      <c r="E148" s="834"/>
      <c r="F148" s="88"/>
      <c r="G148" s="870"/>
      <c r="H148" s="844"/>
      <c r="I148" s="371" t="s">
        <v>26</v>
      </c>
      <c r="J148" s="371" t="s">
        <v>16</v>
      </c>
      <c r="K148" s="371" t="s">
        <v>209</v>
      </c>
      <c r="L148" s="371" t="s">
        <v>36</v>
      </c>
      <c r="M148" s="362">
        <v>75000</v>
      </c>
      <c r="N148" s="362">
        <v>0</v>
      </c>
      <c r="O148" s="362">
        <v>75000</v>
      </c>
      <c r="P148" s="362">
        <v>75000</v>
      </c>
      <c r="Q148" s="362">
        <v>75000</v>
      </c>
      <c r="R148" s="363">
        <v>75000</v>
      </c>
      <c r="S148" s="514">
        <v>3</v>
      </c>
    </row>
    <row r="149" spans="1:19" ht="44.25" customHeight="1">
      <c r="A149" s="950"/>
      <c r="B149" s="77" t="s">
        <v>740</v>
      </c>
      <c r="C149" s="66" t="s">
        <v>210</v>
      </c>
      <c r="D149" s="18" t="s">
        <v>193</v>
      </c>
      <c r="E149" s="834"/>
      <c r="F149" s="88"/>
      <c r="G149" s="870"/>
      <c r="H149" s="844"/>
      <c r="I149" s="355" t="s">
        <v>26</v>
      </c>
      <c r="J149" s="355" t="s">
        <v>16</v>
      </c>
      <c r="K149" s="355" t="s">
        <v>211</v>
      </c>
      <c r="L149" s="355" t="s">
        <v>36</v>
      </c>
      <c r="M149" s="357">
        <v>70000</v>
      </c>
      <c r="N149" s="357">
        <v>70000</v>
      </c>
      <c r="O149" s="357">
        <v>110000</v>
      </c>
      <c r="P149" s="357">
        <v>110000</v>
      </c>
      <c r="Q149" s="357">
        <v>110000</v>
      </c>
      <c r="R149" s="369">
        <v>110000</v>
      </c>
      <c r="S149" s="509">
        <v>3</v>
      </c>
    </row>
    <row r="150" spans="1:19" ht="16.5" customHeight="1">
      <c r="A150" s="950"/>
      <c r="B150" s="77" t="s">
        <v>741</v>
      </c>
      <c r="C150" s="831" t="s">
        <v>212</v>
      </c>
      <c r="D150" s="861" t="s">
        <v>193</v>
      </c>
      <c r="E150" s="834"/>
      <c r="F150" s="88"/>
      <c r="G150" s="870"/>
      <c r="H150" s="844"/>
      <c r="I150" s="823" t="s">
        <v>26</v>
      </c>
      <c r="J150" s="823" t="s">
        <v>16</v>
      </c>
      <c r="K150" s="823" t="s">
        <v>213</v>
      </c>
      <c r="L150" s="823" t="s">
        <v>36</v>
      </c>
      <c r="M150" s="899">
        <v>600000</v>
      </c>
      <c r="N150" s="899">
        <v>595830</v>
      </c>
      <c r="O150" s="899">
        <v>1650000</v>
      </c>
      <c r="P150" s="899">
        <v>750000</v>
      </c>
      <c r="Q150" s="899">
        <v>750000</v>
      </c>
      <c r="R150" s="902">
        <v>750000</v>
      </c>
      <c r="S150" s="896">
        <v>3</v>
      </c>
    </row>
    <row r="151" spans="1:19" ht="33" customHeight="1">
      <c r="A151" s="950"/>
      <c r="B151" s="72"/>
      <c r="C151" s="833"/>
      <c r="D151" s="862"/>
      <c r="E151" s="834"/>
      <c r="F151" s="88"/>
      <c r="G151" s="870"/>
      <c r="H151" s="844"/>
      <c r="I151" s="825"/>
      <c r="J151" s="825"/>
      <c r="K151" s="825"/>
      <c r="L151" s="825"/>
      <c r="M151" s="901"/>
      <c r="N151" s="901"/>
      <c r="O151" s="901"/>
      <c r="P151" s="901"/>
      <c r="Q151" s="901"/>
      <c r="R151" s="904"/>
      <c r="S151" s="898"/>
    </row>
    <row r="152" spans="1:19" ht="99" customHeight="1">
      <c r="A152" s="950"/>
      <c r="B152" s="77" t="s">
        <v>742</v>
      </c>
      <c r="C152" s="831" t="s">
        <v>214</v>
      </c>
      <c r="D152" s="62" t="s">
        <v>193</v>
      </c>
      <c r="E152" s="846" t="s">
        <v>585</v>
      </c>
      <c r="F152" s="587" t="s">
        <v>583</v>
      </c>
      <c r="G152" s="856" t="s">
        <v>584</v>
      </c>
      <c r="H152" s="821" t="s">
        <v>586</v>
      </c>
      <c r="I152" s="348" t="s">
        <v>26</v>
      </c>
      <c r="J152" s="348" t="s">
        <v>16</v>
      </c>
      <c r="K152" s="348" t="s">
        <v>215</v>
      </c>
      <c r="L152" s="348" t="s">
        <v>28</v>
      </c>
      <c r="M152" s="362">
        <f t="shared" ref="M152:R152" si="12">SUM(M153:M158)</f>
        <v>6907200</v>
      </c>
      <c r="N152" s="362">
        <f t="shared" si="12"/>
        <v>6827961.29</v>
      </c>
      <c r="O152" s="362">
        <f t="shared" si="12"/>
        <v>8288400</v>
      </c>
      <c r="P152" s="362">
        <f t="shared" si="12"/>
        <v>6541800</v>
      </c>
      <c r="Q152" s="362">
        <f t="shared" si="12"/>
        <v>6541800</v>
      </c>
      <c r="R152" s="363">
        <f t="shared" si="12"/>
        <v>6541800</v>
      </c>
      <c r="S152" s="508">
        <v>3</v>
      </c>
    </row>
    <row r="153" spans="1:19" s="3" customFormat="1" ht="32.25" customHeight="1">
      <c r="A153" s="950"/>
      <c r="B153" s="72"/>
      <c r="C153" s="832"/>
      <c r="D153" s="63"/>
      <c r="E153" s="847"/>
      <c r="F153" s="588"/>
      <c r="G153" s="870"/>
      <c r="H153" s="844"/>
      <c r="I153" s="351" t="s">
        <v>26</v>
      </c>
      <c r="J153" s="351" t="s">
        <v>16</v>
      </c>
      <c r="K153" s="360" t="s">
        <v>215</v>
      </c>
      <c r="L153" s="351" t="s">
        <v>148</v>
      </c>
      <c r="M153" s="359">
        <v>4548200</v>
      </c>
      <c r="N153" s="359">
        <v>4531325.7</v>
      </c>
      <c r="O153" s="359">
        <v>5290600</v>
      </c>
      <c r="P153" s="359">
        <v>4219100</v>
      </c>
      <c r="Q153" s="359">
        <v>4219100</v>
      </c>
      <c r="R153" s="359">
        <v>4219100</v>
      </c>
      <c r="S153" s="509">
        <v>3</v>
      </c>
    </row>
    <row r="154" spans="1:19" s="3" customFormat="1" ht="30" customHeight="1">
      <c r="A154" s="950"/>
      <c r="B154" s="72"/>
      <c r="C154" s="832"/>
      <c r="D154" s="63"/>
      <c r="E154" s="847"/>
      <c r="F154" s="588"/>
      <c r="G154" s="870"/>
      <c r="H154" s="844"/>
      <c r="I154" s="351" t="s">
        <v>26</v>
      </c>
      <c r="J154" s="351" t="s">
        <v>16</v>
      </c>
      <c r="K154" s="360" t="s">
        <v>215</v>
      </c>
      <c r="L154" s="351" t="s">
        <v>149</v>
      </c>
      <c r="M154" s="359">
        <v>1366100</v>
      </c>
      <c r="N154" s="359">
        <v>1352280.79</v>
      </c>
      <c r="O154" s="359">
        <v>1596400</v>
      </c>
      <c r="P154" s="359">
        <v>1274200</v>
      </c>
      <c r="Q154" s="359">
        <v>1274200</v>
      </c>
      <c r="R154" s="359">
        <v>1274200</v>
      </c>
      <c r="S154" s="509">
        <v>3</v>
      </c>
    </row>
    <row r="155" spans="1:19" s="3" customFormat="1" ht="25.5" customHeight="1">
      <c r="A155" s="950"/>
      <c r="B155" s="72"/>
      <c r="C155" s="832"/>
      <c r="D155" s="63"/>
      <c r="E155" s="847"/>
      <c r="F155" s="588"/>
      <c r="G155" s="870"/>
      <c r="H155" s="844"/>
      <c r="I155" s="351" t="s">
        <v>26</v>
      </c>
      <c r="J155" s="351" t="s">
        <v>16</v>
      </c>
      <c r="K155" s="360" t="s">
        <v>215</v>
      </c>
      <c r="L155" s="351" t="s">
        <v>150</v>
      </c>
      <c r="M155" s="359">
        <v>4500</v>
      </c>
      <c r="N155" s="359">
        <v>4500</v>
      </c>
      <c r="O155" s="359">
        <v>5000</v>
      </c>
      <c r="P155" s="359">
        <v>5000</v>
      </c>
      <c r="Q155" s="359">
        <v>5000</v>
      </c>
      <c r="R155" s="359">
        <v>5000</v>
      </c>
      <c r="S155" s="509">
        <v>3</v>
      </c>
    </row>
    <row r="156" spans="1:19" s="3" customFormat="1" ht="23.25" customHeight="1">
      <c r="A156" s="950"/>
      <c r="B156" s="72"/>
      <c r="C156" s="832"/>
      <c r="D156" s="63"/>
      <c r="E156" s="847"/>
      <c r="F156" s="588"/>
      <c r="G156" s="870"/>
      <c r="H156" s="844"/>
      <c r="I156" s="351" t="s">
        <v>26</v>
      </c>
      <c r="J156" s="351" t="s">
        <v>16</v>
      </c>
      <c r="K156" s="360" t="s">
        <v>215</v>
      </c>
      <c r="L156" s="351" t="s">
        <v>36</v>
      </c>
      <c r="M156" s="359">
        <v>976300</v>
      </c>
      <c r="N156" s="359">
        <v>930880.67</v>
      </c>
      <c r="O156" s="359">
        <v>1378000</v>
      </c>
      <c r="P156" s="359">
        <v>1032500</v>
      </c>
      <c r="Q156" s="359">
        <v>1032500</v>
      </c>
      <c r="R156" s="359">
        <v>1032500</v>
      </c>
      <c r="S156" s="509">
        <v>3</v>
      </c>
    </row>
    <row r="157" spans="1:19" s="3" customFormat="1" ht="23.25" customHeight="1">
      <c r="A157" s="950"/>
      <c r="B157" s="72"/>
      <c r="C157" s="832"/>
      <c r="D157" s="63"/>
      <c r="E157" s="847"/>
      <c r="F157" s="588"/>
      <c r="G157" s="870"/>
      <c r="H157" s="844"/>
      <c r="I157" s="351" t="s">
        <v>26</v>
      </c>
      <c r="J157" s="351" t="s">
        <v>16</v>
      </c>
      <c r="K157" s="360" t="s">
        <v>215</v>
      </c>
      <c r="L157" s="351" t="s">
        <v>108</v>
      </c>
      <c r="M157" s="359">
        <v>10100</v>
      </c>
      <c r="N157" s="359">
        <v>8908.0499999999993</v>
      </c>
      <c r="O157" s="359">
        <v>16400</v>
      </c>
      <c r="P157" s="359">
        <v>9000</v>
      </c>
      <c r="Q157" s="359">
        <v>9000</v>
      </c>
      <c r="R157" s="359">
        <v>9000</v>
      </c>
      <c r="S157" s="509">
        <v>3</v>
      </c>
    </row>
    <row r="158" spans="1:19" s="8" customFormat="1" ht="146.25" customHeight="1">
      <c r="A158" s="950"/>
      <c r="B158" s="73"/>
      <c r="C158" s="833"/>
      <c r="D158" s="81"/>
      <c r="E158" s="847"/>
      <c r="F158" s="588"/>
      <c r="G158" s="870"/>
      <c r="H158" s="844"/>
      <c r="I158" s="351" t="s">
        <v>26</v>
      </c>
      <c r="J158" s="351" t="s">
        <v>16</v>
      </c>
      <c r="K158" s="351" t="s">
        <v>215</v>
      </c>
      <c r="L158" s="351" t="s">
        <v>37</v>
      </c>
      <c r="M158" s="354">
        <v>2000</v>
      </c>
      <c r="N158" s="354">
        <v>66.08</v>
      </c>
      <c r="O158" s="354">
        <v>2000</v>
      </c>
      <c r="P158" s="354">
        <v>2000</v>
      </c>
      <c r="Q158" s="354">
        <v>2000</v>
      </c>
      <c r="R158" s="354">
        <v>2000</v>
      </c>
      <c r="S158" s="509">
        <v>3</v>
      </c>
    </row>
    <row r="159" spans="1:19" s="9" customFormat="1" ht="105.75" customHeight="1">
      <c r="A159" s="950"/>
      <c r="B159" s="587" t="s">
        <v>743</v>
      </c>
      <c r="C159" s="846" t="s">
        <v>640</v>
      </c>
      <c r="D159" s="851" t="s">
        <v>79</v>
      </c>
      <c r="E159" s="59" t="s">
        <v>573</v>
      </c>
      <c r="F159" s="77" t="s">
        <v>51</v>
      </c>
      <c r="G159" s="78">
        <v>44287</v>
      </c>
      <c r="H159" s="69" t="s">
        <v>24</v>
      </c>
      <c r="I159" s="391" t="s">
        <v>26</v>
      </c>
      <c r="J159" s="355" t="s">
        <v>16</v>
      </c>
      <c r="K159" s="391" t="s">
        <v>81</v>
      </c>
      <c r="L159" s="351"/>
      <c r="M159" s="392">
        <v>0</v>
      </c>
      <c r="N159" s="354">
        <v>0</v>
      </c>
      <c r="O159" s="393">
        <v>2942889.83</v>
      </c>
      <c r="P159" s="354">
        <v>0</v>
      </c>
      <c r="Q159" s="392">
        <v>0</v>
      </c>
      <c r="R159" s="354">
        <v>0</v>
      </c>
      <c r="S159" s="518">
        <v>3</v>
      </c>
    </row>
    <row r="160" spans="1:19" s="9" customFormat="1" ht="105.75" customHeight="1">
      <c r="A160" s="950"/>
      <c r="B160" s="588"/>
      <c r="C160" s="937"/>
      <c r="D160" s="852"/>
      <c r="E160" s="473" t="s">
        <v>944</v>
      </c>
      <c r="F160" s="72" t="s">
        <v>51</v>
      </c>
      <c r="G160" s="79">
        <v>45772</v>
      </c>
      <c r="H160" s="70" t="s">
        <v>24</v>
      </c>
      <c r="I160" s="388"/>
      <c r="J160" s="348"/>
      <c r="K160" s="388"/>
      <c r="L160" s="374"/>
      <c r="M160" s="389"/>
      <c r="N160" s="375"/>
      <c r="O160" s="390"/>
      <c r="P160" s="375"/>
      <c r="Q160" s="389"/>
      <c r="R160" s="375"/>
      <c r="S160" s="519"/>
    </row>
    <row r="161" spans="1:19" s="9" customFormat="1" ht="105.75" customHeight="1">
      <c r="A161" s="950"/>
      <c r="B161" s="588"/>
      <c r="C161" s="937"/>
      <c r="D161" s="852"/>
      <c r="E161" s="473" t="s">
        <v>945</v>
      </c>
      <c r="F161" s="72" t="s">
        <v>51</v>
      </c>
      <c r="G161" s="79">
        <v>45775</v>
      </c>
      <c r="H161" s="70" t="s">
        <v>24</v>
      </c>
      <c r="I161" s="388"/>
      <c r="J161" s="348"/>
      <c r="K161" s="388"/>
      <c r="L161" s="374"/>
      <c r="M161" s="389"/>
      <c r="N161" s="375"/>
      <c r="O161" s="390"/>
      <c r="P161" s="375"/>
      <c r="Q161" s="389"/>
      <c r="R161" s="375"/>
      <c r="S161" s="519"/>
    </row>
    <row r="162" spans="1:19" s="9" customFormat="1" ht="105.75" customHeight="1">
      <c r="A162" s="950"/>
      <c r="B162" s="588"/>
      <c r="C162" s="937"/>
      <c r="D162" s="852"/>
      <c r="E162" s="474" t="s">
        <v>946</v>
      </c>
      <c r="F162" s="72" t="s">
        <v>51</v>
      </c>
      <c r="G162" s="79">
        <v>45775</v>
      </c>
      <c r="H162" s="70" t="s">
        <v>24</v>
      </c>
      <c r="I162" s="388"/>
      <c r="J162" s="348"/>
      <c r="K162" s="388"/>
      <c r="L162" s="374"/>
      <c r="M162" s="389"/>
      <c r="N162" s="375"/>
      <c r="O162" s="390"/>
      <c r="P162" s="375"/>
      <c r="Q162" s="389"/>
      <c r="R162" s="375"/>
      <c r="S162" s="519"/>
    </row>
    <row r="163" spans="1:19" s="9" customFormat="1" ht="105.75" customHeight="1">
      <c r="A163" s="950"/>
      <c r="B163" s="588"/>
      <c r="C163" s="937"/>
      <c r="D163" s="852"/>
      <c r="E163" s="474" t="s">
        <v>978</v>
      </c>
      <c r="F163" s="72" t="s">
        <v>51</v>
      </c>
      <c r="G163" s="79">
        <v>45705</v>
      </c>
      <c r="H163" s="70" t="s">
        <v>24</v>
      </c>
      <c r="I163" s="388"/>
      <c r="J163" s="348"/>
      <c r="K163" s="388"/>
      <c r="L163" s="374"/>
      <c r="M163" s="389"/>
      <c r="N163" s="375"/>
      <c r="O163" s="390"/>
      <c r="P163" s="375"/>
      <c r="Q163" s="389"/>
      <c r="R163" s="375"/>
      <c r="S163" s="519"/>
    </row>
    <row r="164" spans="1:19" s="9" customFormat="1" ht="105.75" customHeight="1">
      <c r="A164" s="950"/>
      <c r="B164" s="588"/>
      <c r="C164" s="937"/>
      <c r="D164" s="852"/>
      <c r="E164" s="473" t="s">
        <v>947</v>
      </c>
      <c r="F164" s="72" t="s">
        <v>51</v>
      </c>
      <c r="G164" s="79">
        <v>45848</v>
      </c>
      <c r="H164" s="70" t="s">
        <v>24</v>
      </c>
      <c r="I164" s="388"/>
      <c r="J164" s="348"/>
      <c r="K164" s="388"/>
      <c r="L164" s="374"/>
      <c r="M164" s="389"/>
      <c r="N164" s="375"/>
      <c r="O164" s="390"/>
      <c r="P164" s="375"/>
      <c r="Q164" s="389"/>
      <c r="R164" s="375"/>
      <c r="S164" s="519"/>
    </row>
    <row r="165" spans="1:19" s="9" customFormat="1" ht="105.75" customHeight="1">
      <c r="A165" s="950"/>
      <c r="B165" s="588"/>
      <c r="C165" s="937"/>
      <c r="D165" s="852"/>
      <c r="E165" s="474" t="s">
        <v>948</v>
      </c>
      <c r="F165" s="72" t="s">
        <v>51</v>
      </c>
      <c r="G165" s="79">
        <v>45848</v>
      </c>
      <c r="H165" s="70" t="s">
        <v>24</v>
      </c>
      <c r="I165" s="388"/>
      <c r="J165" s="348"/>
      <c r="K165" s="388"/>
      <c r="L165" s="374"/>
      <c r="M165" s="389"/>
      <c r="N165" s="375"/>
      <c r="O165" s="390"/>
      <c r="P165" s="375"/>
      <c r="Q165" s="389"/>
      <c r="R165" s="375"/>
      <c r="S165" s="519"/>
    </row>
    <row r="166" spans="1:19" s="9" customFormat="1" ht="105.75" customHeight="1">
      <c r="A166" s="950"/>
      <c r="B166" s="72"/>
      <c r="C166" s="938"/>
      <c r="D166" s="853"/>
      <c r="E166" s="475" t="s">
        <v>949</v>
      </c>
      <c r="F166" s="73" t="s">
        <v>51</v>
      </c>
      <c r="G166" s="80">
        <v>45873</v>
      </c>
      <c r="H166" s="71" t="s">
        <v>24</v>
      </c>
      <c r="I166" s="394"/>
      <c r="J166" s="371"/>
      <c r="K166" s="394"/>
      <c r="L166" s="367"/>
      <c r="M166" s="395"/>
      <c r="N166" s="368"/>
      <c r="O166" s="396"/>
      <c r="P166" s="368"/>
      <c r="Q166" s="395"/>
      <c r="R166" s="368"/>
      <c r="S166" s="520"/>
    </row>
    <row r="167" spans="1:19" s="27" customFormat="1" ht="57.75" customHeight="1">
      <c r="A167" s="950"/>
      <c r="B167" s="77" t="s">
        <v>744</v>
      </c>
      <c r="C167" s="66" t="s">
        <v>216</v>
      </c>
      <c r="D167" s="62" t="s">
        <v>193</v>
      </c>
      <c r="E167" s="75" t="s">
        <v>217</v>
      </c>
      <c r="F167" s="87" t="s">
        <v>51</v>
      </c>
      <c r="G167" s="398">
        <v>43557</v>
      </c>
      <c r="H167" s="98">
        <v>47209</v>
      </c>
      <c r="I167" s="400" t="s">
        <v>26</v>
      </c>
      <c r="J167" s="371" t="s">
        <v>16</v>
      </c>
      <c r="K167" s="399" t="s">
        <v>218</v>
      </c>
      <c r="L167" s="348" t="s">
        <v>36</v>
      </c>
      <c r="M167" s="349">
        <v>75600</v>
      </c>
      <c r="N167" s="349">
        <v>75600</v>
      </c>
      <c r="O167" s="349">
        <v>102400</v>
      </c>
      <c r="P167" s="349">
        <v>102400</v>
      </c>
      <c r="Q167" s="349">
        <v>102400</v>
      </c>
      <c r="R167" s="350">
        <v>102400</v>
      </c>
      <c r="S167" s="511">
        <v>3</v>
      </c>
    </row>
    <row r="168" spans="1:19" s="27" customFormat="1" ht="87.75" customHeight="1">
      <c r="A168" s="950"/>
      <c r="B168" s="77" t="s">
        <v>567</v>
      </c>
      <c r="C168" s="66" t="s">
        <v>219</v>
      </c>
      <c r="D168" s="62" t="s">
        <v>193</v>
      </c>
      <c r="E168" s="74" t="s">
        <v>220</v>
      </c>
      <c r="F168" s="397" t="s">
        <v>221</v>
      </c>
      <c r="G168" s="82">
        <v>44562</v>
      </c>
      <c r="H168" s="97" t="s">
        <v>24</v>
      </c>
      <c r="I168" s="355" t="s">
        <v>26</v>
      </c>
      <c r="J168" s="355" t="s">
        <v>16</v>
      </c>
      <c r="K168" s="355" t="s">
        <v>222</v>
      </c>
      <c r="L168" s="355" t="s">
        <v>36</v>
      </c>
      <c r="M168" s="357">
        <v>150000</v>
      </c>
      <c r="N168" s="357">
        <v>55420</v>
      </c>
      <c r="O168" s="357">
        <v>150000</v>
      </c>
      <c r="P168" s="357">
        <v>150000</v>
      </c>
      <c r="Q168" s="357">
        <v>150000</v>
      </c>
      <c r="R168" s="369">
        <v>150000</v>
      </c>
      <c r="S168" s="511">
        <v>3</v>
      </c>
    </row>
    <row r="169" spans="1:19" s="27" customFormat="1" ht="252" customHeight="1">
      <c r="A169" s="950"/>
      <c r="B169" s="77" t="s">
        <v>745</v>
      </c>
      <c r="C169" s="74" t="s">
        <v>635</v>
      </c>
      <c r="D169" s="62" t="s">
        <v>748</v>
      </c>
      <c r="E169" s="74" t="s">
        <v>897</v>
      </c>
      <c r="F169" s="397" t="s">
        <v>225</v>
      </c>
      <c r="G169" s="82" t="s">
        <v>899</v>
      </c>
      <c r="H169" s="97" t="s">
        <v>589</v>
      </c>
      <c r="I169" s="355" t="s">
        <v>26</v>
      </c>
      <c r="J169" s="355" t="s">
        <v>16</v>
      </c>
      <c r="K169" s="355" t="s">
        <v>634</v>
      </c>
      <c r="L169" s="355" t="s">
        <v>36</v>
      </c>
      <c r="M169" s="357"/>
      <c r="N169" s="357"/>
      <c r="O169" s="357">
        <v>2356850</v>
      </c>
      <c r="P169" s="357"/>
      <c r="Q169" s="357"/>
      <c r="R169" s="369"/>
      <c r="S169" s="508">
        <v>3</v>
      </c>
    </row>
    <row r="170" spans="1:19" s="27" customFormat="1" ht="341.25" customHeight="1">
      <c r="A170" s="950"/>
      <c r="B170" s="77" t="s">
        <v>746</v>
      </c>
      <c r="C170" s="74" t="s">
        <v>636</v>
      </c>
      <c r="D170" s="62" t="s">
        <v>748</v>
      </c>
      <c r="E170" s="13" t="s">
        <v>904</v>
      </c>
      <c r="F170" s="397" t="s">
        <v>905</v>
      </c>
      <c r="G170" s="82" t="s">
        <v>906</v>
      </c>
      <c r="H170" s="97" t="s">
        <v>907</v>
      </c>
      <c r="I170" s="355" t="s">
        <v>26</v>
      </c>
      <c r="J170" s="355" t="s">
        <v>16</v>
      </c>
      <c r="K170" s="355" t="s">
        <v>637</v>
      </c>
      <c r="L170" s="355" t="s">
        <v>36</v>
      </c>
      <c r="M170" s="357"/>
      <c r="N170" s="357"/>
      <c r="O170" s="357">
        <v>7000000</v>
      </c>
      <c r="P170" s="357"/>
      <c r="Q170" s="357"/>
      <c r="R170" s="369"/>
      <c r="S170" s="508">
        <v>3</v>
      </c>
    </row>
    <row r="171" spans="1:19" s="27" customFormat="1" ht="240" customHeight="1">
      <c r="A171" s="950"/>
      <c r="B171" s="77" t="s">
        <v>747</v>
      </c>
      <c r="C171" s="74" t="s">
        <v>638</v>
      </c>
      <c r="D171" s="62" t="s">
        <v>748</v>
      </c>
      <c r="E171" s="74" t="s">
        <v>898</v>
      </c>
      <c r="F171" s="85" t="s">
        <v>225</v>
      </c>
      <c r="G171" s="82" t="s">
        <v>896</v>
      </c>
      <c r="H171" s="97" t="s">
        <v>589</v>
      </c>
      <c r="I171" s="355" t="s">
        <v>26</v>
      </c>
      <c r="J171" s="355" t="s">
        <v>16</v>
      </c>
      <c r="K171" s="355" t="s">
        <v>639</v>
      </c>
      <c r="L171" s="355"/>
      <c r="M171" s="357"/>
      <c r="N171" s="357"/>
      <c r="O171" s="357">
        <v>28000000</v>
      </c>
      <c r="P171" s="357"/>
      <c r="Q171" s="357"/>
      <c r="R171" s="369"/>
      <c r="S171" s="508">
        <v>3</v>
      </c>
    </row>
    <row r="172" spans="1:19" ht="153.75" customHeight="1">
      <c r="A172" s="950"/>
      <c r="B172" s="77" t="s">
        <v>749</v>
      </c>
      <c r="C172" s="831" t="s">
        <v>223</v>
      </c>
      <c r="D172" s="62" t="s">
        <v>224</v>
      </c>
      <c r="E172" s="831" t="s">
        <v>588</v>
      </c>
      <c r="F172" s="821" t="s">
        <v>225</v>
      </c>
      <c r="G172" s="868" t="s">
        <v>587</v>
      </c>
      <c r="H172" s="821" t="s">
        <v>589</v>
      </c>
      <c r="I172" s="361" t="s">
        <v>26</v>
      </c>
      <c r="J172" s="361" t="s">
        <v>16</v>
      </c>
      <c r="K172" s="361" t="s">
        <v>226</v>
      </c>
      <c r="L172" s="361" t="s">
        <v>28</v>
      </c>
      <c r="M172" s="362">
        <f t="shared" ref="M172:R172" si="13">SUM(M173:M176)</f>
        <v>4709200</v>
      </c>
      <c r="N172" s="362">
        <f t="shared" si="13"/>
        <v>4709200</v>
      </c>
      <c r="O172" s="362">
        <f t="shared" si="13"/>
        <v>5014600</v>
      </c>
      <c r="P172" s="362">
        <f t="shared" si="13"/>
        <v>4832000</v>
      </c>
      <c r="Q172" s="362">
        <f t="shared" si="13"/>
        <v>4832000</v>
      </c>
      <c r="R172" s="363">
        <f t="shared" si="13"/>
        <v>4832000</v>
      </c>
      <c r="S172" s="508">
        <v>3</v>
      </c>
    </row>
    <row r="173" spans="1:19" s="3" customFormat="1" ht="21" customHeight="1">
      <c r="A173" s="950"/>
      <c r="B173" s="72"/>
      <c r="C173" s="832"/>
      <c r="D173" s="63"/>
      <c r="E173" s="832"/>
      <c r="F173" s="844"/>
      <c r="G173" s="911"/>
      <c r="H173" s="844"/>
      <c r="I173" s="360" t="s">
        <v>26</v>
      </c>
      <c r="J173" s="360" t="s">
        <v>16</v>
      </c>
      <c r="K173" s="360" t="s">
        <v>226</v>
      </c>
      <c r="L173" s="360" t="s">
        <v>148</v>
      </c>
      <c r="M173" s="359">
        <v>3146000</v>
      </c>
      <c r="N173" s="359">
        <v>3146000</v>
      </c>
      <c r="O173" s="359">
        <v>3329100</v>
      </c>
      <c r="P173" s="359">
        <v>3188900</v>
      </c>
      <c r="Q173" s="359">
        <v>3188900</v>
      </c>
      <c r="R173" s="359">
        <v>3188900</v>
      </c>
      <c r="S173" s="509">
        <v>3</v>
      </c>
    </row>
    <row r="174" spans="1:19" s="3" customFormat="1" ht="20.25" customHeight="1">
      <c r="A174" s="950"/>
      <c r="B174" s="72"/>
      <c r="C174" s="832"/>
      <c r="D174" s="63"/>
      <c r="E174" s="832"/>
      <c r="F174" s="844"/>
      <c r="G174" s="911"/>
      <c r="H174" s="844"/>
      <c r="I174" s="360" t="s">
        <v>26</v>
      </c>
      <c r="J174" s="360" t="s">
        <v>16</v>
      </c>
      <c r="K174" s="360" t="s">
        <v>226</v>
      </c>
      <c r="L174" s="360" t="s">
        <v>149</v>
      </c>
      <c r="M174" s="359">
        <v>939100</v>
      </c>
      <c r="N174" s="359">
        <v>939100</v>
      </c>
      <c r="O174" s="359">
        <v>1005400</v>
      </c>
      <c r="P174" s="359">
        <v>963000</v>
      </c>
      <c r="Q174" s="359">
        <v>963000</v>
      </c>
      <c r="R174" s="359">
        <v>963000</v>
      </c>
      <c r="S174" s="509">
        <v>3</v>
      </c>
    </row>
    <row r="175" spans="1:19" s="3" customFormat="1" ht="18.75" customHeight="1">
      <c r="A175" s="950"/>
      <c r="B175" s="72"/>
      <c r="C175" s="832"/>
      <c r="D175" s="63"/>
      <c r="E175" s="832"/>
      <c r="F175" s="844"/>
      <c r="G175" s="911"/>
      <c r="H175" s="844"/>
      <c r="I175" s="360" t="s">
        <v>26</v>
      </c>
      <c r="J175" s="360" t="s">
        <v>16</v>
      </c>
      <c r="K175" s="360" t="s">
        <v>226</v>
      </c>
      <c r="L175" s="360" t="s">
        <v>150</v>
      </c>
      <c r="M175" s="359">
        <v>3000</v>
      </c>
      <c r="N175" s="359">
        <v>3000</v>
      </c>
      <c r="O175" s="359">
        <v>13000</v>
      </c>
      <c r="P175" s="359">
        <v>13000</v>
      </c>
      <c r="Q175" s="359">
        <v>13000</v>
      </c>
      <c r="R175" s="359">
        <v>13000</v>
      </c>
      <c r="S175" s="509">
        <v>3</v>
      </c>
    </row>
    <row r="176" spans="1:19" s="3" customFormat="1" ht="216" customHeight="1">
      <c r="A176" s="950"/>
      <c r="B176" s="72"/>
      <c r="C176" s="832"/>
      <c r="D176" s="63"/>
      <c r="E176" s="832"/>
      <c r="F176" s="844"/>
      <c r="G176" s="911"/>
      <c r="H176" s="844"/>
      <c r="I176" s="360" t="s">
        <v>26</v>
      </c>
      <c r="J176" s="360" t="s">
        <v>16</v>
      </c>
      <c r="K176" s="360" t="s">
        <v>226</v>
      </c>
      <c r="L176" s="360" t="s">
        <v>36</v>
      </c>
      <c r="M176" s="359">
        <v>621100</v>
      </c>
      <c r="N176" s="359">
        <v>621100</v>
      </c>
      <c r="O176" s="359">
        <v>667100</v>
      </c>
      <c r="P176" s="359">
        <v>667100</v>
      </c>
      <c r="Q176" s="359">
        <v>667100</v>
      </c>
      <c r="R176" s="359">
        <v>667100</v>
      </c>
      <c r="S176" s="509">
        <v>3</v>
      </c>
    </row>
    <row r="177" spans="1:19" ht="27.75" customHeight="1">
      <c r="A177" s="950"/>
      <c r="B177" s="821" t="s">
        <v>750</v>
      </c>
      <c r="C177" s="831" t="s">
        <v>228</v>
      </c>
      <c r="D177" s="840" t="s">
        <v>229</v>
      </c>
      <c r="E177" s="835" t="s">
        <v>230</v>
      </c>
      <c r="F177" s="858" t="s">
        <v>51</v>
      </c>
      <c r="G177" s="868">
        <v>43463</v>
      </c>
      <c r="H177" s="821" t="s">
        <v>24</v>
      </c>
      <c r="I177" s="823" t="s">
        <v>26</v>
      </c>
      <c r="J177" s="823" t="s">
        <v>231</v>
      </c>
      <c r="K177" s="823" t="s">
        <v>232</v>
      </c>
      <c r="L177" s="823" t="s">
        <v>36</v>
      </c>
      <c r="M177" s="899">
        <v>10000</v>
      </c>
      <c r="N177" s="899">
        <v>9999.64</v>
      </c>
      <c r="O177" s="899">
        <v>10000</v>
      </c>
      <c r="P177" s="899">
        <v>10000</v>
      </c>
      <c r="Q177" s="899">
        <v>10000</v>
      </c>
      <c r="R177" s="902">
        <v>10000</v>
      </c>
      <c r="S177" s="896">
        <v>3</v>
      </c>
    </row>
    <row r="178" spans="1:19" ht="38.25" customHeight="1">
      <c r="A178" s="950"/>
      <c r="B178" s="844"/>
      <c r="C178" s="832"/>
      <c r="D178" s="861"/>
      <c r="E178" s="834"/>
      <c r="F178" s="859"/>
      <c r="G178" s="911"/>
      <c r="H178" s="844"/>
      <c r="I178" s="824"/>
      <c r="J178" s="824"/>
      <c r="K178" s="824"/>
      <c r="L178" s="824"/>
      <c r="M178" s="900"/>
      <c r="N178" s="900"/>
      <c r="O178" s="900"/>
      <c r="P178" s="900"/>
      <c r="Q178" s="900"/>
      <c r="R178" s="903"/>
      <c r="S178" s="897"/>
    </row>
    <row r="179" spans="1:19" s="28" customFormat="1" ht="42.75" customHeight="1">
      <c r="A179" s="950"/>
      <c r="B179" s="69" t="s">
        <v>460</v>
      </c>
      <c r="C179" s="66" t="s">
        <v>233</v>
      </c>
      <c r="D179" s="18" t="s">
        <v>234</v>
      </c>
      <c r="E179" s="834"/>
      <c r="F179" s="859"/>
      <c r="G179" s="911"/>
      <c r="H179" s="844"/>
      <c r="I179" s="361" t="s">
        <v>26</v>
      </c>
      <c r="J179" s="361" t="s">
        <v>231</v>
      </c>
      <c r="K179" s="361" t="s">
        <v>235</v>
      </c>
      <c r="L179" s="361" t="s">
        <v>36</v>
      </c>
      <c r="M179" s="362">
        <v>20000</v>
      </c>
      <c r="N179" s="362">
        <v>20000</v>
      </c>
      <c r="O179" s="362">
        <v>30000</v>
      </c>
      <c r="P179" s="362">
        <v>30000</v>
      </c>
      <c r="Q179" s="362">
        <v>30000</v>
      </c>
      <c r="R179" s="363">
        <v>30000</v>
      </c>
      <c r="S179" s="514">
        <v>3</v>
      </c>
    </row>
    <row r="180" spans="1:19" s="28" customFormat="1" ht="72" customHeight="1">
      <c r="A180" s="950"/>
      <c r="B180" s="69" t="s">
        <v>751</v>
      </c>
      <c r="C180" s="66" t="s">
        <v>236</v>
      </c>
      <c r="D180" s="18" t="s">
        <v>234</v>
      </c>
      <c r="E180" s="834"/>
      <c r="F180" s="859"/>
      <c r="G180" s="911"/>
      <c r="H180" s="844"/>
      <c r="I180" s="361" t="s">
        <v>26</v>
      </c>
      <c r="J180" s="361" t="s">
        <v>231</v>
      </c>
      <c r="K180" s="361" t="s">
        <v>237</v>
      </c>
      <c r="L180" s="361" t="s">
        <v>36</v>
      </c>
      <c r="M180" s="362">
        <v>120000</v>
      </c>
      <c r="N180" s="362">
        <v>120000</v>
      </c>
      <c r="O180" s="362">
        <v>0</v>
      </c>
      <c r="P180" s="362"/>
      <c r="Q180" s="362"/>
      <c r="R180" s="362"/>
      <c r="S180" s="514">
        <v>3</v>
      </c>
    </row>
    <row r="181" spans="1:19" ht="66" customHeight="1">
      <c r="A181" s="950"/>
      <c r="B181" s="69" t="s">
        <v>752</v>
      </c>
      <c r="C181" s="66" t="s">
        <v>238</v>
      </c>
      <c r="D181" s="18" t="s">
        <v>234</v>
      </c>
      <c r="E181" s="834"/>
      <c r="F181" s="859"/>
      <c r="G181" s="911"/>
      <c r="H181" s="844"/>
      <c r="I181" s="348" t="s">
        <v>26</v>
      </c>
      <c r="J181" s="348" t="s">
        <v>231</v>
      </c>
      <c r="K181" s="348" t="s">
        <v>239</v>
      </c>
      <c r="L181" s="348" t="s">
        <v>36</v>
      </c>
      <c r="M181" s="362">
        <v>20000</v>
      </c>
      <c r="N181" s="362">
        <v>20000</v>
      </c>
      <c r="O181" s="362">
        <v>20000</v>
      </c>
      <c r="P181" s="362">
        <v>20000</v>
      </c>
      <c r="Q181" s="362">
        <v>20000</v>
      </c>
      <c r="R181" s="363">
        <v>20000</v>
      </c>
      <c r="S181" s="508">
        <v>3</v>
      </c>
    </row>
    <row r="182" spans="1:19" ht="68.25" customHeight="1">
      <c r="A182" s="950"/>
      <c r="B182" s="69" t="s">
        <v>753</v>
      </c>
      <c r="C182" s="66" t="s">
        <v>240</v>
      </c>
      <c r="D182" s="18" t="s">
        <v>241</v>
      </c>
      <c r="E182" s="836"/>
      <c r="F182" s="860"/>
      <c r="G182" s="869"/>
      <c r="H182" s="822"/>
      <c r="I182" s="361" t="s">
        <v>26</v>
      </c>
      <c r="J182" s="361" t="s">
        <v>231</v>
      </c>
      <c r="K182" s="361" t="s">
        <v>242</v>
      </c>
      <c r="L182" s="361" t="s">
        <v>36</v>
      </c>
      <c r="M182" s="362">
        <v>20000</v>
      </c>
      <c r="N182" s="362">
        <v>20000</v>
      </c>
      <c r="O182" s="362">
        <v>40000</v>
      </c>
      <c r="P182" s="362">
        <v>30000</v>
      </c>
      <c r="Q182" s="362">
        <v>30000</v>
      </c>
      <c r="R182" s="363">
        <v>30000</v>
      </c>
      <c r="S182" s="509">
        <v>3</v>
      </c>
    </row>
    <row r="183" spans="1:19" ht="314.25" customHeight="1">
      <c r="A183" s="950"/>
      <c r="B183" s="69" t="s">
        <v>568</v>
      </c>
      <c r="C183" s="404" t="s">
        <v>243</v>
      </c>
      <c r="D183" s="63" t="s">
        <v>241</v>
      </c>
      <c r="E183" s="60" t="s">
        <v>590</v>
      </c>
      <c r="F183" s="73" t="s">
        <v>51</v>
      </c>
      <c r="G183" s="78">
        <v>43901</v>
      </c>
      <c r="H183" s="77" t="s">
        <v>24</v>
      </c>
      <c r="I183" s="371" t="s">
        <v>26</v>
      </c>
      <c r="J183" s="371" t="s">
        <v>231</v>
      </c>
      <c r="K183" s="371" t="s">
        <v>244</v>
      </c>
      <c r="L183" s="348" t="s">
        <v>36</v>
      </c>
      <c r="M183" s="372">
        <v>20000</v>
      </c>
      <c r="N183" s="362">
        <v>20000</v>
      </c>
      <c r="O183" s="362">
        <v>30000</v>
      </c>
      <c r="P183" s="362">
        <v>30000</v>
      </c>
      <c r="Q183" s="362">
        <v>30000</v>
      </c>
      <c r="R183" s="363">
        <v>30000</v>
      </c>
      <c r="S183" s="509">
        <v>3</v>
      </c>
    </row>
    <row r="184" spans="1:19" s="28" customFormat="1" ht="76.5" customHeight="1">
      <c r="A184" s="950"/>
      <c r="B184" s="587" t="s">
        <v>754</v>
      </c>
      <c r="C184" s="66" t="s">
        <v>245</v>
      </c>
      <c r="D184" s="831" t="s">
        <v>246</v>
      </c>
      <c r="E184" s="831" t="s">
        <v>247</v>
      </c>
      <c r="F184" s="854" t="s">
        <v>51</v>
      </c>
      <c r="G184" s="905">
        <v>41275</v>
      </c>
      <c r="H184" s="919" t="s">
        <v>24</v>
      </c>
      <c r="I184" s="361" t="s">
        <v>42</v>
      </c>
      <c r="J184" s="371" t="s">
        <v>77</v>
      </c>
      <c r="K184" s="371" t="s">
        <v>248</v>
      </c>
      <c r="L184" s="361" t="s">
        <v>36</v>
      </c>
      <c r="M184" s="362">
        <v>20000</v>
      </c>
      <c r="N184" s="362">
        <v>0</v>
      </c>
      <c r="O184" s="362">
        <v>0</v>
      </c>
      <c r="P184" s="362">
        <v>0</v>
      </c>
      <c r="Q184" s="362">
        <v>0</v>
      </c>
      <c r="R184" s="362">
        <v>0</v>
      </c>
      <c r="S184" s="514">
        <v>3</v>
      </c>
    </row>
    <row r="185" spans="1:19" s="28" customFormat="1" ht="114.75" customHeight="1">
      <c r="A185" s="950"/>
      <c r="B185" s="830"/>
      <c r="C185" s="66" t="s">
        <v>469</v>
      </c>
      <c r="D185" s="833"/>
      <c r="E185" s="833"/>
      <c r="F185" s="855"/>
      <c r="G185" s="906"/>
      <c r="H185" s="920"/>
      <c r="I185" s="361" t="s">
        <v>42</v>
      </c>
      <c r="J185" s="361" t="s">
        <v>77</v>
      </c>
      <c r="K185" s="361" t="s">
        <v>470</v>
      </c>
      <c r="L185" s="355" t="s">
        <v>36</v>
      </c>
      <c r="M185" s="357"/>
      <c r="N185" s="357"/>
      <c r="O185" s="357">
        <v>13000</v>
      </c>
      <c r="P185" s="357">
        <v>12400</v>
      </c>
      <c r="Q185" s="357">
        <v>19100</v>
      </c>
      <c r="R185" s="369">
        <v>19100</v>
      </c>
      <c r="S185" s="514">
        <v>3</v>
      </c>
    </row>
    <row r="186" spans="1:19" s="28" customFormat="1" ht="115.5" customHeight="1">
      <c r="A186" s="950"/>
      <c r="B186" s="587" t="s">
        <v>755</v>
      </c>
      <c r="C186" s="831" t="s">
        <v>471</v>
      </c>
      <c r="D186" s="821" t="s">
        <v>532</v>
      </c>
      <c r="E186" s="831" t="s">
        <v>974</v>
      </c>
      <c r="F186" s="10" t="s">
        <v>51</v>
      </c>
      <c r="G186" s="111">
        <v>45919</v>
      </c>
      <c r="H186" s="54" t="s">
        <v>24</v>
      </c>
      <c r="I186" s="361" t="s">
        <v>42</v>
      </c>
      <c r="J186" s="361" t="s">
        <v>77</v>
      </c>
      <c r="K186" s="361" t="s">
        <v>472</v>
      </c>
      <c r="L186" s="361" t="s">
        <v>28</v>
      </c>
      <c r="M186" s="357">
        <v>0</v>
      </c>
      <c r="N186" s="357">
        <v>0</v>
      </c>
      <c r="O186" s="357">
        <f>O187+O188+O189</f>
        <v>923600</v>
      </c>
      <c r="P186" s="357">
        <v>923600</v>
      </c>
      <c r="Q186" s="357">
        <v>923600</v>
      </c>
      <c r="R186" s="369">
        <v>923600</v>
      </c>
      <c r="S186" s="514">
        <v>3</v>
      </c>
    </row>
    <row r="187" spans="1:19" s="28" customFormat="1" ht="25.5" customHeight="1">
      <c r="A187" s="950"/>
      <c r="B187" s="588"/>
      <c r="C187" s="832"/>
      <c r="D187" s="844"/>
      <c r="E187" s="832"/>
      <c r="F187" s="10"/>
      <c r="G187" s="111"/>
      <c r="H187" s="54"/>
      <c r="I187" s="360" t="s">
        <v>42</v>
      </c>
      <c r="J187" s="351" t="s">
        <v>77</v>
      </c>
      <c r="K187" s="351" t="s">
        <v>472</v>
      </c>
      <c r="L187" s="351" t="s">
        <v>29</v>
      </c>
      <c r="M187" s="354">
        <v>0</v>
      </c>
      <c r="N187" s="354">
        <v>0</v>
      </c>
      <c r="O187" s="354">
        <v>64513</v>
      </c>
      <c r="P187" s="354">
        <v>64513</v>
      </c>
      <c r="Q187" s="354">
        <v>64513</v>
      </c>
      <c r="R187" s="354">
        <v>64513</v>
      </c>
      <c r="S187" s="514">
        <v>3</v>
      </c>
    </row>
    <row r="188" spans="1:19" s="28" customFormat="1" ht="21.75" customHeight="1">
      <c r="A188" s="950"/>
      <c r="B188" s="588"/>
      <c r="C188" s="832"/>
      <c r="D188" s="844"/>
      <c r="E188" s="832"/>
      <c r="F188" s="10"/>
      <c r="G188" s="111"/>
      <c r="H188" s="54"/>
      <c r="I188" s="360" t="s">
        <v>42</v>
      </c>
      <c r="J188" s="351" t="s">
        <v>77</v>
      </c>
      <c r="K188" s="351" t="s">
        <v>472</v>
      </c>
      <c r="L188" s="351" t="s">
        <v>30</v>
      </c>
      <c r="M188" s="354">
        <v>0</v>
      </c>
      <c r="N188" s="354">
        <v>0</v>
      </c>
      <c r="O188" s="354">
        <v>19483</v>
      </c>
      <c r="P188" s="354">
        <v>19483</v>
      </c>
      <c r="Q188" s="354">
        <v>19483</v>
      </c>
      <c r="R188" s="354">
        <v>19483</v>
      </c>
      <c r="S188" s="514">
        <v>3</v>
      </c>
    </row>
    <row r="189" spans="1:19" s="28" customFormat="1" ht="181.5" customHeight="1">
      <c r="A189" s="950"/>
      <c r="B189" s="830"/>
      <c r="C189" s="833"/>
      <c r="D189" s="822"/>
      <c r="E189" s="833"/>
      <c r="F189" s="10"/>
      <c r="G189" s="111"/>
      <c r="H189" s="54"/>
      <c r="I189" s="374" t="s">
        <v>42</v>
      </c>
      <c r="J189" s="351" t="s">
        <v>77</v>
      </c>
      <c r="K189" s="351" t="s">
        <v>472</v>
      </c>
      <c r="L189" s="351" t="s">
        <v>36</v>
      </c>
      <c r="M189" s="354">
        <v>0</v>
      </c>
      <c r="N189" s="354">
        <v>0</v>
      </c>
      <c r="O189" s="354">
        <v>839604</v>
      </c>
      <c r="P189" s="354">
        <v>839604</v>
      </c>
      <c r="Q189" s="354">
        <v>839604</v>
      </c>
      <c r="R189" s="354">
        <v>839604</v>
      </c>
      <c r="S189" s="514">
        <v>3</v>
      </c>
    </row>
    <row r="190" spans="1:19" ht="148.5" customHeight="1">
      <c r="A190" s="950"/>
      <c r="B190" s="77" t="s">
        <v>759</v>
      </c>
      <c r="C190" s="41" t="s">
        <v>249</v>
      </c>
      <c r="D190" s="62" t="s">
        <v>250</v>
      </c>
      <c r="E190" s="11" t="s">
        <v>251</v>
      </c>
      <c r="F190" s="10" t="s">
        <v>51</v>
      </c>
      <c r="G190" s="111">
        <v>42440</v>
      </c>
      <c r="H190" s="54" t="s">
        <v>24</v>
      </c>
      <c r="I190" s="355" t="s">
        <v>42</v>
      </c>
      <c r="J190" s="355" t="s">
        <v>252</v>
      </c>
      <c r="K190" s="355" t="s">
        <v>253</v>
      </c>
      <c r="L190" s="355" t="s">
        <v>36</v>
      </c>
      <c r="M190" s="376">
        <v>5355300</v>
      </c>
      <c r="N190" s="376">
        <v>5238022.24</v>
      </c>
      <c r="O190" s="376">
        <v>5765900</v>
      </c>
      <c r="P190" s="376">
        <v>5909500</v>
      </c>
      <c r="Q190" s="376">
        <v>6145900</v>
      </c>
      <c r="R190" s="377">
        <v>6145900</v>
      </c>
      <c r="S190" s="514">
        <v>3</v>
      </c>
    </row>
    <row r="191" spans="1:19" ht="238.5" customHeight="1">
      <c r="A191" s="950"/>
      <c r="B191" s="77" t="s">
        <v>756</v>
      </c>
      <c r="C191" s="66" t="s">
        <v>254</v>
      </c>
      <c r="D191" s="18" t="s">
        <v>250</v>
      </c>
      <c r="E191" s="101" t="s">
        <v>255</v>
      </c>
      <c r="F191" s="73" t="s">
        <v>51</v>
      </c>
      <c r="G191" s="80">
        <v>42736</v>
      </c>
      <c r="H191" s="71" t="s">
        <v>24</v>
      </c>
      <c r="I191" s="355" t="s">
        <v>42</v>
      </c>
      <c r="J191" s="355" t="s">
        <v>252</v>
      </c>
      <c r="K191" s="355" t="s">
        <v>256</v>
      </c>
      <c r="L191" s="355" t="s">
        <v>190</v>
      </c>
      <c r="M191" s="376">
        <v>584300</v>
      </c>
      <c r="N191" s="376">
        <v>583477.4</v>
      </c>
      <c r="O191" s="376">
        <v>618200</v>
      </c>
      <c r="P191" s="376">
        <v>644800</v>
      </c>
      <c r="Q191" s="376">
        <v>670600</v>
      </c>
      <c r="R191" s="377">
        <v>670600</v>
      </c>
      <c r="S191" s="508">
        <v>3</v>
      </c>
    </row>
    <row r="192" spans="1:19" ht="203.25" customHeight="1">
      <c r="A192" s="950"/>
      <c r="B192" s="77" t="s">
        <v>901</v>
      </c>
      <c r="C192" s="50" t="s">
        <v>641</v>
      </c>
      <c r="D192" s="62" t="s">
        <v>757</v>
      </c>
      <c r="E192" s="41" t="s">
        <v>900</v>
      </c>
      <c r="F192" s="10" t="s">
        <v>887</v>
      </c>
      <c r="G192" s="45" t="s">
        <v>888</v>
      </c>
      <c r="H192" s="54" t="s">
        <v>889</v>
      </c>
      <c r="I192" s="355" t="s">
        <v>42</v>
      </c>
      <c r="J192" s="355" t="s">
        <v>252</v>
      </c>
      <c r="K192" s="355" t="s">
        <v>642</v>
      </c>
      <c r="L192" s="355" t="s">
        <v>36</v>
      </c>
      <c r="M192" s="376">
        <v>0</v>
      </c>
      <c r="N192" s="376">
        <v>0</v>
      </c>
      <c r="O192" s="376">
        <v>45641.69</v>
      </c>
      <c r="P192" s="376">
        <v>0</v>
      </c>
      <c r="Q192" s="376">
        <v>0</v>
      </c>
      <c r="R192" s="377">
        <v>0</v>
      </c>
      <c r="S192" s="508">
        <v>3</v>
      </c>
    </row>
    <row r="193" spans="1:19" s="3" customFormat="1" ht="92.25" customHeight="1">
      <c r="A193" s="950"/>
      <c r="B193" s="587" t="s">
        <v>758</v>
      </c>
      <c r="C193" s="41" t="s">
        <v>531</v>
      </c>
      <c r="D193" s="831" t="s">
        <v>257</v>
      </c>
      <c r="E193" s="835" t="s">
        <v>258</v>
      </c>
      <c r="F193" s="587" t="s">
        <v>51</v>
      </c>
      <c r="G193" s="856">
        <v>41758</v>
      </c>
      <c r="H193" s="868" t="s">
        <v>259</v>
      </c>
      <c r="I193" s="212" t="s">
        <v>42</v>
      </c>
      <c r="J193" s="212" t="s">
        <v>260</v>
      </c>
      <c r="K193" s="212" t="s">
        <v>261</v>
      </c>
      <c r="L193" s="212" t="s">
        <v>36</v>
      </c>
      <c r="M193" s="207">
        <v>35924608</v>
      </c>
      <c r="N193" s="207">
        <v>33881254</v>
      </c>
      <c r="O193" s="207">
        <v>0</v>
      </c>
      <c r="P193" s="207">
        <v>0</v>
      </c>
      <c r="Q193" s="207">
        <v>0</v>
      </c>
      <c r="R193" s="207">
        <v>0</v>
      </c>
      <c r="S193" s="513">
        <v>3</v>
      </c>
    </row>
    <row r="194" spans="1:19" s="3" customFormat="1" ht="71.25" customHeight="1">
      <c r="A194" s="950"/>
      <c r="B194" s="830"/>
      <c r="C194" s="41" t="s">
        <v>475</v>
      </c>
      <c r="D194" s="833"/>
      <c r="E194" s="836"/>
      <c r="F194" s="830"/>
      <c r="G194" s="857"/>
      <c r="H194" s="869"/>
      <c r="I194" s="188" t="s">
        <v>42</v>
      </c>
      <c r="J194" s="188" t="s">
        <v>260</v>
      </c>
      <c r="K194" s="188" t="s">
        <v>476</v>
      </c>
      <c r="L194" s="188" t="s">
        <v>36</v>
      </c>
      <c r="M194" s="376"/>
      <c r="N194" s="376"/>
      <c r="O194" s="376">
        <v>33660000</v>
      </c>
      <c r="P194" s="376">
        <v>33660000</v>
      </c>
      <c r="Q194" s="376">
        <v>33660000</v>
      </c>
      <c r="R194" s="377">
        <v>33660000</v>
      </c>
      <c r="S194" s="521">
        <v>3</v>
      </c>
    </row>
    <row r="195" spans="1:19" s="3" customFormat="1" ht="179.25" customHeight="1">
      <c r="A195" s="950"/>
      <c r="B195" s="10" t="s">
        <v>760</v>
      </c>
      <c r="C195" s="68" t="s">
        <v>519</v>
      </c>
      <c r="D195" s="18" t="s">
        <v>257</v>
      </c>
      <c r="E195" s="11" t="s">
        <v>258</v>
      </c>
      <c r="F195" s="10" t="s">
        <v>51</v>
      </c>
      <c r="G195" s="111">
        <v>41758</v>
      </c>
      <c r="H195" s="45" t="s">
        <v>259</v>
      </c>
      <c r="I195" s="212" t="s">
        <v>42</v>
      </c>
      <c r="J195" s="212" t="s">
        <v>260</v>
      </c>
      <c r="K195" s="212" t="s">
        <v>520</v>
      </c>
      <c r="L195" s="212" t="s">
        <v>190</v>
      </c>
      <c r="M195" s="207">
        <v>200000</v>
      </c>
      <c r="N195" s="207">
        <v>199867.96</v>
      </c>
      <c r="O195" s="207"/>
      <c r="P195" s="207"/>
      <c r="Q195" s="207"/>
      <c r="R195" s="207"/>
      <c r="S195" s="522">
        <v>3</v>
      </c>
    </row>
    <row r="196" spans="1:19" s="3" customFormat="1" ht="108" customHeight="1">
      <c r="A196" s="950"/>
      <c r="B196" s="891" t="s">
        <v>761</v>
      </c>
      <c r="C196" s="41" t="s">
        <v>267</v>
      </c>
      <c r="D196" s="831" t="s">
        <v>257</v>
      </c>
      <c r="E196" s="835" t="s">
        <v>258</v>
      </c>
      <c r="F196" s="587" t="s">
        <v>51</v>
      </c>
      <c r="G196" s="856">
        <v>41758</v>
      </c>
      <c r="H196" s="868" t="s">
        <v>24</v>
      </c>
      <c r="I196" s="188" t="s">
        <v>42</v>
      </c>
      <c r="J196" s="212" t="s">
        <v>260</v>
      </c>
      <c r="K196" s="212" t="s">
        <v>268</v>
      </c>
      <c r="L196" s="212" t="s">
        <v>36</v>
      </c>
      <c r="M196" s="376">
        <v>10731600</v>
      </c>
      <c r="N196" s="376">
        <v>10120897.960000001</v>
      </c>
      <c r="O196" s="207">
        <v>0</v>
      </c>
      <c r="P196" s="207">
        <v>0</v>
      </c>
      <c r="Q196" s="376">
        <v>0</v>
      </c>
      <c r="R196" s="376">
        <v>0</v>
      </c>
      <c r="S196" s="513">
        <v>3</v>
      </c>
    </row>
    <row r="197" spans="1:19" s="3" customFormat="1" ht="69" customHeight="1">
      <c r="A197" s="950"/>
      <c r="B197" s="892"/>
      <c r="C197" s="66" t="s">
        <v>473</v>
      </c>
      <c r="D197" s="833"/>
      <c r="E197" s="836"/>
      <c r="F197" s="830"/>
      <c r="G197" s="857"/>
      <c r="H197" s="869"/>
      <c r="I197" s="212" t="s">
        <v>42</v>
      </c>
      <c r="J197" s="212" t="s">
        <v>260</v>
      </c>
      <c r="K197" s="212" t="s">
        <v>479</v>
      </c>
      <c r="L197" s="212" t="s">
        <v>36</v>
      </c>
      <c r="M197" s="207"/>
      <c r="N197" s="207"/>
      <c r="O197" s="207">
        <v>8415000</v>
      </c>
      <c r="P197" s="207">
        <v>8415000</v>
      </c>
      <c r="Q197" s="207">
        <v>8415000</v>
      </c>
      <c r="R197" s="370">
        <v>8415000</v>
      </c>
      <c r="S197" s="513">
        <v>3</v>
      </c>
    </row>
    <row r="198" spans="1:19" s="3" customFormat="1" ht="96.75" customHeight="1">
      <c r="A198" s="950"/>
      <c r="B198" s="587" t="s">
        <v>762</v>
      </c>
      <c r="C198" s="67" t="s">
        <v>262</v>
      </c>
      <c r="D198" s="831" t="s">
        <v>257</v>
      </c>
      <c r="E198" s="835" t="s">
        <v>258</v>
      </c>
      <c r="F198" s="587" t="s">
        <v>51</v>
      </c>
      <c r="G198" s="856">
        <v>41758</v>
      </c>
      <c r="H198" s="868" t="s">
        <v>259</v>
      </c>
      <c r="I198" s="378" t="s">
        <v>42</v>
      </c>
      <c r="J198" s="378" t="s">
        <v>260</v>
      </c>
      <c r="K198" s="378" t="s">
        <v>263</v>
      </c>
      <c r="L198" s="378" t="s">
        <v>36</v>
      </c>
      <c r="M198" s="379">
        <v>920000</v>
      </c>
      <c r="N198" s="379">
        <v>750000</v>
      </c>
      <c r="O198" s="379">
        <v>0</v>
      </c>
      <c r="P198" s="379">
        <v>0</v>
      </c>
      <c r="Q198" s="379">
        <v>0</v>
      </c>
      <c r="R198" s="379">
        <v>0</v>
      </c>
      <c r="S198" s="522">
        <v>3</v>
      </c>
    </row>
    <row r="199" spans="1:19" s="3" customFormat="1" ht="85.5" customHeight="1">
      <c r="A199" s="950"/>
      <c r="B199" s="830"/>
      <c r="C199" s="41" t="s">
        <v>473</v>
      </c>
      <c r="D199" s="833"/>
      <c r="E199" s="836"/>
      <c r="F199" s="830"/>
      <c r="G199" s="857"/>
      <c r="H199" s="869"/>
      <c r="I199" s="212" t="s">
        <v>42</v>
      </c>
      <c r="J199" s="212" t="s">
        <v>260</v>
      </c>
      <c r="K199" s="212" t="s">
        <v>474</v>
      </c>
      <c r="L199" s="212" t="s">
        <v>36</v>
      </c>
      <c r="M199" s="207"/>
      <c r="N199" s="207"/>
      <c r="O199" s="207">
        <v>900500</v>
      </c>
      <c r="P199" s="207">
        <v>900500</v>
      </c>
      <c r="Q199" s="207">
        <v>900500</v>
      </c>
      <c r="R199" s="370">
        <v>900500</v>
      </c>
      <c r="S199" s="513">
        <v>3</v>
      </c>
    </row>
    <row r="200" spans="1:19" s="3" customFormat="1" ht="186.75" customHeight="1">
      <c r="A200" s="950"/>
      <c r="B200" s="587" t="s">
        <v>763</v>
      </c>
      <c r="C200" s="66" t="s">
        <v>264</v>
      </c>
      <c r="D200" s="831" t="s">
        <v>257</v>
      </c>
      <c r="E200" s="835" t="s">
        <v>265</v>
      </c>
      <c r="F200" s="587" t="s">
        <v>51</v>
      </c>
      <c r="G200" s="856">
        <v>42668</v>
      </c>
      <c r="H200" s="868">
        <v>46022</v>
      </c>
      <c r="I200" s="188" t="s">
        <v>42</v>
      </c>
      <c r="J200" s="188" t="s">
        <v>260</v>
      </c>
      <c r="K200" s="188" t="s">
        <v>266</v>
      </c>
      <c r="L200" s="188" t="s">
        <v>190</v>
      </c>
      <c r="M200" s="376">
        <v>30554600</v>
      </c>
      <c r="N200" s="376">
        <v>29783306.719999999</v>
      </c>
      <c r="O200" s="376">
        <v>0</v>
      </c>
      <c r="P200" s="376">
        <v>0</v>
      </c>
      <c r="Q200" s="376">
        <v>0</v>
      </c>
      <c r="R200" s="377">
        <v>0</v>
      </c>
      <c r="S200" s="521">
        <v>3</v>
      </c>
    </row>
    <row r="201" spans="1:19" s="3" customFormat="1" ht="201.75" customHeight="1">
      <c r="A201" s="950"/>
      <c r="B201" s="830"/>
      <c r="C201" s="66" t="s">
        <v>477</v>
      </c>
      <c r="D201" s="833"/>
      <c r="E201" s="836"/>
      <c r="F201" s="830"/>
      <c r="G201" s="857"/>
      <c r="H201" s="869"/>
      <c r="I201" s="188" t="s">
        <v>42</v>
      </c>
      <c r="J201" s="188" t="s">
        <v>260</v>
      </c>
      <c r="K201" s="188" t="s">
        <v>478</v>
      </c>
      <c r="L201" s="212" t="s">
        <v>190</v>
      </c>
      <c r="M201" s="376"/>
      <c r="N201" s="376"/>
      <c r="O201" s="376">
        <v>41879071.149999999</v>
      </c>
      <c r="P201" s="376">
        <v>39684500</v>
      </c>
      <c r="Q201" s="376">
        <v>40684500</v>
      </c>
      <c r="R201" s="377">
        <v>40684500</v>
      </c>
      <c r="S201" s="521">
        <v>3</v>
      </c>
    </row>
    <row r="202" spans="1:19" s="3" customFormat="1" ht="151.5" customHeight="1">
      <c r="A202" s="950"/>
      <c r="B202" s="72" t="s">
        <v>764</v>
      </c>
      <c r="C202" s="66" t="s">
        <v>644</v>
      </c>
      <c r="D202" s="68" t="s">
        <v>257</v>
      </c>
      <c r="E202" s="60" t="s">
        <v>937</v>
      </c>
      <c r="F202" s="73" t="s">
        <v>51</v>
      </c>
      <c r="G202" s="80">
        <v>45219</v>
      </c>
      <c r="H202" s="98" t="s">
        <v>24</v>
      </c>
      <c r="I202" s="188" t="s">
        <v>42</v>
      </c>
      <c r="J202" s="188" t="s">
        <v>260</v>
      </c>
      <c r="K202" s="188" t="s">
        <v>643</v>
      </c>
      <c r="L202" s="212"/>
      <c r="M202" s="376"/>
      <c r="N202" s="376"/>
      <c r="O202" s="376">
        <v>1312612.32</v>
      </c>
      <c r="P202" s="376"/>
      <c r="Q202" s="376"/>
      <c r="R202" s="377"/>
      <c r="S202" s="522">
        <v>3</v>
      </c>
    </row>
    <row r="203" spans="1:19" s="3" customFormat="1" ht="161.25" customHeight="1">
      <c r="A203" s="950"/>
      <c r="B203" s="408" t="s">
        <v>765</v>
      </c>
      <c r="C203" s="41" t="s">
        <v>269</v>
      </c>
      <c r="D203" s="18" t="s">
        <v>257</v>
      </c>
      <c r="E203" s="11" t="s">
        <v>270</v>
      </c>
      <c r="F203" s="10" t="s">
        <v>271</v>
      </c>
      <c r="G203" s="111">
        <v>44972</v>
      </c>
      <c r="H203" s="97" t="s">
        <v>70</v>
      </c>
      <c r="I203" s="188" t="s">
        <v>42</v>
      </c>
      <c r="J203" s="212" t="s">
        <v>260</v>
      </c>
      <c r="K203" s="212" t="s">
        <v>272</v>
      </c>
      <c r="L203" s="214" t="s">
        <v>37</v>
      </c>
      <c r="M203" s="376">
        <v>22101</v>
      </c>
      <c r="N203" s="376">
        <v>22100.62</v>
      </c>
      <c r="O203" s="207">
        <v>0</v>
      </c>
      <c r="P203" s="207"/>
      <c r="Q203" s="376"/>
      <c r="R203" s="376"/>
      <c r="S203" s="522">
        <v>3</v>
      </c>
    </row>
    <row r="204" spans="1:19" s="3" customFormat="1" ht="125.25" customHeight="1">
      <c r="A204" s="950"/>
      <c r="B204" s="408" t="s">
        <v>461</v>
      </c>
      <c r="C204" s="67" t="s">
        <v>273</v>
      </c>
      <c r="D204" s="63" t="s">
        <v>257</v>
      </c>
      <c r="E204" s="835" t="s">
        <v>274</v>
      </c>
      <c r="F204" s="587" t="s">
        <v>51</v>
      </c>
      <c r="G204" s="856">
        <v>43580</v>
      </c>
      <c r="H204" s="868" t="s">
        <v>24</v>
      </c>
      <c r="I204" s="188" t="s">
        <v>42</v>
      </c>
      <c r="J204" s="378" t="s">
        <v>260</v>
      </c>
      <c r="K204" s="378" t="s">
        <v>275</v>
      </c>
      <c r="L204" s="214" t="s">
        <v>276</v>
      </c>
      <c r="M204" s="376">
        <v>2400000</v>
      </c>
      <c r="N204" s="376">
        <v>0</v>
      </c>
      <c r="O204" s="379">
        <v>2384000</v>
      </c>
      <c r="P204" s="379"/>
      <c r="Q204" s="376"/>
      <c r="R204" s="376"/>
      <c r="S204" s="513">
        <v>3</v>
      </c>
    </row>
    <row r="205" spans="1:19" s="3" customFormat="1" ht="135" customHeight="1">
      <c r="A205" s="950"/>
      <c r="B205" s="408" t="s">
        <v>569</v>
      </c>
      <c r="C205" s="41" t="s">
        <v>277</v>
      </c>
      <c r="D205" s="18" t="s">
        <v>257</v>
      </c>
      <c r="E205" s="836"/>
      <c r="F205" s="830"/>
      <c r="G205" s="857"/>
      <c r="H205" s="869"/>
      <c r="I205" s="188" t="s">
        <v>42</v>
      </c>
      <c r="J205" s="212" t="s">
        <v>260</v>
      </c>
      <c r="K205" s="212" t="s">
        <v>278</v>
      </c>
      <c r="L205" s="214" t="s">
        <v>276</v>
      </c>
      <c r="M205" s="376">
        <v>5000000</v>
      </c>
      <c r="N205" s="376">
        <v>0</v>
      </c>
      <c r="O205" s="207">
        <v>4221000</v>
      </c>
      <c r="P205" s="207"/>
      <c r="Q205" s="376"/>
      <c r="R205" s="376"/>
      <c r="S205" s="522">
        <v>3</v>
      </c>
    </row>
    <row r="206" spans="1:19" ht="186.75" customHeight="1">
      <c r="A206" s="950"/>
      <c r="B206" s="409" t="s">
        <v>768</v>
      </c>
      <c r="C206" s="66" t="s">
        <v>279</v>
      </c>
      <c r="D206" s="63" t="s">
        <v>280</v>
      </c>
      <c r="E206" s="61" t="s">
        <v>281</v>
      </c>
      <c r="F206" s="10" t="s">
        <v>51</v>
      </c>
      <c r="G206" s="111">
        <v>43066</v>
      </c>
      <c r="H206" s="54" t="s">
        <v>24</v>
      </c>
      <c r="I206" s="212" t="s">
        <v>42</v>
      </c>
      <c r="J206" s="212" t="s">
        <v>18</v>
      </c>
      <c r="K206" s="212" t="s">
        <v>282</v>
      </c>
      <c r="L206" s="214" t="s">
        <v>36</v>
      </c>
      <c r="M206" s="207">
        <v>450000</v>
      </c>
      <c r="N206" s="207">
        <v>449088</v>
      </c>
      <c r="O206" s="207">
        <v>250000</v>
      </c>
      <c r="P206" s="207">
        <v>250000</v>
      </c>
      <c r="Q206" s="207">
        <v>250000</v>
      </c>
      <c r="R206" s="370">
        <v>250000</v>
      </c>
      <c r="S206" s="521">
        <v>3</v>
      </c>
    </row>
    <row r="207" spans="1:19" ht="139.5" customHeight="1">
      <c r="A207" s="950"/>
      <c r="B207" s="410" t="s">
        <v>769</v>
      </c>
      <c r="C207" s="66" t="s">
        <v>283</v>
      </c>
      <c r="D207" s="62" t="s">
        <v>284</v>
      </c>
      <c r="E207" s="66" t="s">
        <v>285</v>
      </c>
      <c r="F207" s="72" t="s">
        <v>51</v>
      </c>
      <c r="G207" s="79">
        <v>42971</v>
      </c>
      <c r="H207" s="98" t="s">
        <v>24</v>
      </c>
      <c r="I207" s="214" t="s">
        <v>42</v>
      </c>
      <c r="J207" s="214" t="s">
        <v>18</v>
      </c>
      <c r="K207" s="214" t="s">
        <v>286</v>
      </c>
      <c r="L207" s="214" t="s">
        <v>36</v>
      </c>
      <c r="M207" s="207">
        <v>0</v>
      </c>
      <c r="N207" s="207">
        <v>0</v>
      </c>
      <c r="O207" s="207">
        <v>903000</v>
      </c>
      <c r="P207" s="207">
        <v>200000</v>
      </c>
      <c r="Q207" s="207">
        <v>200000</v>
      </c>
      <c r="R207" s="370">
        <v>200000</v>
      </c>
      <c r="S207" s="521">
        <v>3</v>
      </c>
    </row>
    <row r="208" spans="1:19" ht="82.5" customHeight="1">
      <c r="A208" s="950"/>
      <c r="B208" s="77" t="s">
        <v>770</v>
      </c>
      <c r="C208" s="66" t="s">
        <v>287</v>
      </c>
      <c r="D208" s="62" t="s">
        <v>288</v>
      </c>
      <c r="E208" s="835" t="s">
        <v>289</v>
      </c>
      <c r="F208" s="587" t="s">
        <v>51</v>
      </c>
      <c r="G208" s="856" t="s">
        <v>290</v>
      </c>
      <c r="H208" s="821" t="s">
        <v>24</v>
      </c>
      <c r="I208" s="214" t="s">
        <v>42</v>
      </c>
      <c r="J208" s="214" t="s">
        <v>18</v>
      </c>
      <c r="K208" s="214" t="s">
        <v>291</v>
      </c>
      <c r="L208" s="214" t="s">
        <v>36</v>
      </c>
      <c r="M208" s="207">
        <v>376900</v>
      </c>
      <c r="N208" s="207">
        <v>245881.38</v>
      </c>
      <c r="O208" s="207">
        <v>358000</v>
      </c>
      <c r="P208" s="207">
        <v>393000</v>
      </c>
      <c r="Q208" s="207">
        <v>393000</v>
      </c>
      <c r="R208" s="370">
        <v>393000</v>
      </c>
      <c r="S208" s="521">
        <v>3</v>
      </c>
    </row>
    <row r="209" spans="1:19" ht="85.5" customHeight="1">
      <c r="A209" s="950"/>
      <c r="B209" s="77" t="s">
        <v>462</v>
      </c>
      <c r="C209" s="66" t="s">
        <v>292</v>
      </c>
      <c r="D209" s="62" t="s">
        <v>288</v>
      </c>
      <c r="E209" s="834"/>
      <c r="F209" s="588"/>
      <c r="G209" s="870"/>
      <c r="H209" s="844"/>
      <c r="I209" s="212" t="s">
        <v>42</v>
      </c>
      <c r="J209" s="212" t="s">
        <v>18</v>
      </c>
      <c r="K209" s="212" t="s">
        <v>293</v>
      </c>
      <c r="L209" s="212" t="s">
        <v>36</v>
      </c>
      <c r="M209" s="207">
        <v>112600</v>
      </c>
      <c r="N209" s="207">
        <v>73445.100000000006</v>
      </c>
      <c r="O209" s="207">
        <v>89500</v>
      </c>
      <c r="P209" s="207">
        <v>98300</v>
      </c>
      <c r="Q209" s="207">
        <v>98300</v>
      </c>
      <c r="R209" s="370">
        <v>98300</v>
      </c>
      <c r="S209" s="521">
        <v>3</v>
      </c>
    </row>
    <row r="210" spans="1:19" ht="67.5" customHeight="1">
      <c r="A210" s="950"/>
      <c r="B210" s="77" t="s">
        <v>570</v>
      </c>
      <c r="C210" s="66" t="s">
        <v>294</v>
      </c>
      <c r="D210" s="62" t="s">
        <v>288</v>
      </c>
      <c r="E210" s="836"/>
      <c r="F210" s="830"/>
      <c r="G210" s="857"/>
      <c r="H210" s="822"/>
      <c r="I210" s="212" t="s">
        <v>42</v>
      </c>
      <c r="J210" s="212" t="s">
        <v>18</v>
      </c>
      <c r="K210" s="188" t="s">
        <v>295</v>
      </c>
      <c r="L210" s="188" t="s">
        <v>36</v>
      </c>
      <c r="M210" s="207">
        <v>1089000</v>
      </c>
      <c r="N210" s="207">
        <v>1089000</v>
      </c>
      <c r="O210" s="207">
        <v>1859700</v>
      </c>
      <c r="P210" s="207">
        <v>0</v>
      </c>
      <c r="Q210" s="207">
        <v>0</v>
      </c>
      <c r="R210" s="370">
        <v>0</v>
      </c>
      <c r="S210" s="521">
        <v>3</v>
      </c>
    </row>
    <row r="211" spans="1:19" ht="186.75" customHeight="1">
      <c r="A211" s="950"/>
      <c r="B211" s="77" t="s">
        <v>771</v>
      </c>
      <c r="C211" s="66" t="s">
        <v>646</v>
      </c>
      <c r="D211" s="62" t="s">
        <v>280</v>
      </c>
      <c r="E211" s="11" t="s">
        <v>938</v>
      </c>
      <c r="F211" s="10" t="s">
        <v>51</v>
      </c>
      <c r="G211" s="111">
        <v>45195</v>
      </c>
      <c r="H211" s="54" t="s">
        <v>939</v>
      </c>
      <c r="I211" s="212" t="s">
        <v>42</v>
      </c>
      <c r="J211" s="212" t="s">
        <v>18</v>
      </c>
      <c r="K211" s="188" t="s">
        <v>645</v>
      </c>
      <c r="L211" s="188" t="s">
        <v>36</v>
      </c>
      <c r="M211" s="207"/>
      <c r="N211" s="207"/>
      <c r="O211" s="207">
        <v>115000</v>
      </c>
      <c r="P211" s="207"/>
      <c r="Q211" s="207"/>
      <c r="R211" s="370"/>
      <c r="S211" s="521">
        <v>3</v>
      </c>
    </row>
    <row r="212" spans="1:19" ht="190.5" customHeight="1">
      <c r="A212" s="950"/>
      <c r="B212" s="77" t="s">
        <v>772</v>
      </c>
      <c r="C212" s="61" t="s">
        <v>647</v>
      </c>
      <c r="D212" s="62" t="s">
        <v>766</v>
      </c>
      <c r="E212" s="41" t="s">
        <v>900</v>
      </c>
      <c r="F212" s="10" t="s">
        <v>887</v>
      </c>
      <c r="G212" s="45" t="s">
        <v>888</v>
      </c>
      <c r="H212" s="54" t="s">
        <v>889</v>
      </c>
      <c r="I212" s="212" t="s">
        <v>77</v>
      </c>
      <c r="J212" s="212" t="s">
        <v>25</v>
      </c>
      <c r="K212" s="188" t="s">
        <v>648</v>
      </c>
      <c r="L212" s="188" t="s">
        <v>36</v>
      </c>
      <c r="M212" s="207"/>
      <c r="N212" s="207"/>
      <c r="O212" s="207">
        <v>300000</v>
      </c>
      <c r="P212" s="207"/>
      <c r="Q212" s="207"/>
      <c r="R212" s="370"/>
      <c r="S212" s="521">
        <v>3</v>
      </c>
    </row>
    <row r="213" spans="1:19" ht="399" customHeight="1">
      <c r="A213" s="950"/>
      <c r="B213" s="77" t="s">
        <v>903</v>
      </c>
      <c r="C213" s="61" t="s">
        <v>650</v>
      </c>
      <c r="D213" s="62" t="s">
        <v>767</v>
      </c>
      <c r="E213" s="11" t="s">
        <v>935</v>
      </c>
      <c r="F213" s="10" t="s">
        <v>887</v>
      </c>
      <c r="G213" s="45" t="s">
        <v>936</v>
      </c>
      <c r="H213" s="54" t="s">
        <v>889</v>
      </c>
      <c r="I213" s="212" t="s">
        <v>77</v>
      </c>
      <c r="J213" s="212" t="s">
        <v>25</v>
      </c>
      <c r="K213" s="188" t="s">
        <v>649</v>
      </c>
      <c r="L213" s="188" t="s">
        <v>36</v>
      </c>
      <c r="M213" s="207"/>
      <c r="N213" s="207"/>
      <c r="O213" s="207">
        <v>3000000</v>
      </c>
      <c r="P213" s="207"/>
      <c r="Q213" s="207"/>
      <c r="R213" s="370"/>
      <c r="S213" s="521">
        <v>3</v>
      </c>
    </row>
    <row r="214" spans="1:19" ht="198" customHeight="1">
      <c r="A214" s="950"/>
      <c r="B214" s="77" t="s">
        <v>773</v>
      </c>
      <c r="C214" s="61" t="s">
        <v>652</v>
      </c>
      <c r="D214" s="62" t="s">
        <v>766</v>
      </c>
      <c r="E214" s="41" t="s">
        <v>900</v>
      </c>
      <c r="F214" s="10" t="s">
        <v>887</v>
      </c>
      <c r="G214" s="45" t="s">
        <v>888</v>
      </c>
      <c r="H214" s="54" t="s">
        <v>889</v>
      </c>
      <c r="I214" s="212" t="s">
        <v>77</v>
      </c>
      <c r="J214" s="212" t="s">
        <v>25</v>
      </c>
      <c r="K214" s="188" t="s">
        <v>651</v>
      </c>
      <c r="L214" s="188" t="s">
        <v>36</v>
      </c>
      <c r="M214" s="207"/>
      <c r="N214" s="207"/>
      <c r="O214" s="207">
        <v>300000</v>
      </c>
      <c r="P214" s="207"/>
      <c r="Q214" s="207"/>
      <c r="R214" s="370"/>
      <c r="S214" s="521">
        <v>3</v>
      </c>
    </row>
    <row r="215" spans="1:19" ht="203.25" customHeight="1">
      <c r="A215" s="950"/>
      <c r="B215" s="77" t="s">
        <v>902</v>
      </c>
      <c r="C215" s="61" t="s">
        <v>653</v>
      </c>
      <c r="D215" s="62" t="s">
        <v>766</v>
      </c>
      <c r="E215" s="41" t="s">
        <v>900</v>
      </c>
      <c r="F215" s="10" t="s">
        <v>887</v>
      </c>
      <c r="G215" s="45" t="s">
        <v>888</v>
      </c>
      <c r="H215" s="54" t="s">
        <v>889</v>
      </c>
      <c r="I215" s="212" t="s">
        <v>77</v>
      </c>
      <c r="J215" s="212" t="s">
        <v>25</v>
      </c>
      <c r="K215" s="188" t="s">
        <v>654</v>
      </c>
      <c r="L215" s="188" t="s">
        <v>36</v>
      </c>
      <c r="M215" s="207"/>
      <c r="N215" s="207"/>
      <c r="O215" s="207">
        <v>2466545.2799999998</v>
      </c>
      <c r="P215" s="207"/>
      <c r="Q215" s="207"/>
      <c r="R215" s="370"/>
      <c r="S215" s="521">
        <v>3</v>
      </c>
    </row>
    <row r="216" spans="1:19" ht="51" customHeight="1">
      <c r="A216" s="950"/>
      <c r="B216" s="77" t="s">
        <v>774</v>
      </c>
      <c r="C216" s="66" t="s">
        <v>296</v>
      </c>
      <c r="D216" s="30" t="s">
        <v>297</v>
      </c>
      <c r="E216" s="831" t="s">
        <v>274</v>
      </c>
      <c r="F216" s="854" t="s">
        <v>51</v>
      </c>
      <c r="G216" s="905">
        <v>43580</v>
      </c>
      <c r="H216" s="919" t="s">
        <v>24</v>
      </c>
      <c r="I216" s="361" t="s">
        <v>77</v>
      </c>
      <c r="J216" s="361" t="s">
        <v>298</v>
      </c>
      <c r="K216" s="355" t="s">
        <v>299</v>
      </c>
      <c r="L216" s="355" t="s">
        <v>28</v>
      </c>
      <c r="M216" s="362">
        <v>141500</v>
      </c>
      <c r="N216" s="362">
        <v>141500</v>
      </c>
      <c r="O216" s="362">
        <v>0</v>
      </c>
      <c r="P216" s="362">
        <v>141500</v>
      </c>
      <c r="Q216" s="362">
        <v>141500</v>
      </c>
      <c r="R216" s="363">
        <v>141500</v>
      </c>
      <c r="S216" s="509">
        <v>3</v>
      </c>
    </row>
    <row r="217" spans="1:19" ht="143.25" customHeight="1">
      <c r="A217" s="950"/>
      <c r="B217" s="10" t="s">
        <v>775</v>
      </c>
      <c r="C217" s="41" t="s">
        <v>300</v>
      </c>
      <c r="D217" s="30" t="s">
        <v>297</v>
      </c>
      <c r="E217" s="832"/>
      <c r="F217" s="867"/>
      <c r="G217" s="889"/>
      <c r="H217" s="921"/>
      <c r="I217" s="355" t="s">
        <v>77</v>
      </c>
      <c r="J217" s="355" t="s">
        <v>298</v>
      </c>
      <c r="K217" s="355" t="s">
        <v>301</v>
      </c>
      <c r="L217" s="355" t="s">
        <v>276</v>
      </c>
      <c r="M217" s="362">
        <v>3283200</v>
      </c>
      <c r="N217" s="362">
        <v>3283200</v>
      </c>
      <c r="O217" s="362">
        <v>0</v>
      </c>
      <c r="P217" s="362">
        <v>0</v>
      </c>
      <c r="Q217" s="362">
        <v>0</v>
      </c>
      <c r="R217" s="362">
        <v>0</v>
      </c>
      <c r="S217" s="509">
        <v>3</v>
      </c>
    </row>
    <row r="218" spans="1:19" ht="99.75" customHeight="1">
      <c r="A218" s="950"/>
      <c r="B218" s="10" t="s">
        <v>776</v>
      </c>
      <c r="C218" s="41" t="s">
        <v>302</v>
      </c>
      <c r="D218" s="30" t="s">
        <v>297</v>
      </c>
      <c r="E218" s="832"/>
      <c r="F218" s="867"/>
      <c r="G218" s="889"/>
      <c r="H218" s="921"/>
      <c r="I218" s="355" t="s">
        <v>77</v>
      </c>
      <c r="J218" s="355" t="s">
        <v>298</v>
      </c>
      <c r="K218" s="355" t="s">
        <v>303</v>
      </c>
      <c r="L218" s="355" t="s">
        <v>276</v>
      </c>
      <c r="M218" s="362">
        <v>3136700</v>
      </c>
      <c r="N218" s="362">
        <v>3136700</v>
      </c>
      <c r="O218" s="362">
        <v>0</v>
      </c>
      <c r="P218" s="362">
        <v>0</v>
      </c>
      <c r="Q218" s="362">
        <v>0</v>
      </c>
      <c r="R218" s="362">
        <v>0</v>
      </c>
      <c r="S218" s="509">
        <v>3</v>
      </c>
    </row>
    <row r="219" spans="1:19" ht="116.25" customHeight="1">
      <c r="A219" s="950"/>
      <c r="B219" s="10" t="s">
        <v>777</v>
      </c>
      <c r="C219" s="41" t="s">
        <v>304</v>
      </c>
      <c r="D219" s="30" t="s">
        <v>297</v>
      </c>
      <c r="E219" s="832"/>
      <c r="F219" s="867"/>
      <c r="G219" s="889"/>
      <c r="H219" s="921"/>
      <c r="I219" s="355" t="s">
        <v>77</v>
      </c>
      <c r="J219" s="355" t="s">
        <v>298</v>
      </c>
      <c r="K219" s="355" t="s">
        <v>305</v>
      </c>
      <c r="L219" s="355" t="s">
        <v>276</v>
      </c>
      <c r="M219" s="362">
        <v>2056400</v>
      </c>
      <c r="N219" s="362">
        <v>2056400</v>
      </c>
      <c r="O219" s="362">
        <v>0</v>
      </c>
      <c r="P219" s="362">
        <v>0</v>
      </c>
      <c r="Q219" s="362">
        <v>0</v>
      </c>
      <c r="R219" s="362">
        <v>0</v>
      </c>
      <c r="S219" s="509">
        <v>3</v>
      </c>
    </row>
    <row r="220" spans="1:19" ht="129" customHeight="1">
      <c r="A220" s="950"/>
      <c r="B220" s="10" t="s">
        <v>778</v>
      </c>
      <c r="C220" s="41" t="s">
        <v>306</v>
      </c>
      <c r="D220" s="30" t="s">
        <v>297</v>
      </c>
      <c r="E220" s="832"/>
      <c r="F220" s="867"/>
      <c r="G220" s="889"/>
      <c r="H220" s="921"/>
      <c r="I220" s="355" t="s">
        <v>77</v>
      </c>
      <c r="J220" s="355" t="s">
        <v>298</v>
      </c>
      <c r="K220" s="355" t="s">
        <v>307</v>
      </c>
      <c r="L220" s="355" t="s">
        <v>276</v>
      </c>
      <c r="M220" s="362">
        <v>1112111.5</v>
      </c>
      <c r="N220" s="362">
        <v>1112041.5</v>
      </c>
      <c r="O220" s="362">
        <v>0</v>
      </c>
      <c r="P220" s="362">
        <v>0</v>
      </c>
      <c r="Q220" s="362">
        <v>0</v>
      </c>
      <c r="R220" s="362">
        <v>0</v>
      </c>
      <c r="S220" s="509">
        <v>3</v>
      </c>
    </row>
    <row r="221" spans="1:19" ht="104.25" customHeight="1">
      <c r="A221" s="950"/>
      <c r="B221" s="10" t="s">
        <v>779</v>
      </c>
      <c r="C221" s="41" t="s">
        <v>308</v>
      </c>
      <c r="D221" s="30" t="s">
        <v>297</v>
      </c>
      <c r="E221" s="832"/>
      <c r="F221" s="867"/>
      <c r="G221" s="889"/>
      <c r="H221" s="921"/>
      <c r="I221" s="355" t="s">
        <v>77</v>
      </c>
      <c r="J221" s="355" t="s">
        <v>298</v>
      </c>
      <c r="K221" s="355" t="s">
        <v>309</v>
      </c>
      <c r="L221" s="355" t="s">
        <v>276</v>
      </c>
      <c r="M221" s="362">
        <v>2627088.5</v>
      </c>
      <c r="N221" s="362">
        <v>2627087.58</v>
      </c>
      <c r="O221" s="362">
        <v>0</v>
      </c>
      <c r="P221" s="362">
        <v>0</v>
      </c>
      <c r="Q221" s="362">
        <v>0</v>
      </c>
      <c r="R221" s="362">
        <v>0</v>
      </c>
      <c r="S221" s="509">
        <v>3</v>
      </c>
    </row>
    <row r="222" spans="1:19" ht="132" customHeight="1">
      <c r="A222" s="950"/>
      <c r="B222" s="10" t="s">
        <v>571</v>
      </c>
      <c r="C222" s="41" t="s">
        <v>310</v>
      </c>
      <c r="D222" s="30" t="s">
        <v>297</v>
      </c>
      <c r="E222" s="832"/>
      <c r="F222" s="867"/>
      <c r="G222" s="889"/>
      <c r="H222" s="921"/>
      <c r="I222" s="355" t="s">
        <v>77</v>
      </c>
      <c r="J222" s="355" t="s">
        <v>298</v>
      </c>
      <c r="K222" s="355" t="s">
        <v>311</v>
      </c>
      <c r="L222" s="355" t="s">
        <v>276</v>
      </c>
      <c r="M222" s="362">
        <v>728900</v>
      </c>
      <c r="N222" s="362">
        <v>728807.6</v>
      </c>
      <c r="O222" s="362">
        <v>0</v>
      </c>
      <c r="P222" s="362">
        <v>0</v>
      </c>
      <c r="Q222" s="362">
        <v>0</v>
      </c>
      <c r="R222" s="362">
        <v>0</v>
      </c>
      <c r="S222" s="509">
        <v>3</v>
      </c>
    </row>
    <row r="223" spans="1:19" ht="24.75" customHeight="1">
      <c r="A223" s="950"/>
      <c r="B223" s="77"/>
      <c r="C223" s="66" t="s">
        <v>655</v>
      </c>
      <c r="D223" s="35"/>
      <c r="E223" s="832"/>
      <c r="F223" s="867"/>
      <c r="G223" s="889"/>
      <c r="H223" s="921"/>
      <c r="I223" s="355"/>
      <c r="J223" s="355"/>
      <c r="K223" s="355"/>
      <c r="L223" s="355"/>
      <c r="M223" s="362"/>
      <c r="N223" s="362"/>
      <c r="O223" s="362">
        <f>O224+O225</f>
        <v>5211700</v>
      </c>
      <c r="P223" s="362"/>
      <c r="Q223" s="362"/>
      <c r="R223" s="362"/>
      <c r="S223" s="509">
        <v>3</v>
      </c>
    </row>
    <row r="224" spans="1:19" s="31" customFormat="1" ht="84.75" customHeight="1">
      <c r="A224" s="950"/>
      <c r="B224" s="77" t="s">
        <v>780</v>
      </c>
      <c r="C224" s="66" t="s">
        <v>312</v>
      </c>
      <c r="D224" s="35" t="s">
        <v>297</v>
      </c>
      <c r="E224" s="832"/>
      <c r="F224" s="867"/>
      <c r="G224" s="889"/>
      <c r="H224" s="921"/>
      <c r="I224" s="355" t="s">
        <v>77</v>
      </c>
      <c r="J224" s="355" t="s">
        <v>298</v>
      </c>
      <c r="K224" s="355" t="s">
        <v>314</v>
      </c>
      <c r="L224" s="355" t="s">
        <v>108</v>
      </c>
      <c r="M224" s="362">
        <v>819500</v>
      </c>
      <c r="N224" s="362">
        <v>451164.78</v>
      </c>
      <c r="O224" s="359">
        <v>3812500</v>
      </c>
      <c r="P224" s="362">
        <v>0</v>
      </c>
      <c r="Q224" s="362"/>
      <c r="R224" s="362"/>
      <c r="S224" s="509">
        <v>3</v>
      </c>
    </row>
    <row r="225" spans="1:19" s="31" customFormat="1" ht="70.5" customHeight="1">
      <c r="A225" s="950"/>
      <c r="B225" s="77" t="s">
        <v>349</v>
      </c>
      <c r="C225" s="66" t="s">
        <v>313</v>
      </c>
      <c r="D225" s="62" t="s">
        <v>297</v>
      </c>
      <c r="E225" s="832"/>
      <c r="F225" s="867"/>
      <c r="G225" s="889"/>
      <c r="H225" s="921"/>
      <c r="I225" s="355" t="s">
        <v>77</v>
      </c>
      <c r="J225" s="355" t="s">
        <v>298</v>
      </c>
      <c r="K225" s="355" t="s">
        <v>314</v>
      </c>
      <c r="L225" s="355" t="s">
        <v>276</v>
      </c>
      <c r="M225" s="362">
        <v>9279800</v>
      </c>
      <c r="N225" s="362">
        <v>8369528.0899999999</v>
      </c>
      <c r="O225" s="359">
        <v>1399200</v>
      </c>
      <c r="P225" s="362">
        <v>0</v>
      </c>
      <c r="Q225" s="362">
        <v>0</v>
      </c>
      <c r="R225" s="362">
        <v>0</v>
      </c>
      <c r="S225" s="509">
        <v>3</v>
      </c>
    </row>
    <row r="226" spans="1:19" s="31" customFormat="1" ht="117" customHeight="1">
      <c r="A226" s="950"/>
      <c r="B226" s="77" t="s">
        <v>781</v>
      </c>
      <c r="C226" s="41" t="s">
        <v>315</v>
      </c>
      <c r="D226" s="62" t="s">
        <v>297</v>
      </c>
      <c r="E226" s="833"/>
      <c r="F226" s="855"/>
      <c r="G226" s="906"/>
      <c r="H226" s="920"/>
      <c r="I226" s="355" t="s">
        <v>77</v>
      </c>
      <c r="J226" s="355" t="s">
        <v>298</v>
      </c>
      <c r="K226" s="355" t="s">
        <v>316</v>
      </c>
      <c r="L226" s="355" t="s">
        <v>276</v>
      </c>
      <c r="M226" s="357">
        <v>26095200</v>
      </c>
      <c r="N226" s="357">
        <v>25017900</v>
      </c>
      <c r="O226" s="357">
        <v>0</v>
      </c>
      <c r="P226" s="357"/>
      <c r="Q226" s="357"/>
      <c r="R226" s="357"/>
      <c r="S226" s="509">
        <v>3</v>
      </c>
    </row>
    <row r="227" spans="1:19" s="31" customFormat="1" ht="195" customHeight="1">
      <c r="A227" s="950"/>
      <c r="B227" s="77" t="s">
        <v>782</v>
      </c>
      <c r="C227" s="61" t="s">
        <v>657</v>
      </c>
      <c r="D227" s="62" t="s">
        <v>783</v>
      </c>
      <c r="E227" s="41" t="s">
        <v>900</v>
      </c>
      <c r="F227" s="10" t="s">
        <v>887</v>
      </c>
      <c r="G227" s="45" t="s">
        <v>888</v>
      </c>
      <c r="H227" s="54" t="s">
        <v>889</v>
      </c>
      <c r="I227" s="355" t="s">
        <v>77</v>
      </c>
      <c r="J227" s="355" t="s">
        <v>298</v>
      </c>
      <c r="K227" s="355" t="s">
        <v>656</v>
      </c>
      <c r="L227" s="355" t="s">
        <v>36</v>
      </c>
      <c r="M227" s="357"/>
      <c r="N227" s="357"/>
      <c r="O227" s="357">
        <v>20000</v>
      </c>
      <c r="P227" s="357"/>
      <c r="Q227" s="357"/>
      <c r="R227" s="357"/>
      <c r="S227" s="509">
        <v>3</v>
      </c>
    </row>
    <row r="228" spans="1:19" s="31" customFormat="1" ht="90.75" customHeight="1">
      <c r="A228" s="950"/>
      <c r="B228" s="77" t="s">
        <v>784</v>
      </c>
      <c r="C228" s="66" t="s">
        <v>507</v>
      </c>
      <c r="D228" s="848" t="s">
        <v>350</v>
      </c>
      <c r="E228" s="831" t="s">
        <v>351</v>
      </c>
      <c r="F228" s="854" t="s">
        <v>51</v>
      </c>
      <c r="G228" s="905">
        <v>41561</v>
      </c>
      <c r="H228" s="821" t="s">
        <v>24</v>
      </c>
      <c r="I228" s="361" t="s">
        <v>77</v>
      </c>
      <c r="J228" s="355" t="s">
        <v>298</v>
      </c>
      <c r="K228" s="355" t="s">
        <v>508</v>
      </c>
      <c r="L228" s="355" t="s">
        <v>36</v>
      </c>
      <c r="M228" s="357"/>
      <c r="N228" s="357"/>
      <c r="O228" s="357">
        <v>0</v>
      </c>
      <c r="P228" s="357">
        <v>72000000</v>
      </c>
      <c r="Q228" s="357">
        <v>0</v>
      </c>
      <c r="R228" s="357">
        <v>0</v>
      </c>
      <c r="S228" s="509">
        <v>3</v>
      </c>
    </row>
    <row r="229" spans="1:19" s="31" customFormat="1" ht="120" customHeight="1">
      <c r="A229" s="950"/>
      <c r="B229" s="77" t="s">
        <v>785</v>
      </c>
      <c r="C229" s="66" t="s">
        <v>509</v>
      </c>
      <c r="D229" s="850"/>
      <c r="E229" s="833"/>
      <c r="F229" s="855"/>
      <c r="G229" s="906"/>
      <c r="H229" s="822"/>
      <c r="I229" s="348" t="s">
        <v>77</v>
      </c>
      <c r="J229" s="355" t="s">
        <v>298</v>
      </c>
      <c r="K229" s="355" t="s">
        <v>510</v>
      </c>
      <c r="L229" s="355" t="s">
        <v>36</v>
      </c>
      <c r="M229" s="357"/>
      <c r="N229" s="357"/>
      <c r="O229" s="357">
        <v>0</v>
      </c>
      <c r="P229" s="357">
        <v>728000</v>
      </c>
      <c r="Q229" s="357">
        <v>0</v>
      </c>
      <c r="R229" s="357">
        <v>0</v>
      </c>
      <c r="S229" s="509">
        <v>3</v>
      </c>
    </row>
    <row r="230" spans="1:19" s="31" customFormat="1" ht="129.75" customHeight="1">
      <c r="A230" s="950"/>
      <c r="B230" s="77" t="s">
        <v>786</v>
      </c>
      <c r="C230" s="66" t="s">
        <v>317</v>
      </c>
      <c r="D230" s="30" t="s">
        <v>297</v>
      </c>
      <c r="E230" s="41" t="s">
        <v>533</v>
      </c>
      <c r="F230" s="32" t="s">
        <v>51</v>
      </c>
      <c r="G230" s="96">
        <v>41561</v>
      </c>
      <c r="H230" s="71" t="s">
        <v>24</v>
      </c>
      <c r="I230" s="355" t="s">
        <v>77</v>
      </c>
      <c r="J230" s="355" t="s">
        <v>298</v>
      </c>
      <c r="K230" s="355" t="s">
        <v>318</v>
      </c>
      <c r="L230" s="355" t="s">
        <v>36</v>
      </c>
      <c r="M230" s="357">
        <v>1700000</v>
      </c>
      <c r="N230" s="357">
        <v>1699999.91</v>
      </c>
      <c r="O230" s="357">
        <v>1600000</v>
      </c>
      <c r="P230" s="357"/>
      <c r="Q230" s="357"/>
      <c r="R230" s="357"/>
      <c r="S230" s="509">
        <v>3</v>
      </c>
    </row>
    <row r="231" spans="1:19" s="31" customFormat="1" ht="235.5" customHeight="1">
      <c r="A231" s="950"/>
      <c r="B231" s="587" t="s">
        <v>787</v>
      </c>
      <c r="C231" s="831" t="s">
        <v>320</v>
      </c>
      <c r="D231" s="837" t="s">
        <v>297</v>
      </c>
      <c r="E231" s="831" t="s">
        <v>274</v>
      </c>
      <c r="F231" s="854" t="s">
        <v>319</v>
      </c>
      <c r="G231" s="905">
        <v>43580</v>
      </c>
      <c r="H231" s="919" t="s">
        <v>24</v>
      </c>
      <c r="I231" s="361" t="s">
        <v>77</v>
      </c>
      <c r="J231" s="361" t="s">
        <v>298</v>
      </c>
      <c r="K231" s="361" t="s">
        <v>321</v>
      </c>
      <c r="L231" s="361" t="s">
        <v>276</v>
      </c>
      <c r="M231" s="362">
        <v>96000</v>
      </c>
      <c r="N231" s="362">
        <v>96000</v>
      </c>
      <c r="O231" s="362">
        <v>0</v>
      </c>
      <c r="P231" s="362">
        <v>0</v>
      </c>
      <c r="Q231" s="362">
        <v>0</v>
      </c>
      <c r="R231" s="362">
        <v>0</v>
      </c>
      <c r="S231" s="514">
        <v>3</v>
      </c>
    </row>
    <row r="232" spans="1:19" s="31" customFormat="1" ht="20.25" customHeight="1">
      <c r="A232" s="950"/>
      <c r="B232" s="830"/>
      <c r="C232" s="833"/>
      <c r="D232" s="843"/>
      <c r="E232" s="833"/>
      <c r="F232" s="855"/>
      <c r="G232" s="906"/>
      <c r="H232" s="920"/>
      <c r="I232" s="361" t="s">
        <v>77</v>
      </c>
      <c r="J232" s="361" t="s">
        <v>298</v>
      </c>
      <c r="K232" s="361" t="s">
        <v>321</v>
      </c>
      <c r="L232" s="361" t="s">
        <v>108</v>
      </c>
      <c r="M232" s="372">
        <v>95000</v>
      </c>
      <c r="N232" s="372">
        <v>94919.18</v>
      </c>
      <c r="O232" s="372">
        <v>0</v>
      </c>
      <c r="P232" s="372"/>
      <c r="Q232" s="372"/>
      <c r="R232" s="372"/>
      <c r="S232" s="514">
        <v>3</v>
      </c>
    </row>
    <row r="233" spans="1:19" s="31" customFormat="1" ht="199.5" customHeight="1">
      <c r="A233" s="950"/>
      <c r="B233" s="10" t="s">
        <v>788</v>
      </c>
      <c r="C233" s="46" t="s">
        <v>658</v>
      </c>
      <c r="D233" s="46" t="s">
        <v>783</v>
      </c>
      <c r="E233" s="41" t="s">
        <v>900</v>
      </c>
      <c r="F233" s="10" t="s">
        <v>887</v>
      </c>
      <c r="G233" s="45" t="s">
        <v>888</v>
      </c>
      <c r="H233" s="54" t="s">
        <v>889</v>
      </c>
      <c r="I233" s="361" t="s">
        <v>77</v>
      </c>
      <c r="J233" s="361" t="s">
        <v>298</v>
      </c>
      <c r="K233" s="361" t="s">
        <v>659</v>
      </c>
      <c r="L233" s="361" t="s">
        <v>36</v>
      </c>
      <c r="M233" s="372"/>
      <c r="N233" s="372"/>
      <c r="O233" s="372">
        <v>604266.89</v>
      </c>
      <c r="P233" s="372"/>
      <c r="Q233" s="372"/>
      <c r="R233" s="372"/>
      <c r="S233" s="514">
        <v>3</v>
      </c>
    </row>
    <row r="234" spans="1:19" s="31" customFormat="1" ht="298.5" customHeight="1">
      <c r="A234" s="950"/>
      <c r="B234" s="10" t="s">
        <v>789</v>
      </c>
      <c r="C234" s="46" t="s">
        <v>662</v>
      </c>
      <c r="D234" s="46" t="s">
        <v>790</v>
      </c>
      <c r="E234" s="41" t="s">
        <v>909</v>
      </c>
      <c r="F234" s="10" t="s">
        <v>887</v>
      </c>
      <c r="G234" s="45" t="s">
        <v>910</v>
      </c>
      <c r="H234" s="54" t="s">
        <v>889</v>
      </c>
      <c r="I234" s="371" t="s">
        <v>77</v>
      </c>
      <c r="J234" s="361" t="s">
        <v>298</v>
      </c>
      <c r="K234" s="361" t="s">
        <v>660</v>
      </c>
      <c r="L234" s="361" t="s">
        <v>661</v>
      </c>
      <c r="M234" s="372"/>
      <c r="N234" s="372"/>
      <c r="O234" s="372">
        <v>26850000</v>
      </c>
      <c r="P234" s="372"/>
      <c r="Q234" s="372"/>
      <c r="R234" s="372"/>
      <c r="S234" s="514">
        <v>3</v>
      </c>
    </row>
    <row r="235" spans="1:19" s="31" customFormat="1" ht="43.5" customHeight="1">
      <c r="A235" s="950"/>
      <c r="B235" s="587" t="s">
        <v>791</v>
      </c>
      <c r="C235" s="837" t="s">
        <v>663</v>
      </c>
      <c r="D235" s="848" t="s">
        <v>790</v>
      </c>
      <c r="E235" s="831" t="s">
        <v>274</v>
      </c>
      <c r="F235" s="821" t="s">
        <v>51</v>
      </c>
      <c r="G235" s="919" t="s">
        <v>598</v>
      </c>
      <c r="H235" s="919" t="s">
        <v>24</v>
      </c>
      <c r="I235" s="371" t="s">
        <v>77</v>
      </c>
      <c r="J235" s="361" t="s">
        <v>298</v>
      </c>
      <c r="K235" s="361" t="s">
        <v>664</v>
      </c>
      <c r="L235" s="361" t="s">
        <v>28</v>
      </c>
      <c r="M235" s="372"/>
      <c r="N235" s="372"/>
      <c r="O235" s="372">
        <f>O236+O237</f>
        <v>167700</v>
      </c>
      <c r="P235" s="372"/>
      <c r="Q235" s="372"/>
      <c r="R235" s="372"/>
      <c r="S235" s="514">
        <v>3</v>
      </c>
    </row>
    <row r="236" spans="1:19" s="31" customFormat="1" ht="43.5" customHeight="1">
      <c r="A236" s="950"/>
      <c r="B236" s="588"/>
      <c r="C236" s="845"/>
      <c r="D236" s="849"/>
      <c r="E236" s="832"/>
      <c r="F236" s="844"/>
      <c r="G236" s="921"/>
      <c r="H236" s="921"/>
      <c r="I236" s="367" t="s">
        <v>77</v>
      </c>
      <c r="J236" s="360" t="s">
        <v>298</v>
      </c>
      <c r="K236" s="360" t="s">
        <v>664</v>
      </c>
      <c r="L236" s="360" t="s">
        <v>36</v>
      </c>
      <c r="M236" s="372"/>
      <c r="N236" s="372"/>
      <c r="O236" s="368">
        <v>141500</v>
      </c>
      <c r="P236" s="372"/>
      <c r="Q236" s="372"/>
      <c r="R236" s="372"/>
      <c r="S236" s="514">
        <v>3</v>
      </c>
    </row>
    <row r="237" spans="1:19" s="31" customFormat="1" ht="141" customHeight="1">
      <c r="A237" s="950"/>
      <c r="B237" s="830"/>
      <c r="C237" s="843"/>
      <c r="D237" s="850"/>
      <c r="E237" s="833"/>
      <c r="F237" s="822"/>
      <c r="G237" s="920"/>
      <c r="H237" s="920"/>
      <c r="I237" s="367" t="s">
        <v>77</v>
      </c>
      <c r="J237" s="360" t="s">
        <v>298</v>
      </c>
      <c r="K237" s="360" t="s">
        <v>664</v>
      </c>
      <c r="L237" s="360" t="s">
        <v>276</v>
      </c>
      <c r="M237" s="372"/>
      <c r="N237" s="372"/>
      <c r="O237" s="368">
        <v>26200</v>
      </c>
      <c r="P237" s="372"/>
      <c r="Q237" s="372"/>
      <c r="R237" s="372"/>
      <c r="S237" s="514">
        <v>3</v>
      </c>
    </row>
    <row r="238" spans="1:19" s="31" customFormat="1" ht="99" customHeight="1">
      <c r="A238" s="950"/>
      <c r="B238" s="77" t="s">
        <v>792</v>
      </c>
      <c r="C238" s="66" t="s">
        <v>322</v>
      </c>
      <c r="D238" s="837" t="s">
        <v>534</v>
      </c>
      <c r="E238" s="831" t="s">
        <v>535</v>
      </c>
      <c r="F238" s="854" t="s">
        <v>51</v>
      </c>
      <c r="G238" s="905">
        <v>45321</v>
      </c>
      <c r="H238" s="919" t="s">
        <v>24</v>
      </c>
      <c r="I238" s="361" t="s">
        <v>77</v>
      </c>
      <c r="J238" s="361" t="s">
        <v>298</v>
      </c>
      <c r="K238" s="361" t="s">
        <v>323</v>
      </c>
      <c r="L238" s="361" t="s">
        <v>36</v>
      </c>
      <c r="M238" s="372">
        <v>957100</v>
      </c>
      <c r="N238" s="372">
        <v>954100</v>
      </c>
      <c r="O238" s="372">
        <v>0</v>
      </c>
      <c r="P238" s="372">
        <v>0</v>
      </c>
      <c r="Q238" s="372">
        <v>0</v>
      </c>
      <c r="R238" s="372">
        <v>0</v>
      </c>
      <c r="S238" s="514">
        <v>3</v>
      </c>
    </row>
    <row r="239" spans="1:19" s="31" customFormat="1" ht="83.25" customHeight="1">
      <c r="A239" s="950"/>
      <c r="B239" s="77" t="s">
        <v>793</v>
      </c>
      <c r="C239" s="66" t="s">
        <v>324</v>
      </c>
      <c r="D239" s="845"/>
      <c r="E239" s="832"/>
      <c r="F239" s="867"/>
      <c r="G239" s="889"/>
      <c r="H239" s="921"/>
      <c r="I239" s="361" t="s">
        <v>77</v>
      </c>
      <c r="J239" s="361" t="s">
        <v>298</v>
      </c>
      <c r="K239" s="361" t="s">
        <v>325</v>
      </c>
      <c r="L239" s="361" t="s">
        <v>36</v>
      </c>
      <c r="M239" s="372">
        <v>285900</v>
      </c>
      <c r="N239" s="372">
        <v>284993.59999999998</v>
      </c>
      <c r="O239" s="372">
        <v>0</v>
      </c>
      <c r="P239" s="372">
        <v>0</v>
      </c>
      <c r="Q239" s="372">
        <v>0</v>
      </c>
      <c r="R239" s="373">
        <v>0</v>
      </c>
      <c r="S239" s="514">
        <v>3</v>
      </c>
    </row>
    <row r="240" spans="1:19" s="31" customFormat="1" ht="66.75" customHeight="1">
      <c r="A240" s="950"/>
      <c r="B240" s="77" t="s">
        <v>608</v>
      </c>
      <c r="C240" s="66" t="s">
        <v>326</v>
      </c>
      <c r="D240" s="843"/>
      <c r="E240" s="833"/>
      <c r="F240" s="855"/>
      <c r="G240" s="906"/>
      <c r="H240" s="920"/>
      <c r="I240" s="361" t="s">
        <v>77</v>
      </c>
      <c r="J240" s="361" t="s">
        <v>298</v>
      </c>
      <c r="K240" s="361" t="s">
        <v>327</v>
      </c>
      <c r="L240" s="361" t="s">
        <v>36</v>
      </c>
      <c r="M240" s="372">
        <v>3864200</v>
      </c>
      <c r="N240" s="372">
        <v>3864194.4</v>
      </c>
      <c r="O240" s="372">
        <v>0</v>
      </c>
      <c r="P240" s="372"/>
      <c r="Q240" s="372"/>
      <c r="R240" s="372"/>
      <c r="S240" s="514">
        <v>3</v>
      </c>
    </row>
    <row r="241" spans="1:19" s="31" customFormat="1" ht="66" customHeight="1">
      <c r="A241" s="950"/>
      <c r="B241" s="77" t="s">
        <v>794</v>
      </c>
      <c r="C241" s="66" t="s">
        <v>521</v>
      </c>
      <c r="D241" s="30" t="s">
        <v>297</v>
      </c>
      <c r="E241" s="41" t="s">
        <v>551</v>
      </c>
      <c r="F241" s="47" t="s">
        <v>51</v>
      </c>
      <c r="G241" s="48">
        <v>45405</v>
      </c>
      <c r="H241" s="18" t="s">
        <v>24</v>
      </c>
      <c r="I241" s="361" t="s">
        <v>77</v>
      </c>
      <c r="J241" s="361" t="s">
        <v>298</v>
      </c>
      <c r="K241" s="361" t="s">
        <v>97</v>
      </c>
      <c r="L241" s="361" t="s">
        <v>98</v>
      </c>
      <c r="M241" s="372">
        <v>1600</v>
      </c>
      <c r="N241" s="372">
        <v>1535</v>
      </c>
      <c r="O241" s="372"/>
      <c r="P241" s="372"/>
      <c r="Q241" s="372"/>
      <c r="R241" s="372"/>
      <c r="S241" s="514">
        <v>3</v>
      </c>
    </row>
    <row r="242" spans="1:19" s="31" customFormat="1" ht="118.5" customHeight="1">
      <c r="A242" s="950"/>
      <c r="B242" s="77" t="s">
        <v>795</v>
      </c>
      <c r="C242" s="66" t="s">
        <v>522</v>
      </c>
      <c r="D242" s="30" t="s">
        <v>534</v>
      </c>
      <c r="E242" s="41" t="s">
        <v>602</v>
      </c>
      <c r="F242" s="47" t="s">
        <v>51</v>
      </c>
      <c r="G242" s="48"/>
      <c r="H242" s="18"/>
      <c r="I242" s="361" t="s">
        <v>77</v>
      </c>
      <c r="J242" s="361" t="s">
        <v>298</v>
      </c>
      <c r="K242" s="361" t="s">
        <v>523</v>
      </c>
      <c r="L242" s="361" t="s">
        <v>36</v>
      </c>
      <c r="M242" s="372">
        <v>1088200</v>
      </c>
      <c r="N242" s="372">
        <v>0</v>
      </c>
      <c r="O242" s="372">
        <v>36543853.979999997</v>
      </c>
      <c r="P242" s="372"/>
      <c r="Q242" s="372"/>
      <c r="R242" s="372"/>
      <c r="S242" s="514">
        <v>3</v>
      </c>
    </row>
    <row r="243" spans="1:19" s="31" customFormat="1" ht="168.75" customHeight="1">
      <c r="A243" s="950"/>
      <c r="B243" s="77" t="s">
        <v>609</v>
      </c>
      <c r="C243" s="61" t="s">
        <v>666</v>
      </c>
      <c r="D243" s="35" t="s">
        <v>297</v>
      </c>
      <c r="E243" s="66" t="s">
        <v>908</v>
      </c>
      <c r="F243" s="47" t="s">
        <v>51</v>
      </c>
      <c r="G243" s="51">
        <v>44846</v>
      </c>
      <c r="H243" s="62" t="s">
        <v>24</v>
      </c>
      <c r="I243" s="361" t="s">
        <v>77</v>
      </c>
      <c r="J243" s="361" t="s">
        <v>298</v>
      </c>
      <c r="K243" s="361" t="s">
        <v>665</v>
      </c>
      <c r="L243" s="361" t="s">
        <v>276</v>
      </c>
      <c r="M243" s="372"/>
      <c r="N243" s="372"/>
      <c r="O243" s="372">
        <v>2033885.23</v>
      </c>
      <c r="P243" s="372"/>
      <c r="Q243" s="372"/>
      <c r="R243" s="372"/>
      <c r="S243" s="514">
        <v>3</v>
      </c>
    </row>
    <row r="244" spans="1:19" s="31" customFormat="1" ht="325.5" customHeight="1">
      <c r="A244" s="950"/>
      <c r="B244" s="77" t="s">
        <v>796</v>
      </c>
      <c r="C244" s="61" t="s">
        <v>667</v>
      </c>
      <c r="D244" s="35" t="s">
        <v>297</v>
      </c>
      <c r="E244" s="66" t="s">
        <v>923</v>
      </c>
      <c r="F244" s="53" t="s">
        <v>924</v>
      </c>
      <c r="G244" s="53" t="s">
        <v>925</v>
      </c>
      <c r="H244" s="62" t="s">
        <v>926</v>
      </c>
      <c r="I244" s="361" t="s">
        <v>77</v>
      </c>
      <c r="J244" s="361" t="s">
        <v>298</v>
      </c>
      <c r="K244" s="361" t="s">
        <v>668</v>
      </c>
      <c r="L244" s="361" t="s">
        <v>669</v>
      </c>
      <c r="M244" s="372"/>
      <c r="N244" s="372"/>
      <c r="O244" s="372">
        <v>2000000</v>
      </c>
      <c r="P244" s="372"/>
      <c r="Q244" s="372"/>
      <c r="R244" s="372"/>
      <c r="S244" s="514">
        <v>3</v>
      </c>
    </row>
    <row r="245" spans="1:19" s="31" customFormat="1" ht="198" customHeight="1">
      <c r="A245" s="950"/>
      <c r="B245" s="77" t="s">
        <v>797</v>
      </c>
      <c r="C245" s="66" t="s">
        <v>328</v>
      </c>
      <c r="D245" s="837" t="s">
        <v>534</v>
      </c>
      <c r="E245" s="831" t="s">
        <v>550</v>
      </c>
      <c r="F245" s="854" t="s">
        <v>51</v>
      </c>
      <c r="G245" s="905">
        <v>45307</v>
      </c>
      <c r="H245" s="821" t="s">
        <v>24</v>
      </c>
      <c r="I245" s="361" t="s">
        <v>77</v>
      </c>
      <c r="J245" s="361" t="s">
        <v>298</v>
      </c>
      <c r="K245" s="361" t="s">
        <v>329</v>
      </c>
      <c r="L245" s="361" t="s">
        <v>190</v>
      </c>
      <c r="M245" s="372">
        <v>9219100</v>
      </c>
      <c r="N245" s="372">
        <v>6022858.5999999996</v>
      </c>
      <c r="O245" s="372">
        <v>11078500</v>
      </c>
      <c r="P245" s="372">
        <v>9219100</v>
      </c>
      <c r="Q245" s="372">
        <v>9219100</v>
      </c>
      <c r="R245" s="373">
        <v>9219100</v>
      </c>
      <c r="S245" s="514">
        <v>3</v>
      </c>
    </row>
    <row r="246" spans="1:19" s="31" customFormat="1" ht="144.75" customHeight="1">
      <c r="A246" s="950"/>
      <c r="B246" s="77" t="s">
        <v>798</v>
      </c>
      <c r="C246" s="66" t="s">
        <v>330</v>
      </c>
      <c r="D246" s="843"/>
      <c r="E246" s="833"/>
      <c r="F246" s="855"/>
      <c r="G246" s="906"/>
      <c r="H246" s="822"/>
      <c r="I246" s="355" t="s">
        <v>77</v>
      </c>
      <c r="J246" s="355" t="s">
        <v>298</v>
      </c>
      <c r="K246" s="355" t="s">
        <v>331</v>
      </c>
      <c r="L246" s="355" t="s">
        <v>190</v>
      </c>
      <c r="M246" s="362">
        <v>5424900</v>
      </c>
      <c r="N246" s="349">
        <v>3614058.61</v>
      </c>
      <c r="O246" s="349">
        <v>0</v>
      </c>
      <c r="P246" s="362">
        <v>0</v>
      </c>
      <c r="Q246" s="362">
        <v>0</v>
      </c>
      <c r="R246" s="350">
        <v>0</v>
      </c>
      <c r="S246" s="509">
        <v>3</v>
      </c>
    </row>
    <row r="247" spans="1:19" s="31" customFormat="1" ht="409.5" customHeight="1">
      <c r="A247" s="950"/>
      <c r="B247" s="77" t="s">
        <v>799</v>
      </c>
      <c r="C247" s="66" t="s">
        <v>332</v>
      </c>
      <c r="D247" s="38" t="s">
        <v>534</v>
      </c>
      <c r="E247" s="41" t="s">
        <v>546</v>
      </c>
      <c r="F247" s="54" t="s">
        <v>547</v>
      </c>
      <c r="G247" s="52" t="s">
        <v>548</v>
      </c>
      <c r="H247" s="52" t="s">
        <v>549</v>
      </c>
      <c r="I247" s="361" t="s">
        <v>77</v>
      </c>
      <c r="J247" s="361" t="s">
        <v>298</v>
      </c>
      <c r="K247" s="361" t="s">
        <v>333</v>
      </c>
      <c r="L247" s="361" t="s">
        <v>36</v>
      </c>
      <c r="M247" s="372">
        <v>96000</v>
      </c>
      <c r="N247" s="362">
        <v>94900</v>
      </c>
      <c r="O247" s="362">
        <v>0</v>
      </c>
      <c r="P247" s="372">
        <v>0</v>
      </c>
      <c r="Q247" s="372">
        <v>0</v>
      </c>
      <c r="R247" s="362">
        <v>0</v>
      </c>
      <c r="S247" s="514">
        <v>3</v>
      </c>
    </row>
    <row r="248" spans="1:19" s="31" customFormat="1" ht="68.25" customHeight="1">
      <c r="A248" s="950"/>
      <c r="B248" s="77" t="s">
        <v>800</v>
      </c>
      <c r="C248" s="66" t="s">
        <v>480</v>
      </c>
      <c r="D248" s="837" t="s">
        <v>534</v>
      </c>
      <c r="E248" s="831" t="s">
        <v>535</v>
      </c>
      <c r="F248" s="854" t="s">
        <v>51</v>
      </c>
      <c r="G248" s="905">
        <v>45321</v>
      </c>
      <c r="H248" s="821" t="s">
        <v>24</v>
      </c>
      <c r="I248" s="361" t="s">
        <v>77</v>
      </c>
      <c r="J248" s="361" t="s">
        <v>298</v>
      </c>
      <c r="K248" s="361" t="s">
        <v>481</v>
      </c>
      <c r="L248" s="361" t="s">
        <v>36</v>
      </c>
      <c r="M248" s="372"/>
      <c r="N248" s="372"/>
      <c r="O248" s="372">
        <v>5424900</v>
      </c>
      <c r="P248" s="372">
        <v>5424900</v>
      </c>
      <c r="Q248" s="372">
        <v>5424900</v>
      </c>
      <c r="R248" s="373">
        <v>5424900</v>
      </c>
      <c r="S248" s="511">
        <v>3</v>
      </c>
    </row>
    <row r="249" spans="1:19" s="31" customFormat="1" ht="100.5" customHeight="1">
      <c r="A249" s="950"/>
      <c r="B249" s="77" t="s">
        <v>801</v>
      </c>
      <c r="C249" s="66" t="s">
        <v>482</v>
      </c>
      <c r="D249" s="843"/>
      <c r="E249" s="833"/>
      <c r="F249" s="855"/>
      <c r="G249" s="906"/>
      <c r="H249" s="822"/>
      <c r="I249" s="371" t="s">
        <v>77</v>
      </c>
      <c r="J249" s="371" t="s">
        <v>298</v>
      </c>
      <c r="K249" s="361" t="s">
        <v>483</v>
      </c>
      <c r="L249" s="361" t="s">
        <v>36</v>
      </c>
      <c r="M249" s="362"/>
      <c r="N249" s="372"/>
      <c r="O249" s="372">
        <v>2643500</v>
      </c>
      <c r="P249" s="372">
        <v>0</v>
      </c>
      <c r="Q249" s="372">
        <v>0</v>
      </c>
      <c r="R249" s="373">
        <v>0</v>
      </c>
      <c r="S249" s="511">
        <v>3</v>
      </c>
    </row>
    <row r="250" spans="1:19" s="31" customFormat="1" ht="264" customHeight="1">
      <c r="A250" s="950"/>
      <c r="B250" s="77" t="s">
        <v>802</v>
      </c>
      <c r="C250" s="66" t="s">
        <v>334</v>
      </c>
      <c r="D250" s="30" t="s">
        <v>297</v>
      </c>
      <c r="E250" s="41" t="s">
        <v>274</v>
      </c>
      <c r="F250" s="54" t="s">
        <v>51</v>
      </c>
      <c r="G250" s="52" t="s">
        <v>598</v>
      </c>
      <c r="H250" s="52" t="s">
        <v>24</v>
      </c>
      <c r="I250" s="361" t="s">
        <v>77</v>
      </c>
      <c r="J250" s="348" t="s">
        <v>298</v>
      </c>
      <c r="K250" s="348" t="s">
        <v>335</v>
      </c>
      <c r="L250" s="348" t="s">
        <v>36</v>
      </c>
      <c r="M250" s="372">
        <v>96400</v>
      </c>
      <c r="N250" s="372">
        <v>96375.6</v>
      </c>
      <c r="O250" s="372">
        <v>0</v>
      </c>
      <c r="P250" s="372"/>
      <c r="Q250" s="372"/>
      <c r="R250" s="372"/>
      <c r="S250" s="511">
        <v>3</v>
      </c>
    </row>
    <row r="251" spans="1:19" s="3" customFormat="1" ht="273.75" customHeight="1">
      <c r="A251" s="950"/>
      <c r="B251" s="77" t="s">
        <v>803</v>
      </c>
      <c r="C251" s="61" t="s">
        <v>336</v>
      </c>
      <c r="D251" s="30" t="s">
        <v>297</v>
      </c>
      <c r="E251" s="41" t="s">
        <v>545</v>
      </c>
      <c r="F251" s="39" t="s">
        <v>51</v>
      </c>
      <c r="G251" s="40">
        <v>43580</v>
      </c>
      <c r="H251" s="54" t="s">
        <v>24</v>
      </c>
      <c r="I251" s="371" t="s">
        <v>77</v>
      </c>
      <c r="J251" s="361" t="s">
        <v>298</v>
      </c>
      <c r="K251" s="361" t="s">
        <v>337</v>
      </c>
      <c r="L251" s="361" t="s">
        <v>36</v>
      </c>
      <c r="M251" s="372">
        <v>3660500</v>
      </c>
      <c r="N251" s="372">
        <v>3620052.43</v>
      </c>
      <c r="O251" s="372">
        <v>3946300</v>
      </c>
      <c r="P251" s="372">
        <v>3946300</v>
      </c>
      <c r="Q251" s="372">
        <v>3946300</v>
      </c>
      <c r="R251" s="373">
        <v>3946300</v>
      </c>
      <c r="S251" s="514">
        <v>3</v>
      </c>
    </row>
    <row r="252" spans="1:19" ht="295.5" customHeight="1">
      <c r="A252" s="950"/>
      <c r="B252" s="77" t="s">
        <v>610</v>
      </c>
      <c r="C252" s="61" t="s">
        <v>338</v>
      </c>
      <c r="D252" s="30" t="s">
        <v>297</v>
      </c>
      <c r="E252" s="41" t="s">
        <v>544</v>
      </c>
      <c r="F252" s="39" t="s">
        <v>51</v>
      </c>
      <c r="G252" s="40">
        <v>42736</v>
      </c>
      <c r="H252" s="54" t="s">
        <v>24</v>
      </c>
      <c r="I252" s="361" t="s">
        <v>77</v>
      </c>
      <c r="J252" s="355" t="s">
        <v>298</v>
      </c>
      <c r="K252" s="355" t="s">
        <v>339</v>
      </c>
      <c r="L252" s="355" t="s">
        <v>190</v>
      </c>
      <c r="M252" s="357">
        <v>6859700</v>
      </c>
      <c r="N252" s="357">
        <v>6852809.9800000004</v>
      </c>
      <c r="O252" s="357">
        <v>5550000</v>
      </c>
      <c r="P252" s="357">
        <v>5550000</v>
      </c>
      <c r="Q252" s="357">
        <v>5550000</v>
      </c>
      <c r="R252" s="369">
        <v>5550000</v>
      </c>
      <c r="S252" s="509">
        <v>3</v>
      </c>
    </row>
    <row r="253" spans="1:19" ht="260.25" customHeight="1">
      <c r="A253" s="950"/>
      <c r="B253" s="77" t="s">
        <v>804</v>
      </c>
      <c r="C253" s="61" t="s">
        <v>484</v>
      </c>
      <c r="D253" s="38" t="s">
        <v>297</v>
      </c>
      <c r="E253" s="68" t="s">
        <v>274</v>
      </c>
      <c r="F253" s="90" t="s">
        <v>51</v>
      </c>
      <c r="G253" s="96">
        <v>43580</v>
      </c>
      <c r="H253" s="71" t="s">
        <v>24</v>
      </c>
      <c r="I253" s="371" t="s">
        <v>77</v>
      </c>
      <c r="J253" s="361" t="s">
        <v>298</v>
      </c>
      <c r="K253" s="361" t="s">
        <v>485</v>
      </c>
      <c r="L253" s="361" t="s">
        <v>276</v>
      </c>
      <c r="M253" s="362"/>
      <c r="N253" s="362"/>
      <c r="O253" s="362">
        <v>0</v>
      </c>
      <c r="P253" s="362">
        <v>0</v>
      </c>
      <c r="Q253" s="362">
        <v>0</v>
      </c>
      <c r="R253" s="363">
        <v>0</v>
      </c>
      <c r="S253" s="514">
        <v>3</v>
      </c>
    </row>
    <row r="254" spans="1:19" ht="175.5" customHeight="1">
      <c r="A254" s="950"/>
      <c r="B254" s="77" t="s">
        <v>805</v>
      </c>
      <c r="C254" s="61" t="s">
        <v>341</v>
      </c>
      <c r="D254" s="38" t="s">
        <v>536</v>
      </c>
      <c r="E254" s="68" t="s">
        <v>537</v>
      </c>
      <c r="F254" s="90" t="s">
        <v>51</v>
      </c>
      <c r="G254" s="96">
        <v>45069</v>
      </c>
      <c r="H254" s="81" t="s">
        <v>24</v>
      </c>
      <c r="I254" s="361" t="s">
        <v>77</v>
      </c>
      <c r="J254" s="361" t="s">
        <v>298</v>
      </c>
      <c r="K254" s="361" t="s">
        <v>342</v>
      </c>
      <c r="L254" s="361" t="s">
        <v>276</v>
      </c>
      <c r="M254" s="362">
        <v>5000000</v>
      </c>
      <c r="N254" s="362">
        <v>0</v>
      </c>
      <c r="O254" s="362">
        <v>5000000</v>
      </c>
      <c r="P254" s="362"/>
      <c r="Q254" s="362"/>
      <c r="R254" s="362"/>
      <c r="S254" s="514">
        <v>3</v>
      </c>
    </row>
    <row r="255" spans="1:19" ht="144" customHeight="1">
      <c r="A255" s="950"/>
      <c r="B255" s="77" t="s">
        <v>611</v>
      </c>
      <c r="C255" s="61" t="s">
        <v>343</v>
      </c>
      <c r="D255" s="35" t="s">
        <v>297</v>
      </c>
      <c r="E255" s="67" t="s">
        <v>599</v>
      </c>
      <c r="F255" s="92" t="s">
        <v>51</v>
      </c>
      <c r="G255" s="93">
        <v>45279</v>
      </c>
      <c r="H255" s="109" t="s">
        <v>24</v>
      </c>
      <c r="I255" s="355" t="s">
        <v>77</v>
      </c>
      <c r="J255" s="355" t="s">
        <v>298</v>
      </c>
      <c r="K255" s="355" t="s">
        <v>344</v>
      </c>
      <c r="L255" s="355" t="s">
        <v>36</v>
      </c>
      <c r="M255" s="357">
        <v>11870100</v>
      </c>
      <c r="N255" s="357">
        <v>7445663.4299999997</v>
      </c>
      <c r="O255" s="357">
        <v>3111824.25</v>
      </c>
      <c r="P255" s="357"/>
      <c r="Q255" s="357"/>
      <c r="R255" s="357"/>
      <c r="S255" s="509">
        <v>3</v>
      </c>
    </row>
    <row r="256" spans="1:19" ht="132">
      <c r="A256" s="950"/>
      <c r="B256" s="72"/>
      <c r="C256" s="64"/>
      <c r="D256" s="36"/>
      <c r="E256" s="67" t="s">
        <v>601</v>
      </c>
      <c r="F256" s="92" t="s">
        <v>51</v>
      </c>
      <c r="G256" s="95">
        <v>45338</v>
      </c>
      <c r="H256" s="109" t="s">
        <v>24</v>
      </c>
      <c r="I256" s="348"/>
      <c r="J256" s="348"/>
      <c r="K256" s="348"/>
      <c r="L256" s="348"/>
      <c r="M256" s="349"/>
      <c r="N256" s="349"/>
      <c r="O256" s="349"/>
      <c r="P256" s="349"/>
      <c r="Q256" s="349"/>
      <c r="R256" s="349"/>
      <c r="S256" s="508"/>
    </row>
    <row r="257" spans="1:19" ht="156.75" customHeight="1">
      <c r="A257" s="950"/>
      <c r="B257" s="73"/>
      <c r="C257" s="65"/>
      <c r="D257" s="38"/>
      <c r="E257" s="68" t="s">
        <v>600</v>
      </c>
      <c r="F257" s="90" t="s">
        <v>51</v>
      </c>
      <c r="G257" s="96">
        <v>45219</v>
      </c>
      <c r="H257" s="110" t="s">
        <v>24</v>
      </c>
      <c r="I257" s="371"/>
      <c r="J257" s="371"/>
      <c r="K257" s="371"/>
      <c r="L257" s="371"/>
      <c r="M257" s="372"/>
      <c r="N257" s="372"/>
      <c r="O257" s="372"/>
      <c r="P257" s="372"/>
      <c r="Q257" s="372"/>
      <c r="R257" s="372"/>
      <c r="S257" s="511"/>
    </row>
    <row r="258" spans="1:19" ht="304.5" customHeight="1">
      <c r="A258" s="950"/>
      <c r="B258" s="10" t="s">
        <v>806</v>
      </c>
      <c r="C258" s="46" t="s">
        <v>670</v>
      </c>
      <c r="D258" s="30" t="s">
        <v>297</v>
      </c>
      <c r="E258" s="41" t="s">
        <v>929</v>
      </c>
      <c r="F258" s="39" t="s">
        <v>930</v>
      </c>
      <c r="G258" s="40">
        <v>45873</v>
      </c>
      <c r="H258" s="52" t="s">
        <v>24</v>
      </c>
      <c r="I258" s="361" t="s">
        <v>77</v>
      </c>
      <c r="J258" s="361" t="s">
        <v>298</v>
      </c>
      <c r="K258" s="361" t="s">
        <v>671</v>
      </c>
      <c r="L258" s="361" t="s">
        <v>276</v>
      </c>
      <c r="M258" s="372"/>
      <c r="N258" s="372"/>
      <c r="O258" s="372">
        <v>4738952</v>
      </c>
      <c r="P258" s="372"/>
      <c r="Q258" s="372"/>
      <c r="R258" s="372"/>
      <c r="S258" s="508">
        <v>3</v>
      </c>
    </row>
    <row r="259" spans="1:19" ht="304.5" customHeight="1">
      <c r="A259" s="950"/>
      <c r="B259" s="10"/>
      <c r="C259" s="46"/>
      <c r="D259" s="30"/>
      <c r="E259" s="523" t="s">
        <v>931</v>
      </c>
      <c r="F259" s="39" t="s">
        <v>51</v>
      </c>
      <c r="G259" s="40">
        <v>45734</v>
      </c>
      <c r="H259" s="52" t="s">
        <v>24</v>
      </c>
      <c r="I259" s="361"/>
      <c r="J259" s="361"/>
      <c r="K259" s="361"/>
      <c r="L259" s="361"/>
      <c r="M259" s="372"/>
      <c r="N259" s="372"/>
      <c r="O259" s="372"/>
      <c r="P259" s="372"/>
      <c r="Q259" s="372"/>
      <c r="R259" s="372"/>
      <c r="S259" s="508">
        <v>3</v>
      </c>
    </row>
    <row r="260" spans="1:19" ht="304.5" customHeight="1">
      <c r="A260" s="950"/>
      <c r="B260" s="10"/>
      <c r="C260" s="46"/>
      <c r="D260" s="30"/>
      <c r="E260" s="523" t="s">
        <v>932</v>
      </c>
      <c r="F260" s="39" t="s">
        <v>51</v>
      </c>
      <c r="G260" s="40">
        <v>45828</v>
      </c>
      <c r="H260" s="52" t="s">
        <v>24</v>
      </c>
      <c r="I260" s="361"/>
      <c r="J260" s="361"/>
      <c r="K260" s="361"/>
      <c r="L260" s="361"/>
      <c r="M260" s="372"/>
      <c r="N260" s="372"/>
      <c r="O260" s="372"/>
      <c r="P260" s="372"/>
      <c r="Q260" s="372"/>
      <c r="R260" s="372"/>
      <c r="S260" s="508">
        <v>3</v>
      </c>
    </row>
    <row r="261" spans="1:19" ht="204.75" customHeight="1">
      <c r="A261" s="950"/>
      <c r="B261" s="10" t="s">
        <v>612</v>
      </c>
      <c r="C261" s="46" t="s">
        <v>673</v>
      </c>
      <c r="D261" s="30" t="s">
        <v>297</v>
      </c>
      <c r="E261" s="41" t="s">
        <v>934</v>
      </c>
      <c r="F261" s="39" t="s">
        <v>51</v>
      </c>
      <c r="G261" s="40">
        <v>45727</v>
      </c>
      <c r="H261" s="52" t="s">
        <v>24</v>
      </c>
      <c r="I261" s="361" t="s">
        <v>77</v>
      </c>
      <c r="J261" s="361" t="s">
        <v>298</v>
      </c>
      <c r="K261" s="361" t="s">
        <v>672</v>
      </c>
      <c r="L261" s="361" t="s">
        <v>37</v>
      </c>
      <c r="M261" s="372"/>
      <c r="N261" s="372"/>
      <c r="O261" s="372">
        <v>98805.69</v>
      </c>
      <c r="P261" s="372"/>
      <c r="Q261" s="372"/>
      <c r="R261" s="372"/>
      <c r="S261" s="508">
        <v>3</v>
      </c>
    </row>
    <row r="262" spans="1:19" ht="323.25" customHeight="1">
      <c r="A262" s="950"/>
      <c r="B262" s="10" t="s">
        <v>807</v>
      </c>
      <c r="C262" s="46" t="s">
        <v>674</v>
      </c>
      <c r="D262" s="30" t="s">
        <v>297</v>
      </c>
      <c r="E262" s="41" t="s">
        <v>911</v>
      </c>
      <c r="F262" s="10" t="s">
        <v>887</v>
      </c>
      <c r="G262" s="45" t="s">
        <v>912</v>
      </c>
      <c r="H262" s="54" t="s">
        <v>889</v>
      </c>
      <c r="I262" s="361" t="s">
        <v>77</v>
      </c>
      <c r="J262" s="361" t="s">
        <v>298</v>
      </c>
      <c r="K262" s="361" t="s">
        <v>675</v>
      </c>
      <c r="L262" s="361" t="s">
        <v>669</v>
      </c>
      <c r="M262" s="372"/>
      <c r="N262" s="372"/>
      <c r="O262" s="372">
        <v>74672000</v>
      </c>
      <c r="P262" s="372"/>
      <c r="Q262" s="372"/>
      <c r="R262" s="372"/>
      <c r="S262" s="508">
        <v>3</v>
      </c>
    </row>
    <row r="263" spans="1:19" ht="99.75" customHeight="1">
      <c r="A263" s="950"/>
      <c r="B263" s="10" t="s">
        <v>808</v>
      </c>
      <c r="C263" s="46" t="s">
        <v>676</v>
      </c>
      <c r="D263" s="30" t="s">
        <v>811</v>
      </c>
      <c r="E263" s="41" t="s">
        <v>922</v>
      </c>
      <c r="F263" s="39" t="s">
        <v>51</v>
      </c>
      <c r="G263" s="40">
        <v>45930</v>
      </c>
      <c r="H263" s="52" t="s">
        <v>24</v>
      </c>
      <c r="I263" s="361" t="s">
        <v>77</v>
      </c>
      <c r="J263" s="361" t="s">
        <v>26</v>
      </c>
      <c r="K263" s="361" t="s">
        <v>677</v>
      </c>
      <c r="L263" s="361" t="s">
        <v>431</v>
      </c>
      <c r="M263" s="372"/>
      <c r="N263" s="372"/>
      <c r="O263" s="372">
        <v>1000000</v>
      </c>
      <c r="P263" s="372"/>
      <c r="Q263" s="372"/>
      <c r="R263" s="372"/>
      <c r="S263" s="508">
        <v>3</v>
      </c>
    </row>
    <row r="264" spans="1:19" ht="133.5" customHeight="1">
      <c r="A264" s="950"/>
      <c r="B264" s="10" t="s">
        <v>809</v>
      </c>
      <c r="C264" s="46" t="s">
        <v>678</v>
      </c>
      <c r="D264" s="30" t="s">
        <v>810</v>
      </c>
      <c r="E264" s="41" t="s">
        <v>927</v>
      </c>
      <c r="F264" s="39" t="s">
        <v>51</v>
      </c>
      <c r="G264" s="40">
        <v>45911</v>
      </c>
      <c r="H264" s="52" t="s">
        <v>928</v>
      </c>
      <c r="I264" s="361" t="s">
        <v>77</v>
      </c>
      <c r="J264" s="361" t="s">
        <v>26</v>
      </c>
      <c r="K264" s="361" t="s">
        <v>679</v>
      </c>
      <c r="L264" s="361" t="s">
        <v>431</v>
      </c>
      <c r="M264" s="372"/>
      <c r="N264" s="372"/>
      <c r="O264" s="372">
        <v>300000</v>
      </c>
      <c r="P264" s="372"/>
      <c r="Q264" s="372"/>
      <c r="R264" s="372"/>
      <c r="S264" s="508">
        <v>3</v>
      </c>
    </row>
    <row r="265" spans="1:19" ht="197.25" customHeight="1">
      <c r="A265" s="950"/>
      <c r="B265" s="10" t="s">
        <v>921</v>
      </c>
      <c r="C265" s="46" t="s">
        <v>680</v>
      </c>
      <c r="D265" s="30" t="s">
        <v>297</v>
      </c>
      <c r="E265" s="41" t="s">
        <v>900</v>
      </c>
      <c r="F265" s="10" t="s">
        <v>887</v>
      </c>
      <c r="G265" s="45" t="s">
        <v>888</v>
      </c>
      <c r="H265" s="54" t="s">
        <v>889</v>
      </c>
      <c r="I265" s="361" t="s">
        <v>77</v>
      </c>
      <c r="J265" s="361" t="s">
        <v>26</v>
      </c>
      <c r="K265" s="361" t="s">
        <v>681</v>
      </c>
      <c r="L265" s="361" t="s">
        <v>108</v>
      </c>
      <c r="M265" s="372"/>
      <c r="N265" s="372"/>
      <c r="O265" s="372">
        <v>7550034.9199999999</v>
      </c>
      <c r="P265" s="372"/>
      <c r="Q265" s="372"/>
      <c r="R265" s="372"/>
      <c r="S265" s="508">
        <v>3</v>
      </c>
    </row>
    <row r="266" spans="1:19" ht="193.5" customHeight="1">
      <c r="A266" s="950"/>
      <c r="B266" s="10" t="s">
        <v>913</v>
      </c>
      <c r="C266" s="46" t="s">
        <v>812</v>
      </c>
      <c r="D266" s="30" t="s">
        <v>297</v>
      </c>
      <c r="E266" s="41" t="s">
        <v>900</v>
      </c>
      <c r="F266" s="10" t="s">
        <v>887</v>
      </c>
      <c r="G266" s="45" t="s">
        <v>888</v>
      </c>
      <c r="H266" s="54" t="s">
        <v>889</v>
      </c>
      <c r="I266" s="361" t="s">
        <v>77</v>
      </c>
      <c r="J266" s="361" t="s">
        <v>26</v>
      </c>
      <c r="K266" s="361" t="s">
        <v>682</v>
      </c>
      <c r="L266" s="361" t="s">
        <v>36</v>
      </c>
      <c r="M266" s="372"/>
      <c r="N266" s="372"/>
      <c r="O266" s="372">
        <v>1418830.05</v>
      </c>
      <c r="P266" s="372"/>
      <c r="Q266" s="372"/>
      <c r="R266" s="372"/>
      <c r="S266" s="508">
        <v>3</v>
      </c>
    </row>
    <row r="267" spans="1:19" ht="166.5" customHeight="1">
      <c r="A267" s="950"/>
      <c r="B267" s="587" t="s">
        <v>914</v>
      </c>
      <c r="C267" s="837" t="s">
        <v>683</v>
      </c>
      <c r="D267" s="30" t="s">
        <v>813</v>
      </c>
      <c r="E267" s="831" t="s">
        <v>900</v>
      </c>
      <c r="F267" s="10" t="s">
        <v>887</v>
      </c>
      <c r="G267" s="45" t="s">
        <v>888</v>
      </c>
      <c r="H267" s="54" t="s">
        <v>889</v>
      </c>
      <c r="I267" s="361" t="s">
        <v>77</v>
      </c>
      <c r="J267" s="361" t="s">
        <v>26</v>
      </c>
      <c r="K267" s="361" t="s">
        <v>684</v>
      </c>
      <c r="L267" s="361" t="s">
        <v>28</v>
      </c>
      <c r="M267" s="372"/>
      <c r="N267" s="372"/>
      <c r="O267" s="372">
        <f>O268+O269</f>
        <v>871261.03</v>
      </c>
      <c r="P267" s="372"/>
      <c r="Q267" s="372"/>
      <c r="R267" s="372"/>
      <c r="S267" s="508">
        <v>3</v>
      </c>
    </row>
    <row r="268" spans="1:19" ht="19.5" customHeight="1">
      <c r="A268" s="950"/>
      <c r="B268" s="588"/>
      <c r="C268" s="845"/>
      <c r="D268" s="30"/>
      <c r="E268" s="832"/>
      <c r="F268" s="39"/>
      <c r="G268" s="40"/>
      <c r="H268" s="52"/>
      <c r="I268" s="360" t="s">
        <v>77</v>
      </c>
      <c r="J268" s="360" t="s">
        <v>26</v>
      </c>
      <c r="K268" s="360" t="s">
        <v>684</v>
      </c>
      <c r="L268" s="360" t="s">
        <v>36</v>
      </c>
      <c r="M268" s="368"/>
      <c r="N268" s="368"/>
      <c r="O268" s="368">
        <v>435750</v>
      </c>
      <c r="P268" s="372"/>
      <c r="Q268" s="372"/>
      <c r="R268" s="372"/>
      <c r="S268" s="508">
        <v>3</v>
      </c>
    </row>
    <row r="269" spans="1:19" ht="21" customHeight="1">
      <c r="A269" s="950"/>
      <c r="B269" s="830"/>
      <c r="C269" s="843"/>
      <c r="D269" s="38"/>
      <c r="E269" s="833"/>
      <c r="F269" s="39"/>
      <c r="G269" s="40"/>
      <c r="H269" s="52"/>
      <c r="I269" s="360" t="s">
        <v>77</v>
      </c>
      <c r="J269" s="360" t="s">
        <v>26</v>
      </c>
      <c r="K269" s="360" t="s">
        <v>684</v>
      </c>
      <c r="L269" s="360" t="s">
        <v>431</v>
      </c>
      <c r="M269" s="359"/>
      <c r="N269" s="368"/>
      <c r="O269" s="368">
        <v>435511.03</v>
      </c>
      <c r="P269" s="372"/>
      <c r="Q269" s="372"/>
      <c r="R269" s="372"/>
      <c r="S269" s="508">
        <v>3</v>
      </c>
    </row>
    <row r="270" spans="1:19" ht="196.5" customHeight="1">
      <c r="A270" s="950"/>
      <c r="B270" s="587" t="s">
        <v>915</v>
      </c>
      <c r="C270" s="837" t="s">
        <v>685</v>
      </c>
      <c r="D270" s="30" t="s">
        <v>814</v>
      </c>
      <c r="E270" s="41" t="s">
        <v>900</v>
      </c>
      <c r="F270" s="10" t="s">
        <v>887</v>
      </c>
      <c r="G270" s="45" t="s">
        <v>888</v>
      </c>
      <c r="H270" s="54" t="s">
        <v>889</v>
      </c>
      <c r="I270" s="361" t="s">
        <v>77</v>
      </c>
      <c r="J270" s="361" t="s">
        <v>26</v>
      </c>
      <c r="K270" s="361" t="s">
        <v>686</v>
      </c>
      <c r="L270" s="361" t="s">
        <v>28</v>
      </c>
      <c r="M270" s="372"/>
      <c r="N270" s="372"/>
      <c r="O270" s="372">
        <f>O271+O272</f>
        <v>2550000</v>
      </c>
      <c r="P270" s="372"/>
      <c r="Q270" s="372"/>
      <c r="R270" s="372"/>
      <c r="S270" s="508">
        <v>3</v>
      </c>
    </row>
    <row r="271" spans="1:19" ht="21.75" customHeight="1">
      <c r="A271" s="950"/>
      <c r="B271" s="588"/>
      <c r="C271" s="845"/>
      <c r="D271" s="30"/>
      <c r="E271" s="41"/>
      <c r="F271" s="39"/>
      <c r="G271" s="40"/>
      <c r="H271" s="52"/>
      <c r="I271" s="360" t="s">
        <v>77</v>
      </c>
      <c r="J271" s="360" t="s">
        <v>26</v>
      </c>
      <c r="K271" s="360" t="s">
        <v>686</v>
      </c>
      <c r="L271" s="360" t="s">
        <v>36</v>
      </c>
      <c r="M271" s="368"/>
      <c r="N271" s="368"/>
      <c r="O271" s="368">
        <v>1850000</v>
      </c>
      <c r="P271" s="372"/>
      <c r="Q271" s="372"/>
      <c r="R271" s="372"/>
      <c r="S271" s="508">
        <v>3</v>
      </c>
    </row>
    <row r="272" spans="1:19" ht="24.75" customHeight="1">
      <c r="A272" s="950"/>
      <c r="B272" s="830"/>
      <c r="C272" s="843"/>
      <c r="D272" s="30"/>
      <c r="E272" s="41"/>
      <c r="F272" s="39"/>
      <c r="G272" s="40"/>
      <c r="H272" s="52"/>
      <c r="I272" s="360" t="s">
        <v>77</v>
      </c>
      <c r="J272" s="360" t="s">
        <v>26</v>
      </c>
      <c r="K272" s="360" t="s">
        <v>686</v>
      </c>
      <c r="L272" s="360" t="s">
        <v>431</v>
      </c>
      <c r="M272" s="368"/>
      <c r="N272" s="368"/>
      <c r="O272" s="368">
        <v>700000</v>
      </c>
      <c r="P272" s="372"/>
      <c r="Q272" s="372"/>
      <c r="R272" s="372"/>
      <c r="S272" s="508">
        <v>3</v>
      </c>
    </row>
    <row r="273" spans="1:19" ht="198" customHeight="1">
      <c r="A273" s="950"/>
      <c r="B273" s="10" t="s">
        <v>916</v>
      </c>
      <c r="C273" s="46" t="s">
        <v>687</v>
      </c>
      <c r="D273" s="30" t="s">
        <v>815</v>
      </c>
      <c r="E273" s="41" t="s">
        <v>900</v>
      </c>
      <c r="F273" s="10" t="s">
        <v>887</v>
      </c>
      <c r="G273" s="45" t="s">
        <v>888</v>
      </c>
      <c r="H273" s="54" t="s">
        <v>889</v>
      </c>
      <c r="I273" s="361" t="s">
        <v>77</v>
      </c>
      <c r="J273" s="361" t="s">
        <v>26</v>
      </c>
      <c r="K273" s="361" t="s">
        <v>688</v>
      </c>
      <c r="L273" s="361" t="s">
        <v>36</v>
      </c>
      <c r="M273" s="372"/>
      <c r="N273" s="372"/>
      <c r="O273" s="372">
        <v>588372.02</v>
      </c>
      <c r="P273" s="372"/>
      <c r="Q273" s="372"/>
      <c r="R273" s="372"/>
      <c r="S273" s="508">
        <v>3</v>
      </c>
    </row>
    <row r="274" spans="1:19" ht="195" customHeight="1">
      <c r="A274" s="950"/>
      <c r="B274" s="10" t="s">
        <v>917</v>
      </c>
      <c r="C274" s="46" t="s">
        <v>691</v>
      </c>
      <c r="D274" s="30" t="s">
        <v>814</v>
      </c>
      <c r="E274" s="41" t="s">
        <v>900</v>
      </c>
      <c r="F274" s="10" t="s">
        <v>887</v>
      </c>
      <c r="G274" s="45" t="s">
        <v>888</v>
      </c>
      <c r="H274" s="54" t="s">
        <v>889</v>
      </c>
      <c r="I274" s="361" t="s">
        <v>77</v>
      </c>
      <c r="J274" s="361" t="s">
        <v>26</v>
      </c>
      <c r="K274" s="361" t="s">
        <v>689</v>
      </c>
      <c r="L274" s="361" t="s">
        <v>690</v>
      </c>
      <c r="M274" s="372"/>
      <c r="N274" s="372"/>
      <c r="O274" s="372">
        <v>40000</v>
      </c>
      <c r="P274" s="372"/>
      <c r="Q274" s="372"/>
      <c r="R274" s="372"/>
      <c r="S274" s="508">
        <v>3</v>
      </c>
    </row>
    <row r="275" spans="1:19" ht="47.25" customHeight="1">
      <c r="A275" s="950"/>
      <c r="B275" s="587" t="s">
        <v>818</v>
      </c>
      <c r="C275" s="837" t="s">
        <v>692</v>
      </c>
      <c r="D275" s="848" t="s">
        <v>814</v>
      </c>
      <c r="E275" s="831" t="s">
        <v>900</v>
      </c>
      <c r="F275" s="10" t="s">
        <v>887</v>
      </c>
      <c r="G275" s="45" t="s">
        <v>888</v>
      </c>
      <c r="H275" s="54" t="s">
        <v>889</v>
      </c>
      <c r="I275" s="361" t="s">
        <v>77</v>
      </c>
      <c r="J275" s="361" t="s">
        <v>77</v>
      </c>
      <c r="K275" s="361" t="s">
        <v>693</v>
      </c>
      <c r="L275" s="361"/>
      <c r="M275" s="372"/>
      <c r="N275" s="372"/>
      <c r="O275" s="372">
        <f>O276+O277+O278+O279+O280+O281+O282</f>
        <v>25346550.570000004</v>
      </c>
      <c r="P275" s="372"/>
      <c r="Q275" s="372"/>
      <c r="R275" s="372"/>
      <c r="S275" s="508">
        <v>3</v>
      </c>
    </row>
    <row r="276" spans="1:19" ht="22.5" customHeight="1">
      <c r="A276" s="950"/>
      <c r="B276" s="588"/>
      <c r="C276" s="845"/>
      <c r="D276" s="849"/>
      <c r="E276" s="832"/>
      <c r="F276" s="39"/>
      <c r="G276" s="40"/>
      <c r="H276" s="52"/>
      <c r="I276" s="360" t="s">
        <v>77</v>
      </c>
      <c r="J276" s="360" t="s">
        <v>77</v>
      </c>
      <c r="K276" s="360" t="s">
        <v>693</v>
      </c>
      <c r="L276" s="360" t="s">
        <v>148</v>
      </c>
      <c r="M276" s="368"/>
      <c r="N276" s="368"/>
      <c r="O276" s="368">
        <v>16334586.220000001</v>
      </c>
      <c r="P276" s="372"/>
      <c r="Q276" s="372"/>
      <c r="R276" s="372"/>
      <c r="S276" s="508"/>
    </row>
    <row r="277" spans="1:19" ht="30" customHeight="1">
      <c r="A277" s="950"/>
      <c r="B277" s="588"/>
      <c r="C277" s="845"/>
      <c r="D277" s="849"/>
      <c r="E277" s="832"/>
      <c r="F277" s="39"/>
      <c r="G277" s="40"/>
      <c r="H277" s="52"/>
      <c r="I277" s="360" t="s">
        <v>77</v>
      </c>
      <c r="J277" s="360" t="s">
        <v>77</v>
      </c>
      <c r="K277" s="360" t="s">
        <v>693</v>
      </c>
      <c r="L277" s="360" t="s">
        <v>149</v>
      </c>
      <c r="M277" s="368"/>
      <c r="N277" s="368"/>
      <c r="O277" s="368">
        <v>3534486.26</v>
      </c>
      <c r="P277" s="372"/>
      <c r="Q277" s="372"/>
      <c r="R277" s="372"/>
      <c r="S277" s="508"/>
    </row>
    <row r="278" spans="1:19" ht="29.25" customHeight="1">
      <c r="A278" s="950"/>
      <c r="B278" s="588"/>
      <c r="C278" s="845"/>
      <c r="D278" s="849"/>
      <c r="E278" s="832"/>
      <c r="F278" s="39"/>
      <c r="G278" s="40"/>
      <c r="H278" s="52"/>
      <c r="I278" s="360" t="s">
        <v>77</v>
      </c>
      <c r="J278" s="360" t="s">
        <v>77</v>
      </c>
      <c r="K278" s="360" t="s">
        <v>693</v>
      </c>
      <c r="L278" s="360" t="s">
        <v>36</v>
      </c>
      <c r="M278" s="368"/>
      <c r="N278" s="368"/>
      <c r="O278" s="368">
        <v>4474191</v>
      </c>
      <c r="P278" s="372"/>
      <c r="Q278" s="372"/>
      <c r="R278" s="372"/>
      <c r="S278" s="508"/>
    </row>
    <row r="279" spans="1:19" ht="30.75" customHeight="1">
      <c r="A279" s="950"/>
      <c r="B279" s="588"/>
      <c r="C279" s="845"/>
      <c r="D279" s="849"/>
      <c r="E279" s="832"/>
      <c r="F279" s="39"/>
      <c r="G279" s="40"/>
      <c r="H279" s="52"/>
      <c r="I279" s="360" t="s">
        <v>77</v>
      </c>
      <c r="J279" s="360" t="s">
        <v>77</v>
      </c>
      <c r="K279" s="360" t="s">
        <v>693</v>
      </c>
      <c r="L279" s="360" t="s">
        <v>108</v>
      </c>
      <c r="M279" s="368"/>
      <c r="N279" s="368"/>
      <c r="O279" s="368">
        <v>475089.21</v>
      </c>
      <c r="P279" s="372"/>
      <c r="Q279" s="372"/>
      <c r="R279" s="372"/>
      <c r="S279" s="508"/>
    </row>
    <row r="280" spans="1:19" ht="21.75" customHeight="1">
      <c r="A280" s="950"/>
      <c r="B280" s="588"/>
      <c r="C280" s="845"/>
      <c r="D280" s="849"/>
      <c r="E280" s="832"/>
      <c r="F280" s="39"/>
      <c r="G280" s="40"/>
      <c r="H280" s="52"/>
      <c r="I280" s="360" t="s">
        <v>77</v>
      </c>
      <c r="J280" s="360" t="s">
        <v>77</v>
      </c>
      <c r="K280" s="360" t="s">
        <v>693</v>
      </c>
      <c r="L280" s="360" t="s">
        <v>113</v>
      </c>
      <c r="M280" s="368"/>
      <c r="N280" s="368"/>
      <c r="O280" s="368">
        <v>487228.94</v>
      </c>
      <c r="P280" s="372"/>
      <c r="Q280" s="372"/>
      <c r="R280" s="372"/>
      <c r="S280" s="508"/>
    </row>
    <row r="281" spans="1:19" ht="20.25" customHeight="1">
      <c r="A281" s="950"/>
      <c r="B281" s="588"/>
      <c r="C281" s="845"/>
      <c r="D281" s="849"/>
      <c r="E281" s="832"/>
      <c r="F281" s="39"/>
      <c r="G281" s="40"/>
      <c r="H281" s="52"/>
      <c r="I281" s="360" t="s">
        <v>77</v>
      </c>
      <c r="J281" s="360" t="s">
        <v>77</v>
      </c>
      <c r="K281" s="360" t="s">
        <v>693</v>
      </c>
      <c r="L281" s="360" t="s">
        <v>133</v>
      </c>
      <c r="M281" s="368"/>
      <c r="N281" s="368"/>
      <c r="O281" s="368">
        <v>33948</v>
      </c>
      <c r="P281" s="372"/>
      <c r="Q281" s="372"/>
      <c r="R281" s="372"/>
      <c r="S281" s="508"/>
    </row>
    <row r="282" spans="1:19" ht="29.25" customHeight="1">
      <c r="A282" s="950"/>
      <c r="B282" s="830"/>
      <c r="C282" s="843"/>
      <c r="D282" s="850"/>
      <c r="E282" s="833"/>
      <c r="F282" s="39"/>
      <c r="G282" s="40"/>
      <c r="H282" s="52"/>
      <c r="I282" s="360" t="s">
        <v>77</v>
      </c>
      <c r="J282" s="360" t="s">
        <v>77</v>
      </c>
      <c r="K282" s="360" t="s">
        <v>693</v>
      </c>
      <c r="L282" s="360" t="s">
        <v>37</v>
      </c>
      <c r="M282" s="368"/>
      <c r="N282" s="368"/>
      <c r="O282" s="368">
        <v>7020.94</v>
      </c>
      <c r="P282" s="372"/>
      <c r="Q282" s="372"/>
      <c r="R282" s="372"/>
      <c r="S282" s="508"/>
    </row>
    <row r="283" spans="1:19" ht="111.75" customHeight="1">
      <c r="A283" s="950"/>
      <c r="B283" s="588" t="s">
        <v>613</v>
      </c>
      <c r="C283" s="845" t="s">
        <v>345</v>
      </c>
      <c r="D283" s="36" t="s">
        <v>101</v>
      </c>
      <c r="E283" s="67" t="s">
        <v>616</v>
      </c>
      <c r="F283" s="92" t="s">
        <v>51</v>
      </c>
      <c r="G283" s="95">
        <v>42446</v>
      </c>
      <c r="H283" s="109" t="s">
        <v>24</v>
      </c>
      <c r="I283" s="348" t="s">
        <v>77</v>
      </c>
      <c r="J283" s="348" t="s">
        <v>77</v>
      </c>
      <c r="K283" s="348" t="s">
        <v>346</v>
      </c>
      <c r="L283" s="348" t="s">
        <v>28</v>
      </c>
      <c r="M283" s="372">
        <f t="shared" ref="M283:R283" si="14">SUM(M284:M289)</f>
        <v>13725200</v>
      </c>
      <c r="N283" s="372">
        <f t="shared" si="14"/>
        <v>13384636.630000001</v>
      </c>
      <c r="O283" s="372">
        <f t="shared" si="14"/>
        <v>14652300</v>
      </c>
      <c r="P283" s="372">
        <f t="shared" si="14"/>
        <v>13615400</v>
      </c>
      <c r="Q283" s="372">
        <f t="shared" si="14"/>
        <v>13615400</v>
      </c>
      <c r="R283" s="373">
        <f t="shared" si="14"/>
        <v>13615400</v>
      </c>
      <c r="S283" s="508">
        <v>3</v>
      </c>
    </row>
    <row r="284" spans="1:19" s="3" customFormat="1" ht="15" customHeight="1">
      <c r="A284" s="950"/>
      <c r="B284" s="588"/>
      <c r="C284" s="845"/>
      <c r="D284" s="36"/>
      <c r="E284" s="832" t="s">
        <v>543</v>
      </c>
      <c r="F284" s="92" t="s">
        <v>51</v>
      </c>
      <c r="G284" s="95">
        <v>42507</v>
      </c>
      <c r="H284" s="109" t="s">
        <v>24</v>
      </c>
      <c r="I284" s="360" t="s">
        <v>77</v>
      </c>
      <c r="J284" s="360" t="s">
        <v>77</v>
      </c>
      <c r="K284" s="360" t="s">
        <v>346</v>
      </c>
      <c r="L284" s="360" t="s">
        <v>148</v>
      </c>
      <c r="M284" s="359">
        <v>10294200</v>
      </c>
      <c r="N284" s="359">
        <v>10204321.74</v>
      </c>
      <c r="O284" s="359">
        <v>10987500</v>
      </c>
      <c r="P284" s="359">
        <v>10191300</v>
      </c>
      <c r="Q284" s="359">
        <v>10191300</v>
      </c>
      <c r="R284" s="359">
        <v>10191300</v>
      </c>
      <c r="S284" s="514">
        <v>3</v>
      </c>
    </row>
    <row r="285" spans="1:19" s="3" customFormat="1" ht="15" customHeight="1">
      <c r="A285" s="950"/>
      <c r="B285" s="588"/>
      <c r="C285" s="845"/>
      <c r="D285" s="36"/>
      <c r="E285" s="832"/>
      <c r="F285" s="92"/>
      <c r="G285" s="95"/>
      <c r="H285" s="109"/>
      <c r="I285" s="360" t="s">
        <v>77</v>
      </c>
      <c r="J285" s="360" t="s">
        <v>77</v>
      </c>
      <c r="K285" s="360" t="s">
        <v>346</v>
      </c>
      <c r="L285" s="360" t="s">
        <v>149</v>
      </c>
      <c r="M285" s="359">
        <v>3087000</v>
      </c>
      <c r="N285" s="359">
        <v>3025472.24</v>
      </c>
      <c r="O285" s="359">
        <v>3318500</v>
      </c>
      <c r="P285" s="359">
        <v>3077800</v>
      </c>
      <c r="Q285" s="359">
        <v>3077800</v>
      </c>
      <c r="R285" s="359">
        <v>3077800</v>
      </c>
      <c r="S285" s="514">
        <v>3</v>
      </c>
    </row>
    <row r="286" spans="1:19" s="3" customFormat="1" ht="15" customHeight="1">
      <c r="A286" s="950"/>
      <c r="B286" s="588"/>
      <c r="C286" s="845"/>
      <c r="D286" s="36"/>
      <c r="E286" s="832"/>
      <c r="F286" s="92"/>
      <c r="G286" s="95"/>
      <c r="H286" s="109"/>
      <c r="I286" s="360" t="s">
        <v>77</v>
      </c>
      <c r="J286" s="360" t="s">
        <v>77</v>
      </c>
      <c r="K286" s="360" t="s">
        <v>346</v>
      </c>
      <c r="L286" s="360" t="s">
        <v>36</v>
      </c>
      <c r="M286" s="359">
        <v>305800</v>
      </c>
      <c r="N286" s="359">
        <v>118700</v>
      </c>
      <c r="O286" s="359">
        <v>318100</v>
      </c>
      <c r="P286" s="359">
        <v>318100</v>
      </c>
      <c r="Q286" s="359">
        <v>318100</v>
      </c>
      <c r="R286" s="359">
        <v>318100</v>
      </c>
      <c r="S286" s="514">
        <v>3</v>
      </c>
    </row>
    <row r="287" spans="1:19" s="3" customFormat="1" ht="15" customHeight="1">
      <c r="A287" s="950"/>
      <c r="B287" s="588"/>
      <c r="C287" s="845"/>
      <c r="D287" s="36"/>
      <c r="E287" s="832"/>
      <c r="F287" s="92"/>
      <c r="G287" s="95"/>
      <c r="H287" s="109"/>
      <c r="I287" s="360" t="s">
        <v>77</v>
      </c>
      <c r="J287" s="360" t="s">
        <v>77</v>
      </c>
      <c r="K287" s="360" t="s">
        <v>346</v>
      </c>
      <c r="L287" s="360" t="s">
        <v>133</v>
      </c>
      <c r="M287" s="359">
        <v>3000</v>
      </c>
      <c r="N287" s="359">
        <v>3000</v>
      </c>
      <c r="O287" s="359">
        <v>0</v>
      </c>
      <c r="P287" s="359"/>
      <c r="Q287" s="359"/>
      <c r="R287" s="359"/>
      <c r="S287" s="514">
        <v>3</v>
      </c>
    </row>
    <row r="288" spans="1:19" s="3" customFormat="1" ht="15" customHeight="1">
      <c r="A288" s="950"/>
      <c r="B288" s="588"/>
      <c r="C288" s="845"/>
      <c r="D288" s="36"/>
      <c r="E288" s="832"/>
      <c r="F288" s="92"/>
      <c r="G288" s="95"/>
      <c r="H288" s="109"/>
      <c r="I288" s="360" t="s">
        <v>77</v>
      </c>
      <c r="J288" s="360" t="s">
        <v>77</v>
      </c>
      <c r="K288" s="360" t="s">
        <v>346</v>
      </c>
      <c r="L288" s="360" t="s">
        <v>516</v>
      </c>
      <c r="M288" s="359">
        <v>10000</v>
      </c>
      <c r="N288" s="359">
        <v>10000</v>
      </c>
      <c r="O288" s="359">
        <v>0</v>
      </c>
      <c r="P288" s="359"/>
      <c r="Q288" s="359"/>
      <c r="R288" s="359"/>
      <c r="S288" s="514">
        <v>3</v>
      </c>
    </row>
    <row r="289" spans="1:19" s="3" customFormat="1" ht="59.25" customHeight="1">
      <c r="A289" s="950"/>
      <c r="B289" s="830"/>
      <c r="C289" s="843"/>
      <c r="D289" s="38"/>
      <c r="E289" s="833"/>
      <c r="F289" s="92"/>
      <c r="G289" s="95"/>
      <c r="H289" s="109"/>
      <c r="I289" s="360" t="s">
        <v>77</v>
      </c>
      <c r="J289" s="360" t="s">
        <v>77</v>
      </c>
      <c r="K289" s="360" t="s">
        <v>346</v>
      </c>
      <c r="L289" s="360" t="s">
        <v>37</v>
      </c>
      <c r="M289" s="359">
        <v>25200</v>
      </c>
      <c r="N289" s="359">
        <v>23142.65</v>
      </c>
      <c r="O289" s="359">
        <v>28200</v>
      </c>
      <c r="P289" s="359">
        <v>28200</v>
      </c>
      <c r="Q289" s="359">
        <v>28200</v>
      </c>
      <c r="R289" s="359">
        <v>28200</v>
      </c>
      <c r="S289" s="514">
        <v>3</v>
      </c>
    </row>
    <row r="290" spans="1:19" ht="179.25" customHeight="1">
      <c r="A290" s="950"/>
      <c r="B290" s="587" t="s">
        <v>819</v>
      </c>
      <c r="C290" s="837" t="s">
        <v>347</v>
      </c>
      <c r="D290" s="36" t="s">
        <v>539</v>
      </c>
      <c r="E290" s="61" t="s">
        <v>541</v>
      </c>
      <c r="F290" s="42" t="s">
        <v>51</v>
      </c>
      <c r="G290" s="93">
        <v>45292</v>
      </c>
      <c r="H290" s="97" t="s">
        <v>70</v>
      </c>
      <c r="I290" s="348" t="s">
        <v>77</v>
      </c>
      <c r="J290" s="355" t="s">
        <v>77</v>
      </c>
      <c r="K290" s="355" t="s">
        <v>348</v>
      </c>
      <c r="L290" s="355" t="s">
        <v>28</v>
      </c>
      <c r="M290" s="899">
        <f t="shared" ref="M290:R290" si="15">SUM(M292:M293)</f>
        <v>632100</v>
      </c>
      <c r="N290" s="899">
        <f t="shared" si="15"/>
        <v>632100</v>
      </c>
      <c r="O290" s="899">
        <f t="shared" si="15"/>
        <v>680200</v>
      </c>
      <c r="P290" s="899">
        <f t="shared" si="15"/>
        <v>655600</v>
      </c>
      <c r="Q290" s="899">
        <f t="shared" si="15"/>
        <v>655600</v>
      </c>
      <c r="R290" s="902">
        <f t="shared" si="15"/>
        <v>655600</v>
      </c>
      <c r="S290" s="896">
        <v>3</v>
      </c>
    </row>
    <row r="291" spans="1:19" ht="22.5" customHeight="1">
      <c r="A291" s="950"/>
      <c r="B291" s="588"/>
      <c r="C291" s="845"/>
      <c r="D291" s="845" t="s">
        <v>540</v>
      </c>
      <c r="E291" s="832" t="s">
        <v>542</v>
      </c>
      <c r="F291" s="867" t="s">
        <v>51</v>
      </c>
      <c r="G291" s="889">
        <v>45658</v>
      </c>
      <c r="H291" s="844" t="s">
        <v>70</v>
      </c>
      <c r="I291" s="374"/>
      <c r="J291" s="367"/>
      <c r="K291" s="367"/>
      <c r="L291" s="367"/>
      <c r="M291" s="901"/>
      <c r="N291" s="901"/>
      <c r="O291" s="901"/>
      <c r="P291" s="901"/>
      <c r="Q291" s="901"/>
      <c r="R291" s="904"/>
      <c r="S291" s="898"/>
    </row>
    <row r="292" spans="1:19" s="3" customFormat="1" ht="20.25" customHeight="1">
      <c r="A292" s="950"/>
      <c r="B292" s="588"/>
      <c r="C292" s="845"/>
      <c r="D292" s="845"/>
      <c r="E292" s="832"/>
      <c r="F292" s="867"/>
      <c r="G292" s="889"/>
      <c r="H292" s="844"/>
      <c r="I292" s="360" t="s">
        <v>77</v>
      </c>
      <c r="J292" s="360" t="s">
        <v>77</v>
      </c>
      <c r="K292" s="360" t="s">
        <v>348</v>
      </c>
      <c r="L292" s="360" t="s">
        <v>29</v>
      </c>
      <c r="M292" s="359">
        <v>489400</v>
      </c>
      <c r="N292" s="359">
        <v>489400</v>
      </c>
      <c r="O292" s="359">
        <v>531800</v>
      </c>
      <c r="P292" s="359">
        <v>512900</v>
      </c>
      <c r="Q292" s="359">
        <v>512900</v>
      </c>
      <c r="R292" s="359">
        <v>512900</v>
      </c>
      <c r="S292" s="511">
        <v>3</v>
      </c>
    </row>
    <row r="293" spans="1:19" s="8" customFormat="1" ht="171" customHeight="1">
      <c r="A293" s="950"/>
      <c r="B293" s="830"/>
      <c r="C293" s="843"/>
      <c r="D293" s="843"/>
      <c r="E293" s="833"/>
      <c r="F293" s="855"/>
      <c r="G293" s="906"/>
      <c r="H293" s="822"/>
      <c r="I293" s="367" t="s">
        <v>77</v>
      </c>
      <c r="J293" s="367" t="s">
        <v>77</v>
      </c>
      <c r="K293" s="367" t="s">
        <v>348</v>
      </c>
      <c r="L293" s="367" t="s">
        <v>30</v>
      </c>
      <c r="M293" s="359">
        <v>142700</v>
      </c>
      <c r="N293" s="359">
        <v>142700</v>
      </c>
      <c r="O293" s="359">
        <v>148400</v>
      </c>
      <c r="P293" s="359">
        <v>142700</v>
      </c>
      <c r="Q293" s="359">
        <v>142700</v>
      </c>
      <c r="R293" s="359">
        <v>142700</v>
      </c>
      <c r="S293" s="511">
        <v>3</v>
      </c>
    </row>
    <row r="294" spans="1:19" s="9" customFormat="1" ht="120" customHeight="1">
      <c r="A294" s="950"/>
      <c r="B294" s="77" t="s">
        <v>820</v>
      </c>
      <c r="C294" s="837" t="s">
        <v>20</v>
      </c>
      <c r="D294" s="36" t="s">
        <v>53</v>
      </c>
      <c r="E294" s="67" t="s">
        <v>538</v>
      </c>
      <c r="F294" s="92" t="s">
        <v>51</v>
      </c>
      <c r="G294" s="95">
        <v>45225</v>
      </c>
      <c r="H294" s="70" t="s">
        <v>24</v>
      </c>
      <c r="I294" s="361" t="s">
        <v>77</v>
      </c>
      <c r="J294" s="361" t="s">
        <v>77</v>
      </c>
      <c r="K294" s="361" t="s">
        <v>27</v>
      </c>
      <c r="L294" s="361" t="s">
        <v>28</v>
      </c>
      <c r="M294" s="362">
        <f>M295+M296</f>
        <v>91200</v>
      </c>
      <c r="N294" s="362">
        <f>N295+N296</f>
        <v>84423.43</v>
      </c>
      <c r="O294" s="362">
        <f>O295+O296</f>
        <v>11000</v>
      </c>
      <c r="P294" s="362">
        <f>SUM(P295:P296)</f>
        <v>11000</v>
      </c>
      <c r="Q294" s="362">
        <f>SUM(Q295:Q296)</f>
        <v>11000</v>
      </c>
      <c r="R294" s="363">
        <f>SUM(R295:R296)</f>
        <v>11000</v>
      </c>
      <c r="S294" s="508">
        <v>3</v>
      </c>
    </row>
    <row r="295" spans="1:19" s="9" customFormat="1" ht="75" customHeight="1">
      <c r="A295" s="950"/>
      <c r="B295" s="72"/>
      <c r="C295" s="845"/>
      <c r="D295" s="36"/>
      <c r="E295" s="832" t="s">
        <v>48</v>
      </c>
      <c r="F295" s="92" t="s">
        <v>51</v>
      </c>
      <c r="G295" s="95">
        <v>39448</v>
      </c>
      <c r="H295" s="70" t="s">
        <v>24</v>
      </c>
      <c r="I295" s="360" t="s">
        <v>77</v>
      </c>
      <c r="J295" s="360" t="s">
        <v>77</v>
      </c>
      <c r="K295" s="360" t="s">
        <v>27</v>
      </c>
      <c r="L295" s="360" t="s">
        <v>29</v>
      </c>
      <c r="M295" s="359">
        <v>69786.740000000005</v>
      </c>
      <c r="N295" s="359">
        <v>63010.17</v>
      </c>
      <c r="O295" s="359">
        <v>0</v>
      </c>
      <c r="P295" s="359">
        <v>0</v>
      </c>
      <c r="Q295" s="359">
        <v>0</v>
      </c>
      <c r="R295" s="359">
        <v>0</v>
      </c>
      <c r="S295" s="514">
        <v>3</v>
      </c>
    </row>
    <row r="296" spans="1:19" s="9" customFormat="1" ht="60.75" customHeight="1">
      <c r="A296" s="950"/>
      <c r="B296" s="73"/>
      <c r="C296" s="843"/>
      <c r="D296" s="38"/>
      <c r="E296" s="833"/>
      <c r="F296" s="32"/>
      <c r="G296" s="37"/>
      <c r="H296" s="81"/>
      <c r="I296" s="360" t="s">
        <v>77</v>
      </c>
      <c r="J296" s="360" t="s">
        <v>77</v>
      </c>
      <c r="K296" s="360" t="s">
        <v>27</v>
      </c>
      <c r="L296" s="360" t="s">
        <v>30</v>
      </c>
      <c r="M296" s="359">
        <v>21413.26</v>
      </c>
      <c r="N296" s="359">
        <v>21413.26</v>
      </c>
      <c r="O296" s="359">
        <v>11000</v>
      </c>
      <c r="P296" s="359">
        <v>11000</v>
      </c>
      <c r="Q296" s="359">
        <v>11000</v>
      </c>
      <c r="R296" s="359">
        <v>11000</v>
      </c>
      <c r="S296" s="514">
        <v>3</v>
      </c>
    </row>
    <row r="297" spans="1:19" s="9" customFormat="1" ht="211.5" customHeight="1">
      <c r="A297" s="950"/>
      <c r="B297" s="77" t="s">
        <v>821</v>
      </c>
      <c r="C297" s="65" t="s">
        <v>694</v>
      </c>
      <c r="D297" s="30" t="s">
        <v>816</v>
      </c>
      <c r="E297" s="41" t="s">
        <v>900</v>
      </c>
      <c r="F297" s="10" t="s">
        <v>887</v>
      </c>
      <c r="G297" s="45" t="s">
        <v>888</v>
      </c>
      <c r="H297" s="54" t="s">
        <v>889</v>
      </c>
      <c r="I297" s="360" t="s">
        <v>402</v>
      </c>
      <c r="J297" s="360" t="s">
        <v>77</v>
      </c>
      <c r="K297" s="351" t="s">
        <v>695</v>
      </c>
      <c r="L297" s="351" t="s">
        <v>36</v>
      </c>
      <c r="M297" s="359"/>
      <c r="N297" s="359"/>
      <c r="O297" s="362">
        <v>300000</v>
      </c>
      <c r="P297" s="359"/>
      <c r="Q297" s="359"/>
      <c r="R297" s="359"/>
      <c r="S297" s="514">
        <v>3</v>
      </c>
    </row>
    <row r="298" spans="1:19" s="9" customFormat="1" ht="155.25" customHeight="1">
      <c r="A298" s="950"/>
      <c r="B298" s="77" t="s">
        <v>822</v>
      </c>
      <c r="C298" s="65" t="s">
        <v>603</v>
      </c>
      <c r="D298" s="36" t="s">
        <v>979</v>
      </c>
      <c r="E298" s="832" t="s">
        <v>980</v>
      </c>
      <c r="F298" s="844" t="s">
        <v>606</v>
      </c>
      <c r="G298" s="911" t="s">
        <v>604</v>
      </c>
      <c r="H298" s="844" t="s">
        <v>605</v>
      </c>
      <c r="I298" s="348" t="s">
        <v>352</v>
      </c>
      <c r="J298" s="348" t="s">
        <v>25</v>
      </c>
      <c r="K298" s="355" t="s">
        <v>513</v>
      </c>
      <c r="L298" s="355" t="s">
        <v>36</v>
      </c>
      <c r="M298" s="362"/>
      <c r="N298" s="362"/>
      <c r="O298" s="362">
        <v>13572700</v>
      </c>
      <c r="P298" s="362">
        <v>0</v>
      </c>
      <c r="Q298" s="362">
        <v>0</v>
      </c>
      <c r="R298" s="362">
        <v>0</v>
      </c>
      <c r="S298" s="514">
        <v>3</v>
      </c>
    </row>
    <row r="299" spans="1:19" s="9" customFormat="1" ht="145.5" customHeight="1">
      <c r="A299" s="950"/>
      <c r="B299" s="77" t="s">
        <v>817</v>
      </c>
      <c r="C299" s="65" t="s">
        <v>603</v>
      </c>
      <c r="D299" s="38"/>
      <c r="E299" s="833"/>
      <c r="F299" s="822"/>
      <c r="G299" s="869"/>
      <c r="H299" s="822"/>
      <c r="I299" s="355" t="s">
        <v>352</v>
      </c>
      <c r="J299" s="355" t="s">
        <v>25</v>
      </c>
      <c r="K299" s="355" t="s">
        <v>353</v>
      </c>
      <c r="L299" s="355" t="s">
        <v>36</v>
      </c>
      <c r="M299" s="362"/>
      <c r="N299" s="362"/>
      <c r="O299" s="362">
        <v>208326.67</v>
      </c>
      <c r="P299" s="362">
        <v>0</v>
      </c>
      <c r="Q299" s="362">
        <v>0</v>
      </c>
      <c r="R299" s="362">
        <v>0</v>
      </c>
      <c r="S299" s="514">
        <v>3</v>
      </c>
    </row>
    <row r="300" spans="1:19" s="9" customFormat="1" ht="158.25" customHeight="1">
      <c r="A300" s="950"/>
      <c r="B300" s="77" t="s">
        <v>823</v>
      </c>
      <c r="C300" s="65" t="s">
        <v>515</v>
      </c>
      <c r="D300" s="30" t="s">
        <v>552</v>
      </c>
      <c r="E300" s="831" t="s">
        <v>981</v>
      </c>
      <c r="F300" s="821" t="s">
        <v>356</v>
      </c>
      <c r="G300" s="868" t="s">
        <v>604</v>
      </c>
      <c r="H300" s="821" t="s">
        <v>605</v>
      </c>
      <c r="I300" s="355" t="s">
        <v>352</v>
      </c>
      <c r="J300" s="355" t="s">
        <v>298</v>
      </c>
      <c r="K300" s="355" t="s">
        <v>354</v>
      </c>
      <c r="L300" s="355" t="s">
        <v>36</v>
      </c>
      <c r="M300" s="359"/>
      <c r="N300" s="359"/>
      <c r="O300" s="362">
        <v>196526.67</v>
      </c>
      <c r="P300" s="362">
        <v>0</v>
      </c>
      <c r="Q300" s="359">
        <v>0</v>
      </c>
      <c r="R300" s="380">
        <v>0</v>
      </c>
      <c r="S300" s="514">
        <v>3</v>
      </c>
    </row>
    <row r="301" spans="1:19" s="49" customFormat="1" ht="171" customHeight="1">
      <c r="A301" s="950"/>
      <c r="B301" s="77" t="s">
        <v>952</v>
      </c>
      <c r="C301" s="65" t="s">
        <v>515</v>
      </c>
      <c r="D301" s="30" t="s">
        <v>552</v>
      </c>
      <c r="E301" s="833"/>
      <c r="F301" s="844"/>
      <c r="G301" s="911"/>
      <c r="H301" s="822"/>
      <c r="I301" s="355" t="s">
        <v>352</v>
      </c>
      <c r="J301" s="355" t="s">
        <v>298</v>
      </c>
      <c r="K301" s="355" t="s">
        <v>514</v>
      </c>
      <c r="L301" s="355" t="s">
        <v>36</v>
      </c>
      <c r="M301" s="359"/>
      <c r="N301" s="359"/>
      <c r="O301" s="362">
        <v>13572700</v>
      </c>
      <c r="P301" s="362">
        <v>0</v>
      </c>
      <c r="Q301" s="362">
        <v>0</v>
      </c>
      <c r="R301" s="363">
        <v>0</v>
      </c>
      <c r="S301" s="514">
        <v>3</v>
      </c>
    </row>
    <row r="302" spans="1:19" s="9" customFormat="1" ht="77.25" customHeight="1">
      <c r="A302" s="950"/>
      <c r="B302" s="587" t="s">
        <v>824</v>
      </c>
      <c r="C302" s="837" t="s">
        <v>355</v>
      </c>
      <c r="D302" s="36" t="s">
        <v>552</v>
      </c>
      <c r="E302" s="831" t="s">
        <v>982</v>
      </c>
      <c r="F302" s="952" t="s">
        <v>356</v>
      </c>
      <c r="G302" s="868" t="s">
        <v>983</v>
      </c>
      <c r="H302" s="831" t="s">
        <v>984</v>
      </c>
      <c r="I302" s="355" t="s">
        <v>352</v>
      </c>
      <c r="J302" s="355" t="s">
        <v>298</v>
      </c>
      <c r="K302" s="355" t="s">
        <v>512</v>
      </c>
      <c r="L302" s="355" t="s">
        <v>36</v>
      </c>
      <c r="M302" s="359"/>
      <c r="N302" s="359"/>
      <c r="O302" s="359"/>
      <c r="P302" s="362">
        <v>9983500</v>
      </c>
      <c r="Q302" s="362">
        <v>0</v>
      </c>
      <c r="R302" s="363">
        <v>0</v>
      </c>
      <c r="S302" s="514">
        <v>3</v>
      </c>
    </row>
    <row r="303" spans="1:19" s="9" customFormat="1" ht="56.25" customHeight="1">
      <c r="A303" s="950"/>
      <c r="B303" s="830"/>
      <c r="C303" s="843"/>
      <c r="D303" s="38"/>
      <c r="E303" s="832"/>
      <c r="F303" s="838"/>
      <c r="G303" s="911"/>
      <c r="H303" s="832"/>
      <c r="I303" s="355" t="s">
        <v>352</v>
      </c>
      <c r="J303" s="355" t="s">
        <v>298</v>
      </c>
      <c r="K303" s="355" t="s">
        <v>512</v>
      </c>
      <c r="L303" s="355" t="s">
        <v>360</v>
      </c>
      <c r="M303" s="359"/>
      <c r="N303" s="359"/>
      <c r="O303" s="359"/>
      <c r="P303" s="362">
        <v>27906700</v>
      </c>
      <c r="Q303" s="362">
        <v>0</v>
      </c>
      <c r="R303" s="363">
        <v>0</v>
      </c>
      <c r="S303" s="514">
        <v>3</v>
      </c>
    </row>
    <row r="304" spans="1:19" s="9" customFormat="1" ht="90.75" customHeight="1">
      <c r="A304" s="950"/>
      <c r="B304" s="587" t="s">
        <v>825</v>
      </c>
      <c r="C304" s="837" t="s">
        <v>357</v>
      </c>
      <c r="D304" s="35" t="s">
        <v>552</v>
      </c>
      <c r="E304" s="832"/>
      <c r="F304" s="838"/>
      <c r="G304" s="911"/>
      <c r="H304" s="832"/>
      <c r="I304" s="355" t="s">
        <v>352</v>
      </c>
      <c r="J304" s="355" t="s">
        <v>298</v>
      </c>
      <c r="K304" s="355" t="s">
        <v>511</v>
      </c>
      <c r="L304" s="355" t="s">
        <v>360</v>
      </c>
      <c r="M304" s="359"/>
      <c r="N304" s="359"/>
      <c r="O304" s="359"/>
      <c r="P304" s="362">
        <v>33958700</v>
      </c>
      <c r="Q304" s="362">
        <v>0</v>
      </c>
      <c r="R304" s="363">
        <v>0</v>
      </c>
      <c r="S304" s="514">
        <v>3</v>
      </c>
    </row>
    <row r="305" spans="1:19" s="9" customFormat="1" ht="21" customHeight="1">
      <c r="A305" s="950"/>
      <c r="B305" s="830"/>
      <c r="C305" s="843"/>
      <c r="D305" s="38"/>
      <c r="E305" s="833"/>
      <c r="F305" s="839"/>
      <c r="G305" s="869"/>
      <c r="H305" s="833"/>
      <c r="I305" s="355" t="s">
        <v>352</v>
      </c>
      <c r="J305" s="355" t="s">
        <v>298</v>
      </c>
      <c r="K305" s="355" t="s">
        <v>511</v>
      </c>
      <c r="L305" s="355" t="s">
        <v>36</v>
      </c>
      <c r="M305" s="359"/>
      <c r="N305" s="359"/>
      <c r="O305" s="359"/>
      <c r="P305" s="362">
        <v>9983500</v>
      </c>
      <c r="Q305" s="362">
        <v>0</v>
      </c>
      <c r="R305" s="363">
        <v>0</v>
      </c>
      <c r="S305" s="514">
        <v>3</v>
      </c>
    </row>
    <row r="306" spans="1:19" s="9" customFormat="1" ht="96.75" customHeight="1">
      <c r="A306" s="950"/>
      <c r="B306" s="77" t="s">
        <v>826</v>
      </c>
      <c r="C306" s="46" t="s">
        <v>358</v>
      </c>
      <c r="D306" s="30" t="s">
        <v>552</v>
      </c>
      <c r="E306" s="41" t="s">
        <v>553</v>
      </c>
      <c r="F306" s="71" t="s">
        <v>51</v>
      </c>
      <c r="G306" s="99">
        <v>39814</v>
      </c>
      <c r="H306" s="54" t="s">
        <v>24</v>
      </c>
      <c r="I306" s="355" t="s">
        <v>352</v>
      </c>
      <c r="J306" s="355" t="s">
        <v>298</v>
      </c>
      <c r="K306" s="355" t="s">
        <v>359</v>
      </c>
      <c r="L306" s="355" t="s">
        <v>360</v>
      </c>
      <c r="M306" s="362">
        <v>2308600</v>
      </c>
      <c r="N306" s="362">
        <v>1761867.32</v>
      </c>
      <c r="O306" s="362">
        <v>30671000</v>
      </c>
      <c r="P306" s="359"/>
      <c r="Q306" s="359"/>
      <c r="R306" s="359"/>
      <c r="S306" s="514">
        <v>3</v>
      </c>
    </row>
    <row r="307" spans="1:19" s="9" customFormat="1" ht="120.75" customHeight="1">
      <c r="A307" s="950"/>
      <c r="B307" s="77" t="s">
        <v>827</v>
      </c>
      <c r="C307" s="46" t="s">
        <v>361</v>
      </c>
      <c r="D307" s="30" t="s">
        <v>552</v>
      </c>
      <c r="E307" s="831" t="s">
        <v>554</v>
      </c>
      <c r="F307" s="831" t="s">
        <v>356</v>
      </c>
      <c r="G307" s="941" t="s">
        <v>362</v>
      </c>
      <c r="H307" s="831" t="s">
        <v>985</v>
      </c>
      <c r="I307" s="355" t="s">
        <v>352</v>
      </c>
      <c r="J307" s="355" t="s">
        <v>298</v>
      </c>
      <c r="K307" s="355" t="s">
        <v>363</v>
      </c>
      <c r="L307" s="355" t="s">
        <v>360</v>
      </c>
      <c r="M307" s="362">
        <v>12354200</v>
      </c>
      <c r="N307" s="362">
        <v>10198500</v>
      </c>
      <c r="O307" s="362">
        <v>0</v>
      </c>
      <c r="P307" s="359"/>
      <c r="Q307" s="359"/>
      <c r="R307" s="359"/>
      <c r="S307" s="514">
        <v>3</v>
      </c>
    </row>
    <row r="308" spans="1:19" s="9" customFormat="1" ht="160.5" customHeight="1">
      <c r="A308" s="950"/>
      <c r="B308" s="77" t="s">
        <v>828</v>
      </c>
      <c r="C308" s="46" t="s">
        <v>364</v>
      </c>
      <c r="D308" s="30" t="s">
        <v>552</v>
      </c>
      <c r="E308" s="832"/>
      <c r="F308" s="939"/>
      <c r="G308" s="942"/>
      <c r="H308" s="832"/>
      <c r="I308" s="355" t="s">
        <v>352</v>
      </c>
      <c r="J308" s="355" t="s">
        <v>298</v>
      </c>
      <c r="K308" s="355" t="s">
        <v>365</v>
      </c>
      <c r="L308" s="355" t="s">
        <v>360</v>
      </c>
      <c r="M308" s="362">
        <v>69809400</v>
      </c>
      <c r="N308" s="362">
        <v>43643600</v>
      </c>
      <c r="O308" s="362">
        <v>28321500</v>
      </c>
      <c r="P308" s="359"/>
      <c r="Q308" s="359"/>
      <c r="R308" s="359"/>
      <c r="S308" s="514">
        <v>3</v>
      </c>
    </row>
    <row r="309" spans="1:19" s="9" customFormat="1" ht="120.75" customHeight="1">
      <c r="A309" s="950"/>
      <c r="B309" s="77" t="s">
        <v>829</v>
      </c>
      <c r="C309" s="46" t="s">
        <v>361</v>
      </c>
      <c r="D309" s="30" t="s">
        <v>552</v>
      </c>
      <c r="E309" s="832"/>
      <c r="F309" s="939"/>
      <c r="G309" s="942"/>
      <c r="H309" s="832"/>
      <c r="I309" s="355" t="s">
        <v>352</v>
      </c>
      <c r="J309" s="355" t="s">
        <v>298</v>
      </c>
      <c r="K309" s="355" t="s">
        <v>366</v>
      </c>
      <c r="L309" s="355" t="s">
        <v>360</v>
      </c>
      <c r="M309" s="362">
        <v>788600</v>
      </c>
      <c r="N309" s="362">
        <v>651123.42000000004</v>
      </c>
      <c r="O309" s="362">
        <v>0</v>
      </c>
      <c r="P309" s="359"/>
      <c r="Q309" s="359"/>
      <c r="R309" s="359"/>
      <c r="S309" s="514">
        <v>3</v>
      </c>
    </row>
    <row r="310" spans="1:19" s="9" customFormat="1" ht="156" customHeight="1">
      <c r="A310" s="950"/>
      <c r="B310" s="77" t="s">
        <v>830</v>
      </c>
      <c r="C310" s="46" t="s">
        <v>364</v>
      </c>
      <c r="D310" s="38" t="s">
        <v>552</v>
      </c>
      <c r="E310" s="833"/>
      <c r="F310" s="940"/>
      <c r="G310" s="943"/>
      <c r="H310" s="833"/>
      <c r="I310" s="355" t="s">
        <v>352</v>
      </c>
      <c r="J310" s="355" t="s">
        <v>298</v>
      </c>
      <c r="K310" s="355" t="s">
        <v>367</v>
      </c>
      <c r="L310" s="355" t="s">
        <v>360</v>
      </c>
      <c r="M310" s="362">
        <v>4456100</v>
      </c>
      <c r="N310" s="362">
        <v>2786078.54</v>
      </c>
      <c r="O310" s="362">
        <v>1807800</v>
      </c>
      <c r="P310" s="359"/>
      <c r="Q310" s="359"/>
      <c r="R310" s="359"/>
      <c r="S310" s="514">
        <v>3</v>
      </c>
    </row>
    <row r="311" spans="1:19" s="9" customFormat="1" ht="118.5" customHeight="1">
      <c r="A311" s="950"/>
      <c r="B311" s="77" t="s">
        <v>831</v>
      </c>
      <c r="C311" s="46" t="s">
        <v>696</v>
      </c>
      <c r="D311" s="38" t="s">
        <v>832</v>
      </c>
      <c r="E311" s="523" t="s">
        <v>933</v>
      </c>
      <c r="F311" s="39" t="s">
        <v>51</v>
      </c>
      <c r="G311" s="40">
        <v>43600</v>
      </c>
      <c r="H311" s="52" t="s">
        <v>24</v>
      </c>
      <c r="I311" s="355" t="s">
        <v>352</v>
      </c>
      <c r="J311" s="355" t="s">
        <v>298</v>
      </c>
      <c r="K311" s="355" t="s">
        <v>272</v>
      </c>
      <c r="L311" s="355" t="s">
        <v>37</v>
      </c>
      <c r="M311" s="362"/>
      <c r="N311" s="362"/>
      <c r="O311" s="362">
        <v>410818</v>
      </c>
      <c r="P311" s="359"/>
      <c r="Q311" s="359"/>
      <c r="R311" s="359"/>
      <c r="S311" s="511">
        <v>4</v>
      </c>
    </row>
    <row r="312" spans="1:19" s="9" customFormat="1" ht="276.75" customHeight="1">
      <c r="A312" s="950"/>
      <c r="B312" s="77" t="s">
        <v>833</v>
      </c>
      <c r="C312" s="46" t="s">
        <v>486</v>
      </c>
      <c r="D312" s="38" t="s">
        <v>552</v>
      </c>
      <c r="E312" s="41" t="s">
        <v>340</v>
      </c>
      <c r="F312" s="39" t="s">
        <v>51</v>
      </c>
      <c r="G312" s="40">
        <v>43580</v>
      </c>
      <c r="H312" s="52" t="s">
        <v>24</v>
      </c>
      <c r="I312" s="355" t="s">
        <v>352</v>
      </c>
      <c r="J312" s="355" t="s">
        <v>26</v>
      </c>
      <c r="K312" s="355" t="s">
        <v>487</v>
      </c>
      <c r="L312" s="355" t="s">
        <v>276</v>
      </c>
      <c r="M312" s="359"/>
      <c r="N312" s="359"/>
      <c r="O312" s="362">
        <v>7000000</v>
      </c>
      <c r="P312" s="359">
        <v>0</v>
      </c>
      <c r="Q312" s="359">
        <v>0</v>
      </c>
      <c r="R312" s="380">
        <v>0</v>
      </c>
      <c r="S312" s="511">
        <v>3</v>
      </c>
    </row>
    <row r="313" spans="1:19" s="9" customFormat="1" ht="72" customHeight="1">
      <c r="A313" s="950"/>
      <c r="B313" s="77" t="s">
        <v>834</v>
      </c>
      <c r="C313" s="46" t="s">
        <v>368</v>
      </c>
      <c r="D313" s="55" t="s">
        <v>970</v>
      </c>
      <c r="E313" s="66" t="s">
        <v>555</v>
      </c>
      <c r="F313" s="89" t="s">
        <v>51</v>
      </c>
      <c r="G313" s="93">
        <v>45576</v>
      </c>
      <c r="H313" s="97">
        <v>45654</v>
      </c>
      <c r="I313" s="355" t="s">
        <v>252</v>
      </c>
      <c r="J313" s="355" t="s">
        <v>25</v>
      </c>
      <c r="K313" s="355" t="s">
        <v>369</v>
      </c>
      <c r="L313" s="355" t="s">
        <v>36</v>
      </c>
      <c r="M313" s="362">
        <v>2441722.9</v>
      </c>
      <c r="N313" s="362">
        <v>2389389.17</v>
      </c>
      <c r="O313" s="362">
        <v>0</v>
      </c>
      <c r="P313" s="359"/>
      <c r="Q313" s="359"/>
      <c r="R313" s="359"/>
      <c r="S313" s="511">
        <v>3</v>
      </c>
    </row>
    <row r="314" spans="1:19" s="9" customFormat="1" ht="277.5" customHeight="1">
      <c r="A314" s="950"/>
      <c r="B314" s="77" t="s">
        <v>835</v>
      </c>
      <c r="C314" s="46" t="s">
        <v>368</v>
      </c>
      <c r="D314" s="55" t="s">
        <v>970</v>
      </c>
      <c r="E314" s="41" t="s">
        <v>340</v>
      </c>
      <c r="F314" s="39" t="s">
        <v>51</v>
      </c>
      <c r="G314" s="40">
        <v>43580</v>
      </c>
      <c r="H314" s="52" t="s">
        <v>24</v>
      </c>
      <c r="I314" s="361" t="s">
        <v>252</v>
      </c>
      <c r="J314" s="361" t="s">
        <v>25</v>
      </c>
      <c r="K314" s="361" t="s">
        <v>369</v>
      </c>
      <c r="L314" s="355" t="s">
        <v>276</v>
      </c>
      <c r="M314" s="362">
        <v>8054977.0999999996</v>
      </c>
      <c r="N314" s="362">
        <v>8054172.4400000004</v>
      </c>
      <c r="O314" s="362">
        <v>8385000</v>
      </c>
      <c r="P314" s="359"/>
      <c r="Q314" s="359"/>
      <c r="R314" s="359"/>
      <c r="S314" s="508">
        <v>3</v>
      </c>
    </row>
    <row r="315" spans="1:19" s="9" customFormat="1" ht="153.75" customHeight="1">
      <c r="A315" s="950"/>
      <c r="B315" s="77" t="s">
        <v>836</v>
      </c>
      <c r="C315" s="65" t="s">
        <v>488</v>
      </c>
      <c r="D315" s="848" t="s">
        <v>971</v>
      </c>
      <c r="E315" s="837" t="s">
        <v>953</v>
      </c>
      <c r="F315" s="854" t="s">
        <v>51</v>
      </c>
      <c r="G315" s="868" t="s">
        <v>954</v>
      </c>
      <c r="H315" s="919" t="s">
        <v>955</v>
      </c>
      <c r="I315" s="348" t="s">
        <v>252</v>
      </c>
      <c r="J315" s="348" t="s">
        <v>25</v>
      </c>
      <c r="K315" s="348" t="s">
        <v>489</v>
      </c>
      <c r="L315" s="355" t="s">
        <v>36</v>
      </c>
      <c r="M315" s="359"/>
      <c r="N315" s="359"/>
      <c r="O315" s="362">
        <v>10435500</v>
      </c>
      <c r="P315" s="362">
        <v>0</v>
      </c>
      <c r="Q315" s="362">
        <v>0</v>
      </c>
      <c r="R315" s="363">
        <v>0</v>
      </c>
      <c r="S315" s="508">
        <v>3</v>
      </c>
    </row>
    <row r="316" spans="1:19" s="9" customFormat="1" ht="153.75" customHeight="1">
      <c r="A316" s="950"/>
      <c r="B316" s="77" t="s">
        <v>837</v>
      </c>
      <c r="C316" s="46" t="s">
        <v>490</v>
      </c>
      <c r="D316" s="849"/>
      <c r="E316" s="843"/>
      <c r="F316" s="855"/>
      <c r="G316" s="869"/>
      <c r="H316" s="920"/>
      <c r="I316" s="355" t="s">
        <v>252</v>
      </c>
      <c r="J316" s="355" t="s">
        <v>25</v>
      </c>
      <c r="K316" s="355" t="s">
        <v>491</v>
      </c>
      <c r="L316" s="355" t="s">
        <v>36</v>
      </c>
      <c r="M316" s="359"/>
      <c r="N316" s="359"/>
      <c r="O316" s="362">
        <v>10922800</v>
      </c>
      <c r="P316" s="362">
        <v>0</v>
      </c>
      <c r="Q316" s="362">
        <v>0</v>
      </c>
      <c r="R316" s="363">
        <v>0</v>
      </c>
      <c r="S316" s="508">
        <v>3</v>
      </c>
    </row>
    <row r="317" spans="1:19" s="9" customFormat="1" ht="239.25" customHeight="1">
      <c r="A317" s="950"/>
      <c r="B317" s="77" t="s">
        <v>838</v>
      </c>
      <c r="C317" s="61" t="s">
        <v>493</v>
      </c>
      <c r="D317" s="849"/>
      <c r="E317" s="837" t="s">
        <v>956</v>
      </c>
      <c r="F317" s="854" t="s">
        <v>51</v>
      </c>
      <c r="G317" s="868">
        <v>45604</v>
      </c>
      <c r="H317" s="919" t="s">
        <v>957</v>
      </c>
      <c r="I317" s="355" t="s">
        <v>252</v>
      </c>
      <c r="J317" s="355" t="s">
        <v>25</v>
      </c>
      <c r="K317" s="355" t="s">
        <v>492</v>
      </c>
      <c r="L317" s="355" t="s">
        <v>36</v>
      </c>
      <c r="M317" s="359"/>
      <c r="N317" s="359"/>
      <c r="O317" s="362">
        <v>105421.67</v>
      </c>
      <c r="P317" s="362">
        <v>0</v>
      </c>
      <c r="Q317" s="362">
        <v>0</v>
      </c>
      <c r="R317" s="363">
        <v>0</v>
      </c>
      <c r="S317" s="508">
        <v>3</v>
      </c>
    </row>
    <row r="318" spans="1:19" s="9" customFormat="1" ht="227.25" customHeight="1">
      <c r="A318" s="950"/>
      <c r="B318" s="77" t="s">
        <v>839</v>
      </c>
      <c r="C318" s="61" t="s">
        <v>494</v>
      </c>
      <c r="D318" s="850"/>
      <c r="E318" s="843"/>
      <c r="F318" s="855"/>
      <c r="G318" s="869"/>
      <c r="H318" s="920"/>
      <c r="I318" s="355" t="s">
        <v>252</v>
      </c>
      <c r="J318" s="355" t="s">
        <v>25</v>
      </c>
      <c r="K318" s="355" t="s">
        <v>495</v>
      </c>
      <c r="L318" s="355" t="s">
        <v>36</v>
      </c>
      <c r="M318" s="359"/>
      <c r="N318" s="359"/>
      <c r="O318" s="362">
        <v>110360</v>
      </c>
      <c r="P318" s="362">
        <v>0</v>
      </c>
      <c r="Q318" s="362">
        <v>0</v>
      </c>
      <c r="R318" s="363">
        <v>0</v>
      </c>
      <c r="S318" s="508">
        <v>3</v>
      </c>
    </row>
    <row r="319" spans="1:19" s="9" customFormat="1" ht="105.75" customHeight="1">
      <c r="A319" s="950"/>
      <c r="B319" s="10" t="s">
        <v>840</v>
      </c>
      <c r="C319" s="46" t="s">
        <v>697</v>
      </c>
      <c r="D319" s="55" t="s">
        <v>972</v>
      </c>
      <c r="E319" s="58" t="s">
        <v>958</v>
      </c>
      <c r="F319" s="92" t="s">
        <v>51</v>
      </c>
      <c r="G319" s="98">
        <v>41214</v>
      </c>
      <c r="H319" s="71" t="s">
        <v>24</v>
      </c>
      <c r="I319" s="355" t="s">
        <v>252</v>
      </c>
      <c r="J319" s="355" t="s">
        <v>42</v>
      </c>
      <c r="K319" s="355" t="s">
        <v>698</v>
      </c>
      <c r="L319" s="355" t="s">
        <v>36</v>
      </c>
      <c r="M319" s="359">
        <v>0</v>
      </c>
      <c r="N319" s="359">
        <v>0</v>
      </c>
      <c r="O319" s="362">
        <v>3000000</v>
      </c>
      <c r="P319" s="362">
        <v>0</v>
      </c>
      <c r="Q319" s="362">
        <v>0</v>
      </c>
      <c r="R319" s="363">
        <v>0</v>
      </c>
      <c r="S319" s="508">
        <v>3</v>
      </c>
    </row>
    <row r="320" spans="1:19" ht="68.25" customHeight="1">
      <c r="A320" s="950"/>
      <c r="B320" s="587" t="s">
        <v>841</v>
      </c>
      <c r="C320" s="831" t="s">
        <v>370</v>
      </c>
      <c r="D320" s="821" t="s">
        <v>371</v>
      </c>
      <c r="E320" s="835" t="s">
        <v>372</v>
      </c>
      <c r="F320" s="587" t="s">
        <v>51</v>
      </c>
      <c r="G320" s="856">
        <v>42736</v>
      </c>
      <c r="H320" s="821" t="s">
        <v>24</v>
      </c>
      <c r="I320" s="355" t="s">
        <v>16</v>
      </c>
      <c r="J320" s="355" t="s">
        <v>25</v>
      </c>
      <c r="K320" s="355" t="s">
        <v>373</v>
      </c>
      <c r="L320" s="355" t="s">
        <v>36</v>
      </c>
      <c r="M320" s="362">
        <v>151500</v>
      </c>
      <c r="N320" s="362">
        <v>144492.96</v>
      </c>
      <c r="O320" s="362">
        <v>84500</v>
      </c>
      <c r="P320" s="362">
        <v>84500</v>
      </c>
      <c r="Q320" s="362">
        <v>84500</v>
      </c>
      <c r="R320" s="363">
        <v>84500</v>
      </c>
      <c r="S320" s="514">
        <v>3</v>
      </c>
    </row>
    <row r="321" spans="1:19" ht="62.25" customHeight="1">
      <c r="A321" s="950"/>
      <c r="B321" s="830"/>
      <c r="C321" s="833"/>
      <c r="D321" s="822"/>
      <c r="E321" s="922"/>
      <c r="F321" s="936"/>
      <c r="G321" s="857"/>
      <c r="H321" s="822"/>
      <c r="I321" s="361" t="s">
        <v>16</v>
      </c>
      <c r="J321" s="361" t="s">
        <v>25</v>
      </c>
      <c r="K321" s="361" t="s">
        <v>373</v>
      </c>
      <c r="L321" s="361" t="s">
        <v>374</v>
      </c>
      <c r="M321" s="362">
        <v>8208500</v>
      </c>
      <c r="N321" s="362">
        <v>8208500</v>
      </c>
      <c r="O321" s="362">
        <v>8715000</v>
      </c>
      <c r="P321" s="362">
        <v>8450000</v>
      </c>
      <c r="Q321" s="362">
        <v>8450000</v>
      </c>
      <c r="R321" s="363">
        <v>8450000</v>
      </c>
      <c r="S321" s="514">
        <v>3</v>
      </c>
    </row>
    <row r="322" spans="1:19" ht="58.5" customHeight="1">
      <c r="A322" s="950"/>
      <c r="B322" s="587" t="s">
        <v>842</v>
      </c>
      <c r="C322" s="831" t="s">
        <v>375</v>
      </c>
      <c r="D322" s="821" t="s">
        <v>371</v>
      </c>
      <c r="E322" s="831" t="s">
        <v>986</v>
      </c>
      <c r="F322" s="854" t="s">
        <v>51</v>
      </c>
      <c r="G322" s="856">
        <v>45069</v>
      </c>
      <c r="H322" s="821" t="s">
        <v>24</v>
      </c>
      <c r="I322" s="361" t="s">
        <v>16</v>
      </c>
      <c r="J322" s="361" t="s">
        <v>25</v>
      </c>
      <c r="K322" s="361" t="s">
        <v>376</v>
      </c>
      <c r="L322" s="361" t="s">
        <v>36</v>
      </c>
      <c r="M322" s="362">
        <v>200</v>
      </c>
      <c r="N322" s="362">
        <v>0</v>
      </c>
      <c r="O322" s="362">
        <v>0</v>
      </c>
      <c r="P322" s="362">
        <v>0</v>
      </c>
      <c r="Q322" s="362">
        <v>0</v>
      </c>
      <c r="R322" s="362">
        <v>0</v>
      </c>
      <c r="S322" s="514">
        <v>3</v>
      </c>
    </row>
    <row r="323" spans="1:19" ht="89.25" customHeight="1">
      <c r="A323" s="950"/>
      <c r="B323" s="830"/>
      <c r="C323" s="833"/>
      <c r="D323" s="822"/>
      <c r="E323" s="833"/>
      <c r="F323" s="855"/>
      <c r="G323" s="857"/>
      <c r="H323" s="822"/>
      <c r="I323" s="361" t="s">
        <v>16</v>
      </c>
      <c r="J323" s="361" t="s">
        <v>25</v>
      </c>
      <c r="K323" s="361" t="s">
        <v>376</v>
      </c>
      <c r="L323" s="361" t="s">
        <v>374</v>
      </c>
      <c r="M323" s="362">
        <v>18000</v>
      </c>
      <c r="N323" s="362">
        <v>18000</v>
      </c>
      <c r="O323" s="362">
        <v>18000</v>
      </c>
      <c r="P323" s="362">
        <v>18000</v>
      </c>
      <c r="Q323" s="362">
        <v>18000</v>
      </c>
      <c r="R323" s="363">
        <v>18000</v>
      </c>
      <c r="S323" s="514">
        <v>3</v>
      </c>
    </row>
    <row r="324" spans="1:19" ht="138.75" customHeight="1">
      <c r="A324" s="950"/>
      <c r="B324" s="77" t="s">
        <v>843</v>
      </c>
      <c r="C324" s="66" t="s">
        <v>377</v>
      </c>
      <c r="D324" s="821" t="s">
        <v>371</v>
      </c>
      <c r="E324" s="50" t="s">
        <v>987</v>
      </c>
      <c r="F324" s="10" t="s">
        <v>51</v>
      </c>
      <c r="G324" s="111">
        <v>44824</v>
      </c>
      <c r="H324" s="41" t="s">
        <v>24</v>
      </c>
      <c r="I324" s="361" t="s">
        <v>16</v>
      </c>
      <c r="J324" s="361" t="s">
        <v>26</v>
      </c>
      <c r="K324" s="361" t="s">
        <v>378</v>
      </c>
      <c r="L324" s="361" t="s">
        <v>379</v>
      </c>
      <c r="M324" s="381">
        <v>110400</v>
      </c>
      <c r="N324" s="381">
        <v>82800</v>
      </c>
      <c r="O324" s="381">
        <v>82800</v>
      </c>
      <c r="P324" s="381">
        <v>82800</v>
      </c>
      <c r="Q324" s="381">
        <v>82800</v>
      </c>
      <c r="R324" s="382">
        <v>82800</v>
      </c>
      <c r="S324" s="524">
        <v>3</v>
      </c>
    </row>
    <row r="325" spans="1:19" ht="63" customHeight="1">
      <c r="A325" s="950"/>
      <c r="B325" s="77" t="s">
        <v>844</v>
      </c>
      <c r="C325" s="411" t="s">
        <v>381</v>
      </c>
      <c r="D325" s="822"/>
      <c r="E325" s="835" t="s">
        <v>383</v>
      </c>
      <c r="F325" s="587" t="s">
        <v>319</v>
      </c>
      <c r="G325" s="856">
        <v>44554</v>
      </c>
      <c r="H325" s="821" t="s">
        <v>384</v>
      </c>
      <c r="I325" s="361" t="s">
        <v>16</v>
      </c>
      <c r="J325" s="361" t="s">
        <v>26</v>
      </c>
      <c r="K325" s="361" t="s">
        <v>385</v>
      </c>
      <c r="L325" s="355" t="s">
        <v>380</v>
      </c>
      <c r="M325" s="362">
        <v>7038195</v>
      </c>
      <c r="N325" s="362">
        <v>7038195</v>
      </c>
      <c r="O325" s="362">
        <v>4972439</v>
      </c>
      <c r="P325" s="362">
        <v>1660009</v>
      </c>
      <c r="Q325" s="362">
        <v>2515407</v>
      </c>
      <c r="R325" s="363">
        <v>2515407</v>
      </c>
      <c r="S325" s="509">
        <v>3</v>
      </c>
    </row>
    <row r="326" spans="1:19" ht="80.25" customHeight="1">
      <c r="A326" s="950"/>
      <c r="B326" s="412" t="s">
        <v>845</v>
      </c>
      <c r="C326" s="411" t="s">
        <v>386</v>
      </c>
      <c r="D326" s="62" t="s">
        <v>382</v>
      </c>
      <c r="E326" s="836"/>
      <c r="F326" s="830"/>
      <c r="G326" s="857"/>
      <c r="H326" s="822"/>
      <c r="I326" s="355" t="s">
        <v>16</v>
      </c>
      <c r="J326" s="355" t="s">
        <v>26</v>
      </c>
      <c r="K326" s="355" t="s">
        <v>387</v>
      </c>
      <c r="L326" s="355" t="s">
        <v>380</v>
      </c>
      <c r="M326" s="357">
        <v>2102400</v>
      </c>
      <c r="N326" s="357">
        <v>2102318</v>
      </c>
      <c r="O326" s="357">
        <v>1243200</v>
      </c>
      <c r="P326" s="357">
        <v>415100</v>
      </c>
      <c r="Q326" s="357">
        <v>628900</v>
      </c>
      <c r="R326" s="369">
        <v>628900</v>
      </c>
      <c r="S326" s="509">
        <v>3</v>
      </c>
    </row>
    <row r="327" spans="1:19" ht="60.75" customHeight="1">
      <c r="A327" s="950"/>
      <c r="B327" s="587" t="s">
        <v>846</v>
      </c>
      <c r="C327" s="66" t="s">
        <v>388</v>
      </c>
      <c r="D327" s="831" t="s">
        <v>382</v>
      </c>
      <c r="E327" s="837" t="s">
        <v>389</v>
      </c>
      <c r="F327" s="854" t="s">
        <v>51</v>
      </c>
      <c r="G327" s="919" t="s">
        <v>390</v>
      </c>
      <c r="H327" s="868" t="s">
        <v>24</v>
      </c>
      <c r="I327" s="355" t="s">
        <v>16</v>
      </c>
      <c r="J327" s="355" t="s">
        <v>42</v>
      </c>
      <c r="K327" s="355" t="s">
        <v>391</v>
      </c>
      <c r="L327" s="355" t="s">
        <v>380</v>
      </c>
      <c r="M327" s="362">
        <v>2925100</v>
      </c>
      <c r="N327" s="362">
        <v>2924964</v>
      </c>
      <c r="O327" s="362">
        <v>0</v>
      </c>
      <c r="P327" s="362">
        <v>0</v>
      </c>
      <c r="Q327" s="362">
        <v>0</v>
      </c>
      <c r="R327" s="363">
        <v>0</v>
      </c>
      <c r="S327" s="509">
        <v>3</v>
      </c>
    </row>
    <row r="328" spans="1:19" ht="106.5" customHeight="1">
      <c r="A328" s="950"/>
      <c r="B328" s="830"/>
      <c r="C328" s="66" t="s">
        <v>392</v>
      </c>
      <c r="D328" s="832"/>
      <c r="E328" s="845"/>
      <c r="F328" s="867"/>
      <c r="G328" s="921"/>
      <c r="H328" s="911"/>
      <c r="I328" s="361" t="s">
        <v>16</v>
      </c>
      <c r="J328" s="361" t="s">
        <v>42</v>
      </c>
      <c r="K328" s="361" t="s">
        <v>391</v>
      </c>
      <c r="L328" s="361" t="s">
        <v>380</v>
      </c>
      <c r="M328" s="362">
        <v>0</v>
      </c>
      <c r="N328" s="362">
        <v>0</v>
      </c>
      <c r="O328" s="362">
        <v>2925100</v>
      </c>
      <c r="P328" s="362">
        <v>3043600</v>
      </c>
      <c r="Q328" s="362">
        <v>3245300</v>
      </c>
      <c r="R328" s="363">
        <v>3245300</v>
      </c>
      <c r="S328" s="514">
        <v>3</v>
      </c>
    </row>
    <row r="329" spans="1:19" ht="116.25" customHeight="1">
      <c r="A329" s="950"/>
      <c r="B329" s="77" t="s">
        <v>847</v>
      </c>
      <c r="C329" s="66" t="s">
        <v>497</v>
      </c>
      <c r="D329" s="833"/>
      <c r="E329" s="843"/>
      <c r="F329" s="855"/>
      <c r="G329" s="920"/>
      <c r="H329" s="869"/>
      <c r="I329" s="348" t="s">
        <v>16</v>
      </c>
      <c r="J329" s="348" t="s">
        <v>26</v>
      </c>
      <c r="K329" s="348" t="s">
        <v>498</v>
      </c>
      <c r="L329" s="348" t="s">
        <v>380</v>
      </c>
      <c r="M329" s="362"/>
      <c r="N329" s="362"/>
      <c r="O329" s="362">
        <v>126800</v>
      </c>
      <c r="P329" s="362">
        <v>126800</v>
      </c>
      <c r="Q329" s="362">
        <v>126800</v>
      </c>
      <c r="R329" s="363">
        <v>126800</v>
      </c>
      <c r="S329" s="508">
        <v>3</v>
      </c>
    </row>
    <row r="330" spans="1:19" ht="111" customHeight="1">
      <c r="A330" s="950"/>
      <c r="B330" s="77" t="s">
        <v>848</v>
      </c>
      <c r="C330" s="404" t="s">
        <v>393</v>
      </c>
      <c r="D330" s="69" t="s">
        <v>371</v>
      </c>
      <c r="E330" s="61" t="s">
        <v>593</v>
      </c>
      <c r="F330" s="10" t="s">
        <v>51</v>
      </c>
      <c r="G330" s="111">
        <v>45477</v>
      </c>
      <c r="H330" s="45" t="s">
        <v>594</v>
      </c>
      <c r="I330" s="361" t="s">
        <v>16</v>
      </c>
      <c r="J330" s="361" t="s">
        <v>26</v>
      </c>
      <c r="K330" s="361" t="s">
        <v>394</v>
      </c>
      <c r="L330" s="361" t="s">
        <v>379</v>
      </c>
      <c r="M330" s="362">
        <v>360000</v>
      </c>
      <c r="N330" s="362">
        <v>358000</v>
      </c>
      <c r="O330" s="362">
        <v>550000</v>
      </c>
      <c r="P330" s="362">
        <v>550000</v>
      </c>
      <c r="Q330" s="362">
        <v>550000</v>
      </c>
      <c r="R330" s="363">
        <v>550000</v>
      </c>
      <c r="S330" s="509">
        <v>3</v>
      </c>
    </row>
    <row r="331" spans="1:19" ht="59.25" customHeight="1">
      <c r="A331" s="950"/>
      <c r="B331" s="587" t="s">
        <v>849</v>
      </c>
      <c r="C331" s="923" t="s">
        <v>395</v>
      </c>
      <c r="D331" s="821" t="s">
        <v>371</v>
      </c>
      <c r="E331" s="837" t="s">
        <v>988</v>
      </c>
      <c r="F331" s="587" t="s">
        <v>51</v>
      </c>
      <c r="G331" s="931">
        <v>45427</v>
      </c>
      <c r="H331" s="932" t="s">
        <v>24</v>
      </c>
      <c r="I331" s="371" t="s">
        <v>16</v>
      </c>
      <c r="J331" s="371" t="s">
        <v>26</v>
      </c>
      <c r="K331" s="371" t="s">
        <v>396</v>
      </c>
      <c r="L331" s="371" t="s">
        <v>379</v>
      </c>
      <c r="M331" s="362">
        <v>158000</v>
      </c>
      <c r="N331" s="362">
        <v>158000</v>
      </c>
      <c r="O331" s="362">
        <v>0</v>
      </c>
      <c r="P331" s="362">
        <v>0</v>
      </c>
      <c r="Q331" s="362">
        <v>0</v>
      </c>
      <c r="R331" s="363">
        <v>0</v>
      </c>
      <c r="S331" s="896">
        <v>3</v>
      </c>
    </row>
    <row r="332" spans="1:19" ht="43.5" customHeight="1">
      <c r="A332" s="950"/>
      <c r="B332" s="830"/>
      <c r="C332" s="924"/>
      <c r="D332" s="822"/>
      <c r="E332" s="843"/>
      <c r="F332" s="830"/>
      <c r="G332" s="931"/>
      <c r="H332" s="933"/>
      <c r="I332" s="348" t="s">
        <v>16</v>
      </c>
      <c r="J332" s="348" t="s">
        <v>26</v>
      </c>
      <c r="K332" s="348" t="s">
        <v>496</v>
      </c>
      <c r="L332" s="348" t="s">
        <v>379</v>
      </c>
      <c r="M332" s="357"/>
      <c r="N332" s="357"/>
      <c r="O332" s="357">
        <v>80000</v>
      </c>
      <c r="P332" s="357">
        <v>81000</v>
      </c>
      <c r="Q332" s="357">
        <v>82000</v>
      </c>
      <c r="R332" s="369">
        <v>82000</v>
      </c>
      <c r="S332" s="898"/>
    </row>
    <row r="333" spans="1:19" ht="96" customHeight="1">
      <c r="A333" s="950"/>
      <c r="B333" s="77" t="s">
        <v>850</v>
      </c>
      <c r="C333" s="404" t="s">
        <v>397</v>
      </c>
      <c r="D333" s="69" t="s">
        <v>371</v>
      </c>
      <c r="E333" s="61" t="s">
        <v>595</v>
      </c>
      <c r="F333" s="77" t="s">
        <v>51</v>
      </c>
      <c r="G333" s="78">
        <v>44986</v>
      </c>
      <c r="H333" s="69" t="s">
        <v>24</v>
      </c>
      <c r="I333" s="355" t="s">
        <v>16</v>
      </c>
      <c r="J333" s="355" t="s">
        <v>26</v>
      </c>
      <c r="K333" s="355" t="s">
        <v>398</v>
      </c>
      <c r="L333" s="355" t="s">
        <v>379</v>
      </c>
      <c r="M333" s="357">
        <v>380000</v>
      </c>
      <c r="N333" s="357">
        <v>380000</v>
      </c>
      <c r="O333" s="357">
        <v>480000</v>
      </c>
      <c r="P333" s="357">
        <v>480000</v>
      </c>
      <c r="Q333" s="357">
        <v>480000</v>
      </c>
      <c r="R333" s="369">
        <v>480000</v>
      </c>
      <c r="S333" s="509">
        <v>3</v>
      </c>
    </row>
    <row r="334" spans="1:19" ht="128.25" customHeight="1">
      <c r="A334" s="950"/>
      <c r="B334" s="587" t="s">
        <v>851</v>
      </c>
      <c r="C334" s="923" t="s">
        <v>700</v>
      </c>
      <c r="D334" s="840" t="s">
        <v>79</v>
      </c>
      <c r="E334" s="11" t="s">
        <v>920</v>
      </c>
      <c r="F334" s="10" t="s">
        <v>51</v>
      </c>
      <c r="G334" s="111">
        <v>44270</v>
      </c>
      <c r="H334" s="54" t="s">
        <v>24</v>
      </c>
      <c r="I334" s="355" t="s">
        <v>16</v>
      </c>
      <c r="J334" s="355" t="s">
        <v>26</v>
      </c>
      <c r="K334" s="355" t="s">
        <v>699</v>
      </c>
      <c r="L334" s="355" t="s">
        <v>379</v>
      </c>
      <c r="M334" s="357"/>
      <c r="N334" s="357"/>
      <c r="O334" s="357">
        <v>2000000</v>
      </c>
      <c r="P334" s="357"/>
      <c r="Q334" s="357"/>
      <c r="R334" s="369"/>
      <c r="S334" s="509">
        <v>3</v>
      </c>
    </row>
    <row r="335" spans="1:19" ht="240.75" customHeight="1">
      <c r="A335" s="950"/>
      <c r="B335" s="588"/>
      <c r="C335" s="925"/>
      <c r="D335" s="861"/>
      <c r="E335" s="525" t="s">
        <v>944</v>
      </c>
      <c r="F335" s="77" t="s">
        <v>51</v>
      </c>
      <c r="G335" s="111">
        <v>45772</v>
      </c>
      <c r="H335" s="54" t="s">
        <v>24</v>
      </c>
      <c r="I335" s="355"/>
      <c r="J335" s="355"/>
      <c r="K335" s="355"/>
      <c r="L335" s="355"/>
      <c r="M335" s="357"/>
      <c r="N335" s="357"/>
      <c r="O335" s="357"/>
      <c r="P335" s="357"/>
      <c r="Q335" s="357"/>
      <c r="R335" s="369"/>
      <c r="S335" s="509"/>
    </row>
    <row r="336" spans="1:19" ht="151.5" customHeight="1">
      <c r="A336" s="950"/>
      <c r="B336" s="864"/>
      <c r="C336" s="924"/>
      <c r="D336" s="842"/>
      <c r="E336" s="525" t="s">
        <v>945</v>
      </c>
      <c r="F336" s="10" t="s">
        <v>51</v>
      </c>
      <c r="G336" s="111">
        <v>45775</v>
      </c>
      <c r="H336" s="54" t="s">
        <v>24</v>
      </c>
      <c r="I336" s="355"/>
      <c r="J336" s="355"/>
      <c r="K336" s="355"/>
      <c r="L336" s="355"/>
      <c r="M336" s="357"/>
      <c r="N336" s="357"/>
      <c r="O336" s="357"/>
      <c r="P336" s="357"/>
      <c r="Q336" s="357"/>
      <c r="R336" s="369"/>
      <c r="S336" s="509"/>
    </row>
    <row r="337" spans="1:19" ht="279" customHeight="1">
      <c r="A337" s="950"/>
      <c r="B337" s="77" t="s">
        <v>853</v>
      </c>
      <c r="C337" s="404" t="s">
        <v>702</v>
      </c>
      <c r="D337" s="62" t="s">
        <v>79</v>
      </c>
      <c r="E337" s="61" t="s">
        <v>918</v>
      </c>
      <c r="F337" s="10" t="s">
        <v>887</v>
      </c>
      <c r="G337" s="45" t="s">
        <v>919</v>
      </c>
      <c r="H337" s="54" t="s">
        <v>889</v>
      </c>
      <c r="I337" s="355" t="s">
        <v>16</v>
      </c>
      <c r="J337" s="355" t="s">
        <v>26</v>
      </c>
      <c r="K337" s="355" t="s">
        <v>701</v>
      </c>
      <c r="L337" s="355" t="s">
        <v>379</v>
      </c>
      <c r="M337" s="357"/>
      <c r="N337" s="357"/>
      <c r="O337" s="357">
        <v>27440000</v>
      </c>
      <c r="P337" s="357"/>
      <c r="Q337" s="357"/>
      <c r="R337" s="369"/>
      <c r="S337" s="509">
        <v>3</v>
      </c>
    </row>
    <row r="338" spans="1:19" ht="237.75" customHeight="1">
      <c r="A338" s="950"/>
      <c r="B338" s="77" t="s">
        <v>852</v>
      </c>
      <c r="C338" s="61" t="s">
        <v>703</v>
      </c>
      <c r="D338" s="62" t="s">
        <v>858</v>
      </c>
      <c r="E338" s="41" t="s">
        <v>900</v>
      </c>
      <c r="F338" s="10" t="s">
        <v>887</v>
      </c>
      <c r="G338" s="45" t="s">
        <v>888</v>
      </c>
      <c r="H338" s="54" t="s">
        <v>889</v>
      </c>
      <c r="I338" s="355" t="s">
        <v>16</v>
      </c>
      <c r="J338" s="355" t="s">
        <v>26</v>
      </c>
      <c r="K338" s="355" t="s">
        <v>704</v>
      </c>
      <c r="L338" s="355" t="s">
        <v>705</v>
      </c>
      <c r="M338" s="357"/>
      <c r="N338" s="357"/>
      <c r="O338" s="357">
        <v>48280</v>
      </c>
      <c r="P338" s="357"/>
      <c r="Q338" s="357"/>
      <c r="R338" s="369"/>
      <c r="S338" s="509">
        <v>3</v>
      </c>
    </row>
    <row r="339" spans="1:19" ht="265.5" customHeight="1">
      <c r="A339" s="950"/>
      <c r="B339" s="77" t="s">
        <v>854</v>
      </c>
      <c r="C339" s="66" t="s">
        <v>399</v>
      </c>
      <c r="D339" s="69" t="s">
        <v>400</v>
      </c>
      <c r="E339" s="11" t="s">
        <v>961</v>
      </c>
      <c r="F339" s="10" t="s">
        <v>401</v>
      </c>
      <c r="G339" s="115" t="s">
        <v>959</v>
      </c>
      <c r="H339" s="116" t="s">
        <v>960</v>
      </c>
      <c r="I339" s="361" t="s">
        <v>16</v>
      </c>
      <c r="J339" s="361" t="s">
        <v>402</v>
      </c>
      <c r="K339" s="361" t="s">
        <v>403</v>
      </c>
      <c r="L339" s="361" t="s">
        <v>404</v>
      </c>
      <c r="M339" s="362">
        <v>300000</v>
      </c>
      <c r="N339" s="362">
        <v>300000</v>
      </c>
      <c r="O339" s="362">
        <v>500000</v>
      </c>
      <c r="P339" s="362">
        <v>500000</v>
      </c>
      <c r="Q339" s="362">
        <v>500000</v>
      </c>
      <c r="R339" s="363">
        <v>500000</v>
      </c>
      <c r="S339" s="514">
        <v>3</v>
      </c>
    </row>
    <row r="340" spans="1:19" ht="70.5" customHeight="1">
      <c r="A340" s="950"/>
      <c r="B340" s="77" t="s">
        <v>962</v>
      </c>
      <c r="C340" s="831" t="s">
        <v>499</v>
      </c>
      <c r="D340" s="821" t="s">
        <v>406</v>
      </c>
      <c r="E340" s="835" t="s">
        <v>965</v>
      </c>
      <c r="F340" s="587" t="s">
        <v>51</v>
      </c>
      <c r="G340" s="856">
        <v>43847</v>
      </c>
      <c r="H340" s="856" t="s">
        <v>24</v>
      </c>
      <c r="I340" s="823" t="s">
        <v>17</v>
      </c>
      <c r="J340" s="823" t="s">
        <v>25</v>
      </c>
      <c r="K340" s="823" t="s">
        <v>500</v>
      </c>
      <c r="L340" s="823" t="s">
        <v>36</v>
      </c>
      <c r="M340" s="357"/>
      <c r="N340" s="357"/>
      <c r="O340" s="357"/>
      <c r="P340" s="357"/>
      <c r="Q340" s="357">
        <v>18700000</v>
      </c>
      <c r="R340" s="357">
        <v>18700000</v>
      </c>
      <c r="S340" s="509">
        <v>3</v>
      </c>
    </row>
    <row r="341" spans="1:19" ht="38.25" customHeight="1">
      <c r="A341" s="950"/>
      <c r="B341" s="77" t="s">
        <v>855</v>
      </c>
      <c r="C341" s="832"/>
      <c r="D341" s="844"/>
      <c r="E341" s="834"/>
      <c r="F341" s="588"/>
      <c r="G341" s="870"/>
      <c r="H341" s="870"/>
      <c r="I341" s="824"/>
      <c r="J341" s="824"/>
      <c r="K341" s="824"/>
      <c r="L341" s="824"/>
      <c r="M341" s="357"/>
      <c r="N341" s="357"/>
      <c r="O341" s="357"/>
      <c r="P341" s="357"/>
      <c r="Q341" s="357">
        <v>3300000</v>
      </c>
      <c r="R341" s="357">
        <v>3300000</v>
      </c>
      <c r="S341" s="509"/>
    </row>
    <row r="342" spans="1:19" ht="38.25" customHeight="1">
      <c r="A342" s="950"/>
      <c r="B342" s="77" t="s">
        <v>963</v>
      </c>
      <c r="C342" s="833"/>
      <c r="D342" s="822"/>
      <c r="E342" s="836"/>
      <c r="F342" s="830"/>
      <c r="G342" s="857"/>
      <c r="H342" s="857"/>
      <c r="I342" s="825"/>
      <c r="J342" s="825"/>
      <c r="K342" s="825"/>
      <c r="L342" s="825"/>
      <c r="M342" s="357"/>
      <c r="N342" s="357"/>
      <c r="O342" s="357"/>
      <c r="P342" s="357"/>
      <c r="Q342" s="357">
        <v>222200</v>
      </c>
      <c r="R342" s="357">
        <v>222200</v>
      </c>
      <c r="S342" s="509"/>
    </row>
    <row r="343" spans="1:19" ht="105" customHeight="1">
      <c r="A343" s="950"/>
      <c r="B343" s="77" t="s">
        <v>856</v>
      </c>
      <c r="C343" s="66" t="s">
        <v>405</v>
      </c>
      <c r="D343" s="69" t="s">
        <v>406</v>
      </c>
      <c r="E343" s="11" t="s">
        <v>607</v>
      </c>
      <c r="F343" s="10" t="s">
        <v>51</v>
      </c>
      <c r="G343" s="111">
        <v>45649</v>
      </c>
      <c r="H343" s="111">
        <v>46022</v>
      </c>
      <c r="I343" s="371" t="s">
        <v>17</v>
      </c>
      <c r="J343" s="371" t="s">
        <v>25</v>
      </c>
      <c r="K343" s="371" t="s">
        <v>407</v>
      </c>
      <c r="L343" s="371" t="s">
        <v>108</v>
      </c>
      <c r="M343" s="357">
        <v>230800</v>
      </c>
      <c r="N343" s="357">
        <v>0</v>
      </c>
      <c r="O343" s="357">
        <v>230800</v>
      </c>
      <c r="P343" s="357"/>
      <c r="Q343" s="357"/>
      <c r="R343" s="357"/>
      <c r="S343" s="509">
        <v>3</v>
      </c>
    </row>
    <row r="344" spans="1:19" ht="283.5" customHeight="1">
      <c r="A344" s="950"/>
      <c r="B344" s="77" t="s">
        <v>857</v>
      </c>
      <c r="C344" s="66" t="s">
        <v>524</v>
      </c>
      <c r="D344" s="821" t="s">
        <v>406</v>
      </c>
      <c r="E344" s="59" t="s">
        <v>409</v>
      </c>
      <c r="F344" s="108" t="s">
        <v>51</v>
      </c>
      <c r="G344" s="112" t="s">
        <v>410</v>
      </c>
      <c r="H344" s="108" t="s">
        <v>24</v>
      </c>
      <c r="I344" s="371" t="s">
        <v>17</v>
      </c>
      <c r="J344" s="371" t="s">
        <v>25</v>
      </c>
      <c r="K344" s="371" t="s">
        <v>525</v>
      </c>
      <c r="L344" s="371" t="s">
        <v>276</v>
      </c>
      <c r="M344" s="357">
        <v>543000</v>
      </c>
      <c r="N344" s="357">
        <v>543000</v>
      </c>
      <c r="O344" s="357"/>
      <c r="P344" s="357"/>
      <c r="Q344" s="357"/>
      <c r="R344" s="357"/>
      <c r="S344" s="509">
        <v>3</v>
      </c>
    </row>
    <row r="345" spans="1:19" ht="99" customHeight="1">
      <c r="A345" s="950"/>
      <c r="B345" s="77"/>
      <c r="C345" s="831" t="s">
        <v>408</v>
      </c>
      <c r="D345" s="844"/>
      <c r="E345" s="831" t="s">
        <v>964</v>
      </c>
      <c r="F345" s="587" t="s">
        <v>51</v>
      </c>
      <c r="G345" s="856">
        <v>45356</v>
      </c>
      <c r="H345" s="856">
        <v>45657</v>
      </c>
      <c r="I345" s="823" t="s">
        <v>17</v>
      </c>
      <c r="J345" s="823" t="s">
        <v>25</v>
      </c>
      <c r="K345" s="823" t="s">
        <v>411</v>
      </c>
      <c r="L345" s="823" t="s">
        <v>276</v>
      </c>
      <c r="M345" s="357">
        <v>40306000</v>
      </c>
      <c r="N345" s="357">
        <v>38206000</v>
      </c>
      <c r="O345" s="357">
        <v>0</v>
      </c>
      <c r="P345" s="357">
        <v>0</v>
      </c>
      <c r="Q345" s="357">
        <v>0</v>
      </c>
      <c r="R345" s="357">
        <v>0</v>
      </c>
      <c r="S345" s="896">
        <v>3</v>
      </c>
    </row>
    <row r="346" spans="1:19" ht="36.75" customHeight="1">
      <c r="A346" s="950"/>
      <c r="B346" s="77" t="s">
        <v>859</v>
      </c>
      <c r="C346" s="832"/>
      <c r="D346" s="844"/>
      <c r="E346" s="832"/>
      <c r="F346" s="588"/>
      <c r="G346" s="870"/>
      <c r="H346" s="870"/>
      <c r="I346" s="824"/>
      <c r="J346" s="824"/>
      <c r="K346" s="824"/>
      <c r="L346" s="824"/>
      <c r="M346" s="383">
        <v>31035600</v>
      </c>
      <c r="N346" s="383">
        <v>29418600</v>
      </c>
      <c r="O346" s="357"/>
      <c r="P346" s="357"/>
      <c r="Q346" s="357"/>
      <c r="R346" s="357"/>
      <c r="S346" s="897"/>
    </row>
    <row r="347" spans="1:19" ht="36" customHeight="1">
      <c r="A347" s="950"/>
      <c r="B347" s="77" t="s">
        <v>860</v>
      </c>
      <c r="C347" s="833"/>
      <c r="D347" s="844"/>
      <c r="E347" s="833"/>
      <c r="F347" s="830"/>
      <c r="G347" s="857"/>
      <c r="H347" s="857"/>
      <c r="I347" s="825"/>
      <c r="J347" s="825"/>
      <c r="K347" s="825"/>
      <c r="L347" s="825"/>
      <c r="M347" s="383">
        <v>9270400</v>
      </c>
      <c r="N347" s="383">
        <v>8787400</v>
      </c>
      <c r="O347" s="357"/>
      <c r="P347" s="357"/>
      <c r="Q347" s="357"/>
      <c r="R347" s="357"/>
      <c r="S347" s="898"/>
    </row>
    <row r="348" spans="1:19" s="3" customFormat="1" ht="149.25" customHeight="1">
      <c r="A348" s="950"/>
      <c r="B348" s="10" t="s">
        <v>861</v>
      </c>
      <c r="C348" s="41" t="s">
        <v>412</v>
      </c>
      <c r="D348" s="844"/>
      <c r="E348" s="835" t="s">
        <v>966</v>
      </c>
      <c r="F348" s="108" t="s">
        <v>51</v>
      </c>
      <c r="G348" s="112">
        <v>45702</v>
      </c>
      <c r="H348" s="112">
        <v>46752</v>
      </c>
      <c r="I348" s="361" t="s">
        <v>17</v>
      </c>
      <c r="J348" s="361" t="s">
        <v>25</v>
      </c>
      <c r="K348" s="371" t="s">
        <v>413</v>
      </c>
      <c r="L348" s="371" t="s">
        <v>276</v>
      </c>
      <c r="M348" s="372">
        <v>0</v>
      </c>
      <c r="N348" s="372">
        <v>0</v>
      </c>
      <c r="O348" s="362">
        <v>0</v>
      </c>
      <c r="P348" s="362">
        <v>49317600</v>
      </c>
      <c r="Q348" s="362">
        <v>66707700</v>
      </c>
      <c r="R348" s="363">
        <v>66707700</v>
      </c>
      <c r="S348" s="514">
        <v>3</v>
      </c>
    </row>
    <row r="349" spans="1:19" s="3" customFormat="1" ht="159.75" customHeight="1">
      <c r="A349" s="950"/>
      <c r="B349" s="10" t="s">
        <v>862</v>
      </c>
      <c r="C349" s="68" t="s">
        <v>414</v>
      </c>
      <c r="D349" s="844"/>
      <c r="E349" s="834"/>
      <c r="F349" s="88"/>
      <c r="G349" s="117"/>
      <c r="H349" s="88"/>
      <c r="I349" s="371" t="s">
        <v>17</v>
      </c>
      <c r="J349" s="371" t="s">
        <v>25</v>
      </c>
      <c r="K349" s="371" t="s">
        <v>415</v>
      </c>
      <c r="L349" s="371" t="s">
        <v>276</v>
      </c>
      <c r="M349" s="372">
        <v>0</v>
      </c>
      <c r="N349" s="362">
        <v>0</v>
      </c>
      <c r="O349" s="362">
        <v>0</v>
      </c>
      <c r="P349" s="362">
        <v>12329400</v>
      </c>
      <c r="Q349" s="362">
        <v>16677000</v>
      </c>
      <c r="R349" s="363">
        <v>16677000</v>
      </c>
      <c r="S349" s="514">
        <v>3</v>
      </c>
    </row>
    <row r="350" spans="1:19" ht="273" customHeight="1">
      <c r="A350" s="950"/>
      <c r="B350" s="10" t="s">
        <v>863</v>
      </c>
      <c r="C350" s="41" t="s">
        <v>501</v>
      </c>
      <c r="D350" s="844"/>
      <c r="E350" s="59" t="s">
        <v>409</v>
      </c>
      <c r="F350" s="108" t="s">
        <v>51</v>
      </c>
      <c r="G350" s="112" t="s">
        <v>410</v>
      </c>
      <c r="H350" s="108" t="s">
        <v>24</v>
      </c>
      <c r="I350" s="371" t="s">
        <v>17</v>
      </c>
      <c r="J350" s="371" t="s">
        <v>25</v>
      </c>
      <c r="K350" s="361" t="s">
        <v>502</v>
      </c>
      <c r="L350" s="355" t="s">
        <v>276</v>
      </c>
      <c r="M350" s="357"/>
      <c r="N350" s="357"/>
      <c r="O350" s="357">
        <v>2872700</v>
      </c>
      <c r="P350" s="357">
        <v>0</v>
      </c>
      <c r="Q350" s="357">
        <v>0</v>
      </c>
      <c r="R350" s="369">
        <v>0</v>
      </c>
      <c r="S350" s="514">
        <v>3</v>
      </c>
    </row>
    <row r="351" spans="1:19" ht="21" customHeight="1">
      <c r="A351" s="950"/>
      <c r="B351" s="10"/>
      <c r="C351" s="831" t="s">
        <v>503</v>
      </c>
      <c r="D351" s="844"/>
      <c r="E351" s="831" t="s">
        <v>596</v>
      </c>
      <c r="F351" s="587" t="s">
        <v>51</v>
      </c>
      <c r="G351" s="856">
        <v>45681</v>
      </c>
      <c r="H351" s="856">
        <v>45688</v>
      </c>
      <c r="I351" s="823" t="s">
        <v>17</v>
      </c>
      <c r="J351" s="823" t="s">
        <v>25</v>
      </c>
      <c r="K351" s="824" t="s">
        <v>416</v>
      </c>
      <c r="L351" s="823" t="s">
        <v>276</v>
      </c>
      <c r="M351" s="899"/>
      <c r="N351" s="899"/>
      <c r="O351" s="357">
        <f>O352+O353+O354+O355</f>
        <v>118511900</v>
      </c>
      <c r="P351" s="357">
        <v>0</v>
      </c>
      <c r="Q351" s="357">
        <v>0</v>
      </c>
      <c r="R351" s="369">
        <v>0</v>
      </c>
      <c r="S351" s="508">
        <v>3</v>
      </c>
    </row>
    <row r="352" spans="1:19" ht="26.25" customHeight="1">
      <c r="A352" s="950"/>
      <c r="B352" s="10" t="s">
        <v>864</v>
      </c>
      <c r="C352" s="832"/>
      <c r="D352" s="844"/>
      <c r="E352" s="832"/>
      <c r="F352" s="588"/>
      <c r="G352" s="870"/>
      <c r="H352" s="870"/>
      <c r="I352" s="824"/>
      <c r="J352" s="824"/>
      <c r="K352" s="824"/>
      <c r="L352" s="824"/>
      <c r="M352" s="900"/>
      <c r="N352" s="900"/>
      <c r="O352" s="384">
        <v>102436800</v>
      </c>
      <c r="P352" s="385"/>
      <c r="Q352" s="385"/>
      <c r="R352" s="386"/>
      <c r="S352" s="508"/>
    </row>
    <row r="353" spans="1:19" ht="26.25" customHeight="1">
      <c r="A353" s="950"/>
      <c r="B353" s="10" t="s">
        <v>865</v>
      </c>
      <c r="C353" s="832"/>
      <c r="D353" s="844"/>
      <c r="E353" s="832"/>
      <c r="F353" s="588"/>
      <c r="G353" s="870"/>
      <c r="H353" s="870"/>
      <c r="I353" s="824"/>
      <c r="J353" s="824"/>
      <c r="K353" s="824"/>
      <c r="L353" s="824"/>
      <c r="M353" s="900"/>
      <c r="N353" s="900"/>
      <c r="O353" s="384">
        <v>2090600</v>
      </c>
      <c r="P353" s="385"/>
      <c r="Q353" s="385"/>
      <c r="R353" s="386"/>
      <c r="S353" s="508"/>
    </row>
    <row r="354" spans="1:19" ht="26.25" customHeight="1">
      <c r="A354" s="950"/>
      <c r="B354" s="10" t="s">
        <v>866</v>
      </c>
      <c r="C354" s="832"/>
      <c r="D354" s="844"/>
      <c r="E354" s="832"/>
      <c r="F354" s="588"/>
      <c r="G354" s="870"/>
      <c r="H354" s="870"/>
      <c r="I354" s="824"/>
      <c r="J354" s="824"/>
      <c r="K354" s="824"/>
      <c r="L354" s="824"/>
      <c r="M354" s="900"/>
      <c r="N354" s="900"/>
      <c r="O354" s="384">
        <v>2133300</v>
      </c>
      <c r="P354" s="385"/>
      <c r="Q354" s="385"/>
      <c r="R354" s="386"/>
      <c r="S354" s="508"/>
    </row>
    <row r="355" spans="1:19" ht="26.25" customHeight="1">
      <c r="A355" s="950"/>
      <c r="B355" s="10" t="s">
        <v>866</v>
      </c>
      <c r="C355" s="833"/>
      <c r="D355" s="822"/>
      <c r="E355" s="833"/>
      <c r="F355" s="830"/>
      <c r="G355" s="857"/>
      <c r="H355" s="857"/>
      <c r="I355" s="825"/>
      <c r="J355" s="825"/>
      <c r="K355" s="825"/>
      <c r="L355" s="825"/>
      <c r="M355" s="901"/>
      <c r="N355" s="901"/>
      <c r="O355" s="384">
        <v>11851200</v>
      </c>
      <c r="P355" s="385"/>
      <c r="Q355" s="385"/>
      <c r="R355" s="386"/>
      <c r="S355" s="508"/>
    </row>
    <row r="356" spans="1:19" ht="300" customHeight="1">
      <c r="A356" s="950"/>
      <c r="B356" s="77" t="s">
        <v>867</v>
      </c>
      <c r="C356" s="67" t="s">
        <v>417</v>
      </c>
      <c r="D356" s="69" t="s">
        <v>406</v>
      </c>
      <c r="E356" s="59" t="s">
        <v>418</v>
      </c>
      <c r="F356" s="2" t="s">
        <v>51</v>
      </c>
      <c r="G356" s="78">
        <v>43901</v>
      </c>
      <c r="H356" s="97" t="s">
        <v>24</v>
      </c>
      <c r="I356" s="361" t="s">
        <v>17</v>
      </c>
      <c r="J356" s="361" t="s">
        <v>298</v>
      </c>
      <c r="K356" s="355" t="s">
        <v>419</v>
      </c>
      <c r="L356" s="355" t="s">
        <v>36</v>
      </c>
      <c r="M356" s="357">
        <v>0</v>
      </c>
      <c r="N356" s="357">
        <v>0</v>
      </c>
      <c r="O356" s="357">
        <v>30000</v>
      </c>
      <c r="P356" s="357">
        <v>30000</v>
      </c>
      <c r="Q356" s="357">
        <v>30000</v>
      </c>
      <c r="R356" s="369">
        <v>30000</v>
      </c>
      <c r="S356" s="509">
        <v>3</v>
      </c>
    </row>
    <row r="357" spans="1:19" ht="183" customHeight="1">
      <c r="A357" s="950"/>
      <c r="B357" s="77" t="s">
        <v>868</v>
      </c>
      <c r="C357" s="66" t="s">
        <v>420</v>
      </c>
      <c r="D357" s="69" t="s">
        <v>421</v>
      </c>
      <c r="E357" s="59" t="s">
        <v>422</v>
      </c>
      <c r="F357" s="32" t="s">
        <v>51</v>
      </c>
      <c r="G357" s="111">
        <v>43901</v>
      </c>
      <c r="H357" s="111" t="s">
        <v>24</v>
      </c>
      <c r="I357" s="361" t="s">
        <v>17</v>
      </c>
      <c r="J357" s="361" t="s">
        <v>298</v>
      </c>
      <c r="K357" s="355" t="s">
        <v>423</v>
      </c>
      <c r="L357" s="355" t="s">
        <v>424</v>
      </c>
      <c r="M357" s="357">
        <v>90000</v>
      </c>
      <c r="N357" s="357">
        <v>90000</v>
      </c>
      <c r="O357" s="357">
        <v>150000</v>
      </c>
      <c r="P357" s="357">
        <v>90000</v>
      </c>
      <c r="Q357" s="357">
        <v>90000</v>
      </c>
      <c r="R357" s="369">
        <v>90000</v>
      </c>
      <c r="S357" s="509">
        <v>3</v>
      </c>
    </row>
    <row r="358" spans="1:19" ht="318" customHeight="1">
      <c r="A358" s="950"/>
      <c r="B358" s="77" t="s">
        <v>869</v>
      </c>
      <c r="C358" s="66" t="s">
        <v>425</v>
      </c>
      <c r="D358" s="69" t="s">
        <v>406</v>
      </c>
      <c r="E358" s="59" t="s">
        <v>426</v>
      </c>
      <c r="F358" s="113" t="s">
        <v>51</v>
      </c>
      <c r="G358" s="111">
        <v>43901</v>
      </c>
      <c r="H358" s="111" t="s">
        <v>24</v>
      </c>
      <c r="I358" s="361" t="s">
        <v>17</v>
      </c>
      <c r="J358" s="361" t="s">
        <v>298</v>
      </c>
      <c r="K358" s="355" t="s">
        <v>427</v>
      </c>
      <c r="L358" s="355" t="s">
        <v>36</v>
      </c>
      <c r="M358" s="357">
        <v>40000</v>
      </c>
      <c r="N358" s="357">
        <v>14000</v>
      </c>
      <c r="O358" s="357">
        <v>60000</v>
      </c>
      <c r="P358" s="357">
        <v>60000</v>
      </c>
      <c r="Q358" s="357">
        <v>60000</v>
      </c>
      <c r="R358" s="369">
        <v>60000</v>
      </c>
      <c r="S358" s="509">
        <v>3</v>
      </c>
    </row>
    <row r="359" spans="1:19" ht="209.25" customHeight="1">
      <c r="A359" s="950"/>
      <c r="B359" s="587" t="s">
        <v>870</v>
      </c>
      <c r="C359" s="831" t="s">
        <v>428</v>
      </c>
      <c r="D359" s="821" t="s">
        <v>406</v>
      </c>
      <c r="E359" s="66" t="s">
        <v>429</v>
      </c>
      <c r="F359" s="77" t="s">
        <v>51</v>
      </c>
      <c r="G359" s="78">
        <v>44197</v>
      </c>
      <c r="H359" s="69" t="s">
        <v>24</v>
      </c>
      <c r="I359" s="348" t="s">
        <v>17</v>
      </c>
      <c r="J359" s="348" t="s">
        <v>298</v>
      </c>
      <c r="K359" s="361" t="s">
        <v>430</v>
      </c>
      <c r="L359" s="361" t="s">
        <v>431</v>
      </c>
      <c r="M359" s="381">
        <v>10247600</v>
      </c>
      <c r="N359" s="381">
        <v>10247600</v>
      </c>
      <c r="O359" s="381">
        <v>11411000</v>
      </c>
      <c r="P359" s="381">
        <v>10643600</v>
      </c>
      <c r="Q359" s="381">
        <v>10643600</v>
      </c>
      <c r="R359" s="382">
        <v>10643600</v>
      </c>
      <c r="S359" s="509">
        <v>3</v>
      </c>
    </row>
    <row r="360" spans="1:19" ht="180.75" customHeight="1">
      <c r="A360" s="950"/>
      <c r="B360" s="830"/>
      <c r="C360" s="833"/>
      <c r="D360" s="822"/>
      <c r="E360" s="68" t="s">
        <v>422</v>
      </c>
      <c r="F360" s="73" t="s">
        <v>51</v>
      </c>
      <c r="G360" s="80">
        <v>44197</v>
      </c>
      <c r="H360" s="71" t="s">
        <v>24</v>
      </c>
      <c r="I360" s="361" t="s">
        <v>17</v>
      </c>
      <c r="J360" s="361" t="s">
        <v>298</v>
      </c>
      <c r="K360" s="355" t="s">
        <v>430</v>
      </c>
      <c r="L360" s="355" t="s">
        <v>424</v>
      </c>
      <c r="M360" s="381">
        <v>371000</v>
      </c>
      <c r="N360" s="381">
        <v>371000</v>
      </c>
      <c r="O360" s="381">
        <v>13475300</v>
      </c>
      <c r="P360" s="381">
        <v>7820000</v>
      </c>
      <c r="Q360" s="381">
        <v>0</v>
      </c>
      <c r="R360" s="382">
        <v>0</v>
      </c>
      <c r="S360" s="509">
        <v>3</v>
      </c>
    </row>
    <row r="361" spans="1:19" s="3" customFormat="1" ht="33" customHeight="1">
      <c r="A361" s="950"/>
      <c r="B361" s="587" t="s">
        <v>871</v>
      </c>
      <c r="C361" s="831" t="s">
        <v>432</v>
      </c>
      <c r="D361" s="821" t="s">
        <v>406</v>
      </c>
      <c r="E361" s="831" t="s">
        <v>429</v>
      </c>
      <c r="F361" s="934" t="s">
        <v>51</v>
      </c>
      <c r="G361" s="856">
        <v>44197</v>
      </c>
      <c r="H361" s="587" t="s">
        <v>24</v>
      </c>
      <c r="I361" s="355" t="s">
        <v>17</v>
      </c>
      <c r="J361" s="355" t="s">
        <v>298</v>
      </c>
      <c r="K361" s="355" t="s">
        <v>433</v>
      </c>
      <c r="L361" s="355" t="s">
        <v>28</v>
      </c>
      <c r="M361" s="381">
        <f t="shared" ref="M361:R361" si="16">SUM(M362:M363)</f>
        <v>20427410</v>
      </c>
      <c r="N361" s="381">
        <f t="shared" si="16"/>
        <v>20427410</v>
      </c>
      <c r="O361" s="381">
        <f>SUM(O362:O363)</f>
        <v>28601800</v>
      </c>
      <c r="P361" s="381">
        <f>SUM(P362:P363)</f>
        <v>24586300</v>
      </c>
      <c r="Q361" s="381">
        <f t="shared" si="16"/>
        <v>23898500</v>
      </c>
      <c r="R361" s="382">
        <f t="shared" si="16"/>
        <v>23898500</v>
      </c>
      <c r="S361" s="509">
        <v>3</v>
      </c>
    </row>
    <row r="362" spans="1:19" s="3" customFormat="1" ht="174" customHeight="1">
      <c r="A362" s="950"/>
      <c r="B362" s="588"/>
      <c r="C362" s="832"/>
      <c r="D362" s="844"/>
      <c r="E362" s="922"/>
      <c r="F362" s="935"/>
      <c r="G362" s="588"/>
      <c r="H362" s="588"/>
      <c r="I362" s="351" t="s">
        <v>17</v>
      </c>
      <c r="J362" s="351" t="s">
        <v>298</v>
      </c>
      <c r="K362" s="351" t="s">
        <v>433</v>
      </c>
      <c r="L362" s="351" t="s">
        <v>431</v>
      </c>
      <c r="M362" s="387">
        <v>20427410</v>
      </c>
      <c r="N362" s="387">
        <v>20427410</v>
      </c>
      <c r="O362" s="359">
        <v>25136200</v>
      </c>
      <c r="P362" s="359">
        <v>23898500</v>
      </c>
      <c r="Q362" s="359">
        <v>23898500</v>
      </c>
      <c r="R362" s="359">
        <v>23898500</v>
      </c>
      <c r="S362" s="509">
        <v>3</v>
      </c>
    </row>
    <row r="363" spans="1:19" s="3" customFormat="1" ht="198" customHeight="1">
      <c r="A363" s="950"/>
      <c r="B363" s="588"/>
      <c r="C363" s="833"/>
      <c r="D363" s="822"/>
      <c r="E363" s="60" t="s">
        <v>422</v>
      </c>
      <c r="F363" s="29" t="s">
        <v>51</v>
      </c>
      <c r="G363" s="80" t="s">
        <v>967</v>
      </c>
      <c r="H363" s="73" t="s">
        <v>24</v>
      </c>
      <c r="I363" s="351" t="s">
        <v>17</v>
      </c>
      <c r="J363" s="351" t="s">
        <v>298</v>
      </c>
      <c r="K363" s="351" t="s">
        <v>433</v>
      </c>
      <c r="L363" s="351" t="s">
        <v>424</v>
      </c>
      <c r="M363" s="387">
        <v>0</v>
      </c>
      <c r="N363" s="387">
        <v>0</v>
      </c>
      <c r="O363" s="359">
        <v>3465600</v>
      </c>
      <c r="P363" s="359">
        <v>687800</v>
      </c>
      <c r="Q363" s="359">
        <v>0</v>
      </c>
      <c r="R363" s="359">
        <v>0</v>
      </c>
      <c r="S363" s="509">
        <v>3</v>
      </c>
    </row>
    <row r="364" spans="1:19" ht="39.950000000000003" customHeight="1">
      <c r="A364" s="950"/>
      <c r="B364" s="587" t="s">
        <v>872</v>
      </c>
      <c r="C364" s="831" t="s">
        <v>434</v>
      </c>
      <c r="D364" s="821" t="s">
        <v>406</v>
      </c>
      <c r="E364" s="835" t="s">
        <v>435</v>
      </c>
      <c r="F364" s="587" t="s">
        <v>51</v>
      </c>
      <c r="G364" s="856" t="s">
        <v>436</v>
      </c>
      <c r="H364" s="587" t="s">
        <v>24</v>
      </c>
      <c r="I364" s="355" t="s">
        <v>17</v>
      </c>
      <c r="J364" s="355" t="s">
        <v>298</v>
      </c>
      <c r="K364" s="355" t="s">
        <v>437</v>
      </c>
      <c r="L364" s="355" t="s">
        <v>28</v>
      </c>
      <c r="M364" s="362">
        <f t="shared" ref="M364:R364" si="17">SUM(M365:M366)</f>
        <v>375000</v>
      </c>
      <c r="N364" s="362">
        <f t="shared" si="17"/>
        <v>323450</v>
      </c>
      <c r="O364" s="362">
        <f t="shared" si="17"/>
        <v>236000</v>
      </c>
      <c r="P364" s="362">
        <f t="shared" si="17"/>
        <v>236000</v>
      </c>
      <c r="Q364" s="362">
        <f t="shared" si="17"/>
        <v>236000</v>
      </c>
      <c r="R364" s="363">
        <f t="shared" si="17"/>
        <v>236000</v>
      </c>
      <c r="S364" s="509">
        <v>3</v>
      </c>
    </row>
    <row r="365" spans="1:19" s="3" customFormat="1" ht="22.5" customHeight="1">
      <c r="A365" s="950"/>
      <c r="B365" s="588"/>
      <c r="C365" s="832"/>
      <c r="D365" s="844"/>
      <c r="E365" s="834"/>
      <c r="F365" s="588"/>
      <c r="G365" s="870"/>
      <c r="H365" s="588"/>
      <c r="I365" s="351" t="s">
        <v>17</v>
      </c>
      <c r="J365" s="351" t="s">
        <v>298</v>
      </c>
      <c r="K365" s="192" t="s">
        <v>437</v>
      </c>
      <c r="L365" s="351" t="s">
        <v>438</v>
      </c>
      <c r="M365" s="359">
        <v>0</v>
      </c>
      <c r="N365" s="359">
        <v>0</v>
      </c>
      <c r="O365" s="359">
        <v>0</v>
      </c>
      <c r="P365" s="359">
        <v>0</v>
      </c>
      <c r="Q365" s="359">
        <v>0</v>
      </c>
      <c r="R365" s="359">
        <v>0</v>
      </c>
      <c r="S365" s="509">
        <v>3</v>
      </c>
    </row>
    <row r="366" spans="1:19" s="3" customFormat="1" ht="16.5" customHeight="1">
      <c r="A366" s="950"/>
      <c r="B366" s="588"/>
      <c r="C366" s="832"/>
      <c r="D366" s="844"/>
      <c r="E366" s="834"/>
      <c r="F366" s="588"/>
      <c r="G366" s="870"/>
      <c r="H366" s="588"/>
      <c r="I366" s="351" t="s">
        <v>17</v>
      </c>
      <c r="J366" s="351" t="s">
        <v>298</v>
      </c>
      <c r="K366" s="351" t="s">
        <v>437</v>
      </c>
      <c r="L366" s="351" t="s">
        <v>36</v>
      </c>
      <c r="M366" s="359">
        <v>375000</v>
      </c>
      <c r="N366" s="359">
        <v>323450</v>
      </c>
      <c r="O366" s="359">
        <v>236000</v>
      </c>
      <c r="P366" s="359">
        <v>236000</v>
      </c>
      <c r="Q366" s="359">
        <v>236000</v>
      </c>
      <c r="R366" s="359">
        <v>236000</v>
      </c>
      <c r="S366" s="509">
        <v>3</v>
      </c>
    </row>
    <row r="367" spans="1:19" s="3" customFormat="1" ht="76.5" customHeight="1">
      <c r="A367" s="950"/>
      <c r="B367" s="587" t="s">
        <v>873</v>
      </c>
      <c r="C367" s="831" t="s">
        <v>439</v>
      </c>
      <c r="D367" s="844"/>
      <c r="E367" s="834"/>
      <c r="F367" s="588"/>
      <c r="G367" s="870"/>
      <c r="H367" s="588"/>
      <c r="I367" s="355" t="s">
        <v>17</v>
      </c>
      <c r="J367" s="355" t="s">
        <v>298</v>
      </c>
      <c r="K367" s="355" t="s">
        <v>440</v>
      </c>
      <c r="L367" s="355" t="s">
        <v>424</v>
      </c>
      <c r="M367" s="362">
        <v>535000</v>
      </c>
      <c r="N367" s="362">
        <v>535000</v>
      </c>
      <c r="O367" s="362">
        <v>439000</v>
      </c>
      <c r="P367" s="362">
        <v>439000</v>
      </c>
      <c r="Q367" s="362">
        <v>439000</v>
      </c>
      <c r="R367" s="363">
        <v>439000</v>
      </c>
      <c r="S367" s="509">
        <v>3</v>
      </c>
    </row>
    <row r="368" spans="1:19" s="3" customFormat="1" ht="41.25" customHeight="1">
      <c r="A368" s="950"/>
      <c r="B368" s="830"/>
      <c r="C368" s="833"/>
      <c r="D368" s="844"/>
      <c r="E368" s="834"/>
      <c r="F368" s="588"/>
      <c r="G368" s="870"/>
      <c r="H368" s="588"/>
      <c r="I368" s="355" t="s">
        <v>17</v>
      </c>
      <c r="J368" s="355" t="s">
        <v>298</v>
      </c>
      <c r="K368" s="355" t="s">
        <v>440</v>
      </c>
      <c r="L368" s="355" t="s">
        <v>431</v>
      </c>
      <c r="M368" s="362">
        <v>1494000</v>
      </c>
      <c r="N368" s="362">
        <v>1368767.7</v>
      </c>
      <c r="O368" s="362">
        <v>1312000</v>
      </c>
      <c r="P368" s="362">
        <v>1312000</v>
      </c>
      <c r="Q368" s="362">
        <v>1312000</v>
      </c>
      <c r="R368" s="363">
        <v>1312000</v>
      </c>
      <c r="S368" s="509">
        <v>3</v>
      </c>
    </row>
    <row r="369" spans="1:19" s="3" customFormat="1" ht="72" customHeight="1">
      <c r="A369" s="950"/>
      <c r="B369" s="587" t="s">
        <v>874</v>
      </c>
      <c r="C369" s="831" t="s">
        <v>441</v>
      </c>
      <c r="D369" s="844"/>
      <c r="E369" s="834"/>
      <c r="F369" s="588"/>
      <c r="G369" s="870"/>
      <c r="H369" s="588"/>
      <c r="I369" s="355" t="s">
        <v>17</v>
      </c>
      <c r="J369" s="355" t="s">
        <v>298</v>
      </c>
      <c r="K369" s="355" t="s">
        <v>442</v>
      </c>
      <c r="L369" s="355" t="s">
        <v>424</v>
      </c>
      <c r="M369" s="362">
        <v>271500</v>
      </c>
      <c r="N369" s="362">
        <v>271500</v>
      </c>
      <c r="O369" s="362">
        <v>381000</v>
      </c>
      <c r="P369" s="362">
        <v>381000</v>
      </c>
      <c r="Q369" s="362">
        <v>381000</v>
      </c>
      <c r="R369" s="363">
        <v>381000</v>
      </c>
      <c r="S369" s="514">
        <v>3</v>
      </c>
    </row>
    <row r="370" spans="1:19" s="3" customFormat="1" ht="35.25" customHeight="1">
      <c r="A370" s="950"/>
      <c r="B370" s="830"/>
      <c r="C370" s="833"/>
      <c r="D370" s="844"/>
      <c r="E370" s="834"/>
      <c r="F370" s="588"/>
      <c r="G370" s="870"/>
      <c r="H370" s="588"/>
      <c r="I370" s="355" t="s">
        <v>17</v>
      </c>
      <c r="J370" s="355" t="s">
        <v>298</v>
      </c>
      <c r="K370" s="355" t="s">
        <v>442</v>
      </c>
      <c r="L370" s="355" t="s">
        <v>431</v>
      </c>
      <c r="M370" s="362">
        <v>0</v>
      </c>
      <c r="N370" s="362">
        <v>0</v>
      </c>
      <c r="O370" s="362">
        <v>984800</v>
      </c>
      <c r="P370" s="362">
        <v>984800</v>
      </c>
      <c r="Q370" s="362">
        <v>984800</v>
      </c>
      <c r="R370" s="363">
        <v>984800</v>
      </c>
      <c r="S370" s="526">
        <v>3</v>
      </c>
    </row>
    <row r="371" spans="1:19" s="3" customFormat="1" ht="105.75" customHeight="1">
      <c r="A371" s="950"/>
      <c r="B371" s="72" t="s">
        <v>875</v>
      </c>
      <c r="C371" s="67" t="s">
        <v>505</v>
      </c>
      <c r="D371" s="822"/>
      <c r="E371" s="836"/>
      <c r="F371" s="830"/>
      <c r="G371" s="857"/>
      <c r="H371" s="830"/>
      <c r="I371" s="355" t="s">
        <v>17</v>
      </c>
      <c r="J371" s="355" t="s">
        <v>298</v>
      </c>
      <c r="K371" s="355" t="s">
        <v>506</v>
      </c>
      <c r="L371" s="355" t="s">
        <v>424</v>
      </c>
      <c r="M371" s="362"/>
      <c r="N371" s="362"/>
      <c r="O371" s="362">
        <v>1484500</v>
      </c>
      <c r="P371" s="362">
        <v>1484500</v>
      </c>
      <c r="Q371" s="362">
        <v>1484500</v>
      </c>
      <c r="R371" s="363">
        <v>1484500</v>
      </c>
      <c r="S371" s="526">
        <v>3</v>
      </c>
    </row>
    <row r="372" spans="1:19" s="3" customFormat="1" ht="64.5" customHeight="1">
      <c r="A372" s="950"/>
      <c r="B372" s="587" t="s">
        <v>876</v>
      </c>
      <c r="C372" s="831" t="s">
        <v>597</v>
      </c>
      <c r="D372" s="821" t="s">
        <v>406</v>
      </c>
      <c r="E372" s="835" t="s">
        <v>968</v>
      </c>
      <c r="F372" s="587" t="s">
        <v>51</v>
      </c>
      <c r="G372" s="856">
        <v>45337</v>
      </c>
      <c r="H372" s="856">
        <v>46752</v>
      </c>
      <c r="I372" s="355" t="s">
        <v>17</v>
      </c>
      <c r="J372" s="355" t="s">
        <v>298</v>
      </c>
      <c r="K372" s="355" t="s">
        <v>444</v>
      </c>
      <c r="L372" s="355" t="s">
        <v>431</v>
      </c>
      <c r="M372" s="362">
        <v>2724100</v>
      </c>
      <c r="N372" s="362">
        <v>2724100</v>
      </c>
      <c r="O372" s="362">
        <v>1773200</v>
      </c>
      <c r="P372" s="362">
        <v>1773200</v>
      </c>
      <c r="Q372" s="362">
        <v>1773200</v>
      </c>
      <c r="R372" s="363">
        <v>1773200</v>
      </c>
      <c r="S372" s="509">
        <v>3</v>
      </c>
    </row>
    <row r="373" spans="1:19" s="3" customFormat="1" ht="16.5" customHeight="1">
      <c r="A373" s="950"/>
      <c r="B373" s="830"/>
      <c r="C373" s="833"/>
      <c r="D373" s="844"/>
      <c r="E373" s="834"/>
      <c r="F373" s="588"/>
      <c r="G373" s="870"/>
      <c r="H373" s="588"/>
      <c r="I373" s="355" t="s">
        <v>17</v>
      </c>
      <c r="J373" s="355" t="s">
        <v>298</v>
      </c>
      <c r="K373" s="355" t="s">
        <v>444</v>
      </c>
      <c r="L373" s="355" t="s">
        <v>424</v>
      </c>
      <c r="M373" s="362">
        <v>100000</v>
      </c>
      <c r="N373" s="362">
        <v>100000</v>
      </c>
      <c r="O373" s="362">
        <v>0</v>
      </c>
      <c r="P373" s="362">
        <v>0</v>
      </c>
      <c r="Q373" s="362">
        <v>0</v>
      </c>
      <c r="R373" s="363">
        <v>0</v>
      </c>
      <c r="S373" s="509">
        <v>3</v>
      </c>
    </row>
    <row r="374" spans="1:19" s="3" customFormat="1" ht="78.75" customHeight="1">
      <c r="A374" s="950"/>
      <c r="B374" s="10" t="s">
        <v>877</v>
      </c>
      <c r="C374" s="67" t="s">
        <v>445</v>
      </c>
      <c r="D374" s="822"/>
      <c r="E374" s="836"/>
      <c r="F374" s="830"/>
      <c r="G374" s="857"/>
      <c r="H374" s="830"/>
      <c r="I374" s="355" t="s">
        <v>17</v>
      </c>
      <c r="J374" s="355" t="s">
        <v>298</v>
      </c>
      <c r="K374" s="355" t="s">
        <v>446</v>
      </c>
      <c r="L374" s="355" t="s">
        <v>424</v>
      </c>
      <c r="M374" s="362">
        <v>1400000</v>
      </c>
      <c r="N374" s="362">
        <v>1400000</v>
      </c>
      <c r="O374" s="362">
        <v>0</v>
      </c>
      <c r="P374" s="362">
        <v>0</v>
      </c>
      <c r="Q374" s="362">
        <v>0</v>
      </c>
      <c r="R374" s="363">
        <v>0</v>
      </c>
      <c r="S374" s="509">
        <v>3</v>
      </c>
    </row>
    <row r="375" spans="1:19" s="3" customFormat="1" ht="268.5" customHeight="1">
      <c r="A375" s="950"/>
      <c r="B375" s="73" t="s">
        <v>878</v>
      </c>
      <c r="C375" s="41" t="s">
        <v>447</v>
      </c>
      <c r="D375" s="54" t="s">
        <v>448</v>
      </c>
      <c r="E375" s="58" t="s">
        <v>449</v>
      </c>
      <c r="F375" s="72" t="s">
        <v>51</v>
      </c>
      <c r="G375" s="79">
        <v>45505</v>
      </c>
      <c r="H375" s="72" t="s">
        <v>24</v>
      </c>
      <c r="I375" s="355" t="s">
        <v>17</v>
      </c>
      <c r="J375" s="355" t="s">
        <v>298</v>
      </c>
      <c r="K375" s="355" t="s">
        <v>450</v>
      </c>
      <c r="L375" s="355" t="s">
        <v>431</v>
      </c>
      <c r="M375" s="362">
        <v>4370345</v>
      </c>
      <c r="N375" s="362">
        <v>4370345</v>
      </c>
      <c r="O375" s="362">
        <v>10020100</v>
      </c>
      <c r="P375" s="362">
        <v>9858500</v>
      </c>
      <c r="Q375" s="362">
        <v>9858500</v>
      </c>
      <c r="R375" s="363">
        <v>9858500</v>
      </c>
      <c r="S375" s="509">
        <v>3</v>
      </c>
    </row>
    <row r="376" spans="1:19" s="3" customFormat="1" ht="210" customHeight="1">
      <c r="A376" s="950"/>
      <c r="B376" s="587" t="s">
        <v>879</v>
      </c>
      <c r="C376" s="831" t="s">
        <v>504</v>
      </c>
      <c r="D376" s="821" t="s">
        <v>448</v>
      </c>
      <c r="E376" s="66" t="s">
        <v>429</v>
      </c>
      <c r="F376" s="77" t="s">
        <v>51</v>
      </c>
      <c r="G376" s="78">
        <v>44197</v>
      </c>
      <c r="H376" s="69" t="s">
        <v>24</v>
      </c>
      <c r="I376" s="355" t="s">
        <v>17</v>
      </c>
      <c r="J376" s="355" t="s">
        <v>298</v>
      </c>
      <c r="K376" s="355" t="s">
        <v>451</v>
      </c>
      <c r="L376" s="355" t="s">
        <v>431</v>
      </c>
      <c r="M376" s="362"/>
      <c r="N376" s="362"/>
      <c r="O376" s="362">
        <v>436000</v>
      </c>
      <c r="P376" s="362">
        <v>0</v>
      </c>
      <c r="Q376" s="362">
        <v>0</v>
      </c>
      <c r="R376" s="363">
        <v>0</v>
      </c>
      <c r="S376" s="509">
        <v>3</v>
      </c>
    </row>
    <row r="377" spans="1:19" s="3" customFormat="1" ht="185.25" customHeight="1">
      <c r="A377" s="950"/>
      <c r="B377" s="830"/>
      <c r="C377" s="833"/>
      <c r="D377" s="822"/>
      <c r="E377" s="59" t="s">
        <v>422</v>
      </c>
      <c r="F377" s="108" t="s">
        <v>51</v>
      </c>
      <c r="G377" s="78">
        <v>44197</v>
      </c>
      <c r="H377" s="77" t="s">
        <v>24</v>
      </c>
      <c r="I377" s="355" t="s">
        <v>17</v>
      </c>
      <c r="J377" s="355" t="s">
        <v>298</v>
      </c>
      <c r="K377" s="355" t="s">
        <v>451</v>
      </c>
      <c r="L377" s="355" t="s">
        <v>424</v>
      </c>
      <c r="M377" s="362"/>
      <c r="N377" s="362"/>
      <c r="O377" s="362">
        <v>3000000</v>
      </c>
      <c r="P377" s="362">
        <v>0</v>
      </c>
      <c r="Q377" s="362">
        <v>0</v>
      </c>
      <c r="R377" s="363">
        <v>0</v>
      </c>
      <c r="S377" s="509">
        <v>3</v>
      </c>
    </row>
    <row r="378" spans="1:19" s="3" customFormat="1" ht="88.5" customHeight="1">
      <c r="A378" s="950"/>
      <c r="B378" s="10" t="s">
        <v>880</v>
      </c>
      <c r="C378" s="41" t="s">
        <v>452</v>
      </c>
      <c r="D378" s="821" t="s">
        <v>406</v>
      </c>
      <c r="E378" s="835" t="s">
        <v>453</v>
      </c>
      <c r="F378" s="587" t="s">
        <v>51</v>
      </c>
      <c r="G378" s="856">
        <v>45253</v>
      </c>
      <c r="H378" s="587" t="s">
        <v>24</v>
      </c>
      <c r="I378" s="355" t="s">
        <v>17</v>
      </c>
      <c r="J378" s="355" t="s">
        <v>298</v>
      </c>
      <c r="K378" s="355" t="s">
        <v>454</v>
      </c>
      <c r="L378" s="355" t="s">
        <v>82</v>
      </c>
      <c r="M378" s="362"/>
      <c r="N378" s="362"/>
      <c r="O378" s="362">
        <v>0</v>
      </c>
      <c r="P378" s="362">
        <v>4248000</v>
      </c>
      <c r="Q378" s="362">
        <v>4248000</v>
      </c>
      <c r="R378" s="363">
        <v>4248000</v>
      </c>
      <c r="S378" s="509">
        <v>3</v>
      </c>
    </row>
    <row r="379" spans="1:19" s="3" customFormat="1" ht="198" customHeight="1">
      <c r="A379" s="950"/>
      <c r="B379" s="10" t="s">
        <v>881</v>
      </c>
      <c r="C379" s="41" t="s">
        <v>706</v>
      </c>
      <c r="D379" s="844"/>
      <c r="E379" s="834"/>
      <c r="F379" s="588"/>
      <c r="G379" s="870"/>
      <c r="H379" s="588"/>
      <c r="I379" s="355" t="s">
        <v>17</v>
      </c>
      <c r="J379" s="355" t="s">
        <v>298</v>
      </c>
      <c r="K379" s="355" t="s">
        <v>707</v>
      </c>
      <c r="L379" s="355" t="s">
        <v>424</v>
      </c>
      <c r="M379" s="362"/>
      <c r="N379" s="362"/>
      <c r="O379" s="362">
        <v>1990000</v>
      </c>
      <c r="P379" s="362"/>
      <c r="Q379" s="362"/>
      <c r="R379" s="363"/>
      <c r="S379" s="509">
        <v>3</v>
      </c>
    </row>
    <row r="380" spans="1:19" s="3" customFormat="1" ht="120.75" customHeight="1">
      <c r="A380" s="950"/>
      <c r="B380" s="72" t="s">
        <v>882</v>
      </c>
      <c r="C380" s="67" t="s">
        <v>708</v>
      </c>
      <c r="D380" s="822"/>
      <c r="E380" s="836"/>
      <c r="F380" s="830"/>
      <c r="G380" s="857"/>
      <c r="H380" s="830"/>
      <c r="I380" s="355" t="s">
        <v>17</v>
      </c>
      <c r="J380" s="355" t="s">
        <v>298</v>
      </c>
      <c r="K380" s="355" t="s">
        <v>709</v>
      </c>
      <c r="L380" s="355" t="s">
        <v>424</v>
      </c>
      <c r="M380" s="362"/>
      <c r="N380" s="362"/>
      <c r="O380" s="362">
        <v>130400</v>
      </c>
      <c r="P380" s="362"/>
      <c r="Q380" s="362"/>
      <c r="R380" s="363"/>
      <c r="S380" s="509">
        <v>3</v>
      </c>
    </row>
    <row r="381" spans="1:19" s="28" customFormat="1" ht="237.75" customHeight="1">
      <c r="A381" s="950"/>
      <c r="B381" s="10" t="s">
        <v>883</v>
      </c>
      <c r="C381" s="41" t="s">
        <v>455</v>
      </c>
      <c r="D381" s="54" t="s">
        <v>973</v>
      </c>
      <c r="E381" s="11" t="s">
        <v>456</v>
      </c>
      <c r="F381" s="10" t="s">
        <v>51</v>
      </c>
      <c r="G381" s="111">
        <v>43810</v>
      </c>
      <c r="H381" s="111" t="s">
        <v>24</v>
      </c>
      <c r="I381" s="361" t="s">
        <v>18</v>
      </c>
      <c r="J381" s="361" t="s">
        <v>298</v>
      </c>
      <c r="K381" s="361" t="s">
        <v>457</v>
      </c>
      <c r="L381" s="361" t="s">
        <v>458</v>
      </c>
      <c r="M381" s="362">
        <v>3030590</v>
      </c>
      <c r="N381" s="362">
        <v>3030590</v>
      </c>
      <c r="O381" s="362">
        <v>3548700</v>
      </c>
      <c r="P381" s="362">
        <v>2957200</v>
      </c>
      <c r="Q381" s="362">
        <v>2957200</v>
      </c>
      <c r="R381" s="363">
        <v>2957200</v>
      </c>
      <c r="S381" s="514">
        <v>3</v>
      </c>
    </row>
    <row r="382" spans="1:19" s="28" customFormat="1" ht="114" customHeight="1">
      <c r="A382" s="951"/>
      <c r="B382" s="10" t="s">
        <v>884</v>
      </c>
      <c r="C382" s="413" t="s">
        <v>579</v>
      </c>
      <c r="D382" s="62" t="s">
        <v>79</v>
      </c>
      <c r="E382" s="11" t="s">
        <v>80</v>
      </c>
      <c r="F382" s="10" t="s">
        <v>51</v>
      </c>
      <c r="G382" s="111">
        <v>44287</v>
      </c>
      <c r="H382" s="54" t="s">
        <v>24</v>
      </c>
      <c r="I382" s="4" t="s">
        <v>231</v>
      </c>
      <c r="J382" s="4" t="s">
        <v>26</v>
      </c>
      <c r="K382" s="4" t="s">
        <v>81</v>
      </c>
      <c r="L382" s="4" t="s">
        <v>190</v>
      </c>
      <c r="M382" s="5">
        <v>748511.95</v>
      </c>
      <c r="N382" s="5">
        <v>748511.95</v>
      </c>
      <c r="O382" s="5">
        <v>0</v>
      </c>
      <c r="P382" s="5"/>
      <c r="Q382" s="5"/>
      <c r="R382" s="5"/>
      <c r="S382" s="509">
        <v>3</v>
      </c>
    </row>
    <row r="383" spans="1:19" ht="21" customHeight="1" thickBot="1">
      <c r="A383" s="928" t="s">
        <v>459</v>
      </c>
      <c r="B383" s="929"/>
      <c r="C383" s="930"/>
      <c r="D383" s="118"/>
      <c r="E383" s="477"/>
      <c r="F383" s="120"/>
      <c r="G383" s="119"/>
      <c r="H383" s="119"/>
      <c r="I383" s="120"/>
      <c r="J383" s="120"/>
      <c r="K383" s="344"/>
      <c r="L383" s="120"/>
      <c r="M383" s="121">
        <f>M7+M11+M15+M21+M24+M29+M33+M38+M43+M44+M45+M48+M51+M52+M53+M55+M56+M57+M58+M61+M63+M64+M66+M67+M71+M72+M73+M77+M90+M92+M99+M105+M110+M118+M119+M120+M124+M128+M132+M133+M134+M135+M140+M142+M144+M146+M147+M148+M149+M150+M152+M167+M168+M172+M177+M179+M180+M181+M182+M183+M184+M190+M191+M193+M195+M198+M203+M204+M205+M206+M208+M209+M210+M216+M217+M218+M219+M220+M221+M222+M224+M225+M226+M230+M231+M232+M238+M239+M240+M241+M242+M245+M246+M247+M250+M251+M252+M254+M255+M283+M290+M294+M306+M307+M308+M309+M310+M313+M314+M320+M321+M322+M323+M324+M325+M326+M327+M330+M331+M333+M339+M343+M344+M345+M357+M358+M359+M360+M361+M364+M367+M368+M369+M372+M373+M374+M375+M381+M382+M196+M200+M139</f>
        <v>577365348.30999994</v>
      </c>
      <c r="N383" s="121">
        <f>N7+N11+N15+N21+N24+N29+N33+N38+N43+N44+N45+N48+N51+N52+N53+N55+N56+N57+N58+N61+N63+N64+N66+N67+N71+N72+N73+N77+N90+N92+N99+N105+N110+N118+N119+N120+N124+N128+N132+N133+N134+N135+N140+N142+N144+N146+N147+N148+N149+N150+N152+N167+N168+N172+N177+N179+N180+N181+N182+N183+N184+N190+N191+N193+N195+N198+N203+N204+N205+N206+N208+N209+N210+N216+N217+N218+N219+N220+N221+N222+N224+N225+N226+N230+N231+N232+N238+N239+N240+N241+N242+N245+N246+N247+N250+N251+N252+N254+N255+N283+N290+N294+N306+N307+N308+N309+N310+N313+N314+N320+N321+N322+N323+N324+N325+N326+N327+N330+N331+N333+N339+N343+N344+N345+N357+N358+N359+N360+N361+N364+N367+N368+N369+N372+N373+N374+N375+N381+N382+N196+N200+N139</f>
        <v>492048663.48000002</v>
      </c>
      <c r="O383" s="121">
        <f>O7+O11+O12+O15+O21+O24+O29+O33+O38+O43+O44+O48+O51+O52+O53+O55+O56+O57+O61+O64+O66+O67+O71+O72+O73+O76+O77+O90+O92+O99+O105+O110+O111+O114+O115+O116+O117+O120+O124+O128+O132+O133+O135+O137+O138+O139+O140+O142+O144+O146+O147+O148+O149+O150+O152+O159+O167+O168+O169+O170+O171+O172+O177+O179+O181+O182+O183+O185+O186+O190+O191+O192+O194+O197+O199+O201+O202+O204+O205+O206+O207+O208+O209+O210+O211+O212+O213+O214+O215+O216+O223+O227+O228+O229+O230+O233+O234+O235+O242+O243+O244+O245+O248+O249+O251+O252+O253+O254+O255+O258+O261+O262+O263+O264+O265+O266+O267+O270+O273+O274+O275+O283+O290+O294+O297+O298+O299+O300+O301+O306+O308+O309+O310+O311+O312+O313+O314+O315+O316+O317+O318+O319+O320+O321+O322+O323+O324+O325+O326+O328+O329+O330+O332+O333+O334+O337+O338+O339+O343+O350+O351+O356+O357+O358+O359+O360+O361+O364+O367+O368+O369+O370+O371+O372+O375+O376+O377+O378+O379+O380+O381+O382</f>
        <v>948320850.74999988</v>
      </c>
      <c r="P383" s="121">
        <f>P7+P11+P15+P21+P24+P29+P33+P38+P43+P44+P45+P51+P52+P53+P55+P56+P57+P61+P64+P66+P67+P71+P72+P73+P77+P90+P92+P99+P105+P120+P124+P133+P135+P140+P142+P144+P146+P147+P148+P149+P150+P152+P167+P168+P172+P177+P179+P181+P182+P183+P185+P186+P190+P191+P199+P200+P201+P206+P207+P208+P209+P216+P228+P229+P245+P248+P249+P251+P252+P253+P283+P290+P294+P302+P303+P304+P305+P312+P315+P316+P317+P318+P320+P321+P323+P324+P325+P326+P328+P329+P330+P332+P333+P339+P348+P349+P356+P357+P358+P359+P360+P361+P364+P367+P368+P369+P370+P371+P372+P375+P378+P381+P194+P197+P139</f>
        <v>583155209</v>
      </c>
      <c r="Q383" s="121">
        <f>Q7+Q11+Q15+Q21+Q24+Q29+Q33+Q38+Q43+Q44+Q45+Q51+Q52+Q53+Q55+Q56+Q57+Q61+Q64+Q66+Q67+Q71+Q72+Q73+Q77+Q90+Q92+Q99+Q105+Q120+Q124+Q133+Q135+Q140+Q142+Q144+Q146+Q147+Q148+Q149+Q150+Q152+Q167+Q168+Q172+Q177+Q179+Q181+Q182+Q183+Q185+Q186+Q190+Q191+Q199+Q200+Q201+Q206+Q207+Q208+Q209+Q216+Q228+Q229+Q245+Q248+Q249+Q251+Q252+Q253+Q283+Q290+Q294+Q302+Q303+Q304+Q305+Q312+Q315+Q316+Q317+Q318+Q320+Q321+Q323+Q324+Q325+Q326+Q328+Q329+Q330+Q332+Q333+Q339+Q348+Q349+Q356+Q357+Q358+Q359+Q360+Q361+Q364+Q367+Q368+Q369+Q370+Q371+Q372+Q375+Q378+Q381+Q340+Q341+Q342+Q194+Q197+Q139</f>
        <v>431218907</v>
      </c>
      <c r="R383" s="121">
        <f>R7+R11+R15+R21+R24+R29+R33+R38+R43+R44+R45+R51+R52+R53+R55+R56+R57+R61+R64+R66+R67+R71+R72+R73+R77+R90+R92+R99+R105+R120+R124+R133+R135+R140+R142+R144+R146+R147+R148+R149+R150+R152+R167+R168+R172+R177+R179+R181+R182+R183+R185+R186+R190+R191+R199+R200+R201+R206+R207+R208+R209+R216+R228+R229+R245+R248+R249+R251+R252+R253+R283+R290+R294+R302+R303+R304+R305+R312+R315+R316+R317+R318+R320+R321+R323+R324+R325+R326+R328+R329+R330+R332+R333+R339+R348+R349+R356+R357+R358+R359+R360+R361+R364+R367+R368+R369+R370+R371+R372+R375+R378+R381+R340+R341+R342+R194+R197+R139</f>
        <v>431218907</v>
      </c>
      <c r="S383" s="527"/>
    </row>
    <row r="384" spans="1:19" s="122" customFormat="1" ht="26.25" customHeight="1" thickBot="1">
      <c r="A384" s="826" t="s">
        <v>998</v>
      </c>
      <c r="B384" s="827"/>
      <c r="C384" s="827"/>
      <c r="D384" s="827"/>
      <c r="E384" s="827"/>
      <c r="F384" s="827"/>
      <c r="G384" s="827"/>
      <c r="H384" s="827"/>
      <c r="I384" s="827"/>
      <c r="J384" s="827"/>
      <c r="K384" s="827"/>
      <c r="L384" s="827"/>
      <c r="M384" s="827"/>
      <c r="N384" s="827"/>
      <c r="O384" s="827"/>
      <c r="P384" s="827"/>
      <c r="Q384" s="827"/>
      <c r="R384" s="827"/>
      <c r="S384" s="828"/>
    </row>
    <row r="385" spans="1:19" customFormat="1" ht="72.75" customHeight="1">
      <c r="A385" s="926">
        <v>708</v>
      </c>
      <c r="B385" s="927" t="s">
        <v>989</v>
      </c>
      <c r="C385" s="953" t="s">
        <v>990</v>
      </c>
      <c r="D385" s="123"/>
      <c r="E385" s="11" t="s">
        <v>991</v>
      </c>
      <c r="F385" s="124" t="s">
        <v>992</v>
      </c>
      <c r="G385" s="125">
        <v>37670</v>
      </c>
      <c r="H385" s="126" t="s">
        <v>24</v>
      </c>
      <c r="I385" s="955" t="s">
        <v>25</v>
      </c>
      <c r="J385" s="955" t="s">
        <v>352</v>
      </c>
      <c r="K385" s="955" t="s">
        <v>993</v>
      </c>
      <c r="L385" s="955" t="s">
        <v>994</v>
      </c>
      <c r="M385" s="957">
        <v>4900000</v>
      </c>
      <c r="N385" s="957">
        <v>4542746.12</v>
      </c>
      <c r="O385" s="957">
        <v>0</v>
      </c>
      <c r="P385" s="957">
        <v>0</v>
      </c>
      <c r="Q385" s="957">
        <v>0</v>
      </c>
      <c r="R385" s="957">
        <v>0</v>
      </c>
      <c r="S385" s="958">
        <v>3</v>
      </c>
    </row>
    <row r="386" spans="1:19" customFormat="1" ht="147.75" customHeight="1">
      <c r="A386" s="926"/>
      <c r="B386" s="927"/>
      <c r="C386" s="954"/>
      <c r="D386" s="127" t="s">
        <v>995</v>
      </c>
      <c r="E386" s="59" t="s">
        <v>996</v>
      </c>
      <c r="F386" s="128" t="s">
        <v>51</v>
      </c>
      <c r="G386" s="129">
        <v>37589</v>
      </c>
      <c r="H386" s="130" t="s">
        <v>24</v>
      </c>
      <c r="I386" s="956"/>
      <c r="J386" s="956"/>
      <c r="K386" s="956"/>
      <c r="L386" s="956"/>
      <c r="M386" s="956"/>
      <c r="N386" s="956"/>
      <c r="O386" s="956"/>
      <c r="P386" s="956"/>
      <c r="Q386" s="956"/>
      <c r="R386" s="956"/>
      <c r="S386" s="959"/>
    </row>
    <row r="387" spans="1:19" s="131" customFormat="1" ht="24" customHeight="1" thickBot="1">
      <c r="A387" s="928" t="s">
        <v>997</v>
      </c>
      <c r="B387" s="929"/>
      <c r="C387" s="930"/>
      <c r="D387" s="132"/>
      <c r="E387" s="478"/>
      <c r="F387" s="133"/>
      <c r="G387" s="133"/>
      <c r="H387" s="133"/>
      <c r="I387" s="133"/>
      <c r="J387" s="133"/>
      <c r="K387" s="345"/>
      <c r="L387" s="133"/>
      <c r="M387" s="134">
        <f>M385</f>
        <v>4900000</v>
      </c>
      <c r="N387" s="134">
        <f>N385</f>
        <v>4542746.12</v>
      </c>
      <c r="O387" s="134">
        <v>0</v>
      </c>
      <c r="P387" s="134">
        <v>0</v>
      </c>
      <c r="Q387" s="134">
        <v>0</v>
      </c>
      <c r="R387" s="134">
        <v>0</v>
      </c>
      <c r="S387" s="528"/>
    </row>
    <row r="388" spans="1:19" s="135" customFormat="1" ht="30" customHeight="1" thickBot="1">
      <c r="A388" s="960" t="s">
        <v>999</v>
      </c>
      <c r="B388" s="961"/>
      <c r="C388" s="961"/>
      <c r="D388" s="961"/>
      <c r="E388" s="961"/>
      <c r="F388" s="961"/>
      <c r="G388" s="961"/>
      <c r="H388" s="961"/>
      <c r="I388" s="961"/>
      <c r="J388" s="961"/>
      <c r="K388" s="961"/>
      <c r="L388" s="961"/>
      <c r="M388" s="961"/>
      <c r="N388" s="961"/>
      <c r="O388" s="827"/>
      <c r="P388" s="827"/>
      <c r="Q388" s="827"/>
      <c r="R388" s="827"/>
      <c r="S388" s="828"/>
    </row>
    <row r="389" spans="1:19" s="135" customFormat="1" ht="129" customHeight="1">
      <c r="A389" s="962">
        <v>757</v>
      </c>
      <c r="B389" s="289" t="s">
        <v>1000</v>
      </c>
      <c r="C389" s="414" t="s">
        <v>1001</v>
      </c>
      <c r="D389" s="415" t="s">
        <v>1002</v>
      </c>
      <c r="E389" s="479" t="s">
        <v>1003</v>
      </c>
      <c r="F389" s="137" t="s">
        <v>51</v>
      </c>
      <c r="G389" s="138">
        <v>46023</v>
      </c>
      <c r="H389" s="416" t="s">
        <v>24</v>
      </c>
      <c r="I389" s="317" t="s">
        <v>26</v>
      </c>
      <c r="J389" s="317" t="s">
        <v>260</v>
      </c>
      <c r="K389" s="343" t="s">
        <v>1004</v>
      </c>
      <c r="L389" s="325">
        <v>612</v>
      </c>
      <c r="M389" s="318"/>
      <c r="N389" s="318"/>
      <c r="O389" s="318"/>
      <c r="P389" s="318">
        <v>205000</v>
      </c>
      <c r="Q389" s="318"/>
      <c r="R389" s="318"/>
      <c r="S389" s="401">
        <v>3</v>
      </c>
    </row>
    <row r="390" spans="1:19" s="135" customFormat="1" ht="37.5" customHeight="1">
      <c r="A390" s="963"/>
      <c r="B390" s="290" t="s">
        <v>1005</v>
      </c>
      <c r="C390" s="414" t="s">
        <v>1006</v>
      </c>
      <c r="D390" s="965" t="s">
        <v>1007</v>
      </c>
      <c r="E390" s="968" t="s">
        <v>1008</v>
      </c>
      <c r="F390" s="965" t="s">
        <v>51</v>
      </c>
      <c r="G390" s="971">
        <v>44621</v>
      </c>
      <c r="H390" s="965" t="s">
        <v>24</v>
      </c>
      <c r="I390" s="319" t="s">
        <v>42</v>
      </c>
      <c r="J390" s="319" t="s">
        <v>18</v>
      </c>
      <c r="K390" s="319" t="s">
        <v>1009</v>
      </c>
      <c r="L390" s="326" t="s">
        <v>36</v>
      </c>
      <c r="M390" s="327">
        <v>20000</v>
      </c>
      <c r="N390" s="327">
        <v>20000</v>
      </c>
      <c r="O390" s="327">
        <v>40000</v>
      </c>
      <c r="P390" s="327">
        <v>40000</v>
      </c>
      <c r="Q390" s="327">
        <v>40000</v>
      </c>
      <c r="R390" s="327">
        <v>40000</v>
      </c>
      <c r="S390" s="401">
        <v>3</v>
      </c>
    </row>
    <row r="391" spans="1:19" s="135" customFormat="1" ht="39.75" customHeight="1">
      <c r="A391" s="963"/>
      <c r="B391" s="290" t="s">
        <v>1010</v>
      </c>
      <c r="C391" s="414" t="s">
        <v>1011</v>
      </c>
      <c r="D391" s="966"/>
      <c r="E391" s="969"/>
      <c r="F391" s="966"/>
      <c r="G391" s="972"/>
      <c r="H391" s="966"/>
      <c r="I391" s="319" t="s">
        <v>42</v>
      </c>
      <c r="J391" s="319" t="s">
        <v>18</v>
      </c>
      <c r="K391" s="319" t="s">
        <v>1012</v>
      </c>
      <c r="L391" s="326" t="s">
        <v>36</v>
      </c>
      <c r="M391" s="327">
        <v>50000</v>
      </c>
      <c r="N391" s="327">
        <v>48878</v>
      </c>
      <c r="O391" s="327">
        <v>90000</v>
      </c>
      <c r="P391" s="327">
        <v>90000</v>
      </c>
      <c r="Q391" s="327">
        <v>90000</v>
      </c>
      <c r="R391" s="327">
        <v>90000</v>
      </c>
      <c r="S391" s="401">
        <v>3</v>
      </c>
    </row>
    <row r="392" spans="1:19" s="135" customFormat="1" ht="34.5" customHeight="1">
      <c r="A392" s="963"/>
      <c r="B392" s="290" t="s">
        <v>1013</v>
      </c>
      <c r="C392" s="414" t="s">
        <v>1014</v>
      </c>
      <c r="D392" s="967"/>
      <c r="E392" s="970"/>
      <c r="F392" s="967"/>
      <c r="G392" s="973"/>
      <c r="H392" s="967"/>
      <c r="I392" s="319" t="s">
        <v>42</v>
      </c>
      <c r="J392" s="319" t="s">
        <v>18</v>
      </c>
      <c r="K392" s="319" t="s">
        <v>1015</v>
      </c>
      <c r="L392" s="326" t="s">
        <v>424</v>
      </c>
      <c r="M392" s="327">
        <v>545600</v>
      </c>
      <c r="N392" s="327"/>
      <c r="O392" s="327">
        <v>545600</v>
      </c>
      <c r="P392" s="327"/>
      <c r="Q392" s="327"/>
      <c r="R392" s="327"/>
      <c r="S392" s="401">
        <v>3</v>
      </c>
    </row>
    <row r="393" spans="1:19" s="135" customFormat="1" ht="29.25" customHeight="1">
      <c r="A393" s="963"/>
      <c r="B393" s="974" t="s">
        <v>1016</v>
      </c>
      <c r="C393" s="968" t="s">
        <v>1017</v>
      </c>
      <c r="D393" s="965" t="s">
        <v>1007</v>
      </c>
      <c r="E393" s="977" t="s">
        <v>1018</v>
      </c>
      <c r="F393" s="979" t="s">
        <v>51</v>
      </c>
      <c r="G393" s="981" t="s">
        <v>1019</v>
      </c>
      <c r="H393" s="979" t="s">
        <v>24</v>
      </c>
      <c r="I393" s="319" t="s">
        <v>42</v>
      </c>
      <c r="J393" s="319" t="s">
        <v>18</v>
      </c>
      <c r="K393" s="342" t="s">
        <v>1020</v>
      </c>
      <c r="L393" s="328">
        <v>612</v>
      </c>
      <c r="M393" s="327"/>
      <c r="N393" s="327"/>
      <c r="O393" s="327">
        <v>500000</v>
      </c>
      <c r="P393" s="327"/>
      <c r="Q393" s="327"/>
      <c r="R393" s="327"/>
      <c r="S393" s="401">
        <v>3</v>
      </c>
    </row>
    <row r="394" spans="1:19" s="135" customFormat="1" ht="40.5" customHeight="1">
      <c r="A394" s="963"/>
      <c r="B394" s="975"/>
      <c r="C394" s="970"/>
      <c r="D394" s="976"/>
      <c r="E394" s="978"/>
      <c r="F394" s="980"/>
      <c r="G394" s="982"/>
      <c r="H394" s="980"/>
      <c r="I394" s="319" t="s">
        <v>42</v>
      </c>
      <c r="J394" s="319" t="s">
        <v>18</v>
      </c>
      <c r="K394" s="342" t="s">
        <v>1021</v>
      </c>
      <c r="L394" s="328">
        <v>870</v>
      </c>
      <c r="M394" s="327"/>
      <c r="N394" s="327"/>
      <c r="O394" s="327"/>
      <c r="P394" s="327">
        <v>500000</v>
      </c>
      <c r="Q394" s="327">
        <v>500000</v>
      </c>
      <c r="R394" s="327">
        <v>500000</v>
      </c>
      <c r="S394" s="401">
        <v>3</v>
      </c>
    </row>
    <row r="395" spans="1:19" s="135" customFormat="1" ht="25.5" customHeight="1">
      <c r="A395" s="963"/>
      <c r="B395" s="974" t="s">
        <v>1022</v>
      </c>
      <c r="C395" s="968" t="s">
        <v>1023</v>
      </c>
      <c r="D395" s="965" t="s">
        <v>1024</v>
      </c>
      <c r="E395" s="978"/>
      <c r="F395" s="980"/>
      <c r="G395" s="982"/>
      <c r="H395" s="980"/>
      <c r="I395" s="319" t="s">
        <v>252</v>
      </c>
      <c r="J395" s="319" t="s">
        <v>25</v>
      </c>
      <c r="K395" s="342" t="s">
        <v>1025</v>
      </c>
      <c r="L395" s="328">
        <v>612</v>
      </c>
      <c r="M395" s="327"/>
      <c r="N395" s="327"/>
      <c r="O395" s="327">
        <v>11736000</v>
      </c>
      <c r="P395" s="327"/>
      <c r="Q395" s="327"/>
      <c r="R395" s="327"/>
      <c r="S395" s="401">
        <v>3</v>
      </c>
    </row>
    <row r="396" spans="1:19" s="135" customFormat="1" ht="25.5" customHeight="1">
      <c r="A396" s="963"/>
      <c r="B396" s="983"/>
      <c r="C396" s="969"/>
      <c r="D396" s="966"/>
      <c r="E396" s="978"/>
      <c r="F396" s="980"/>
      <c r="G396" s="982"/>
      <c r="H396" s="980"/>
      <c r="I396" s="319" t="s">
        <v>252</v>
      </c>
      <c r="J396" s="319" t="s">
        <v>25</v>
      </c>
      <c r="K396" s="342" t="s">
        <v>1026</v>
      </c>
      <c r="L396" s="328">
        <v>612</v>
      </c>
      <c r="M396" s="327"/>
      <c r="N396" s="327"/>
      <c r="O396" s="327">
        <v>390900</v>
      </c>
      <c r="P396" s="327"/>
      <c r="Q396" s="327"/>
      <c r="R396" s="327"/>
      <c r="S396" s="401">
        <v>3</v>
      </c>
    </row>
    <row r="397" spans="1:19" s="135" customFormat="1" ht="25.5" customHeight="1">
      <c r="A397" s="963"/>
      <c r="B397" s="983"/>
      <c r="C397" s="969"/>
      <c r="D397" s="966"/>
      <c r="E397" s="978"/>
      <c r="F397" s="980"/>
      <c r="G397" s="982"/>
      <c r="H397" s="980"/>
      <c r="I397" s="319" t="s">
        <v>252</v>
      </c>
      <c r="J397" s="319" t="s">
        <v>25</v>
      </c>
      <c r="K397" s="342" t="s">
        <v>1027</v>
      </c>
      <c r="L397" s="328">
        <v>612</v>
      </c>
      <c r="M397" s="327"/>
      <c r="N397" s="327"/>
      <c r="O397" s="327">
        <v>735800</v>
      </c>
      <c r="P397" s="327"/>
      <c r="Q397" s="327"/>
      <c r="R397" s="327"/>
      <c r="S397" s="401">
        <v>3</v>
      </c>
    </row>
    <row r="398" spans="1:19" s="135" customFormat="1" ht="25.5" customHeight="1">
      <c r="A398" s="963"/>
      <c r="B398" s="983"/>
      <c r="C398" s="969"/>
      <c r="D398" s="966"/>
      <c r="E398" s="978"/>
      <c r="F398" s="980"/>
      <c r="G398" s="982"/>
      <c r="H398" s="980"/>
      <c r="I398" s="319" t="s">
        <v>252</v>
      </c>
      <c r="J398" s="319" t="s">
        <v>25</v>
      </c>
      <c r="K398" s="342" t="s">
        <v>1028</v>
      </c>
      <c r="L398" s="328">
        <v>612</v>
      </c>
      <c r="M398" s="327"/>
      <c r="N398" s="327"/>
      <c r="O398" s="327">
        <v>520200</v>
      </c>
      <c r="P398" s="327"/>
      <c r="Q398" s="327"/>
      <c r="R398" s="327"/>
      <c r="S398" s="401">
        <v>3</v>
      </c>
    </row>
    <row r="399" spans="1:19" s="135" customFormat="1" ht="25.5" customHeight="1">
      <c r="A399" s="963"/>
      <c r="B399" s="983"/>
      <c r="C399" s="969"/>
      <c r="D399" s="966"/>
      <c r="E399" s="978"/>
      <c r="F399" s="980"/>
      <c r="G399" s="982"/>
      <c r="H399" s="980"/>
      <c r="I399" s="319" t="s">
        <v>252</v>
      </c>
      <c r="J399" s="319" t="s">
        <v>25</v>
      </c>
      <c r="K399" s="342" t="s">
        <v>1029</v>
      </c>
      <c r="L399" s="328">
        <v>612</v>
      </c>
      <c r="M399" s="327"/>
      <c r="N399" s="327"/>
      <c r="O399" s="327">
        <v>474700</v>
      </c>
      <c r="P399" s="327"/>
      <c r="Q399" s="327"/>
      <c r="R399" s="327"/>
      <c r="S399" s="401">
        <v>3</v>
      </c>
    </row>
    <row r="400" spans="1:19" s="135" customFormat="1" ht="30.75" customHeight="1">
      <c r="A400" s="963"/>
      <c r="B400" s="291" t="s">
        <v>1030</v>
      </c>
      <c r="C400" s="969"/>
      <c r="D400" s="966"/>
      <c r="E400" s="978"/>
      <c r="F400" s="980"/>
      <c r="G400" s="982"/>
      <c r="H400" s="980"/>
      <c r="I400" s="326" t="s">
        <v>252</v>
      </c>
      <c r="J400" s="326" t="s">
        <v>42</v>
      </c>
      <c r="K400" s="329" t="s">
        <v>1031</v>
      </c>
      <c r="L400" s="330">
        <v>870</v>
      </c>
      <c r="M400" s="331"/>
      <c r="N400" s="331"/>
      <c r="O400" s="331"/>
      <c r="P400" s="331">
        <v>2700000</v>
      </c>
      <c r="Q400" s="331">
        <v>2700000</v>
      </c>
      <c r="R400" s="331">
        <v>2700000</v>
      </c>
      <c r="S400" s="401">
        <v>3</v>
      </c>
    </row>
    <row r="401" spans="1:19" s="135" customFormat="1" ht="17.100000000000001" customHeight="1">
      <c r="A401" s="963"/>
      <c r="B401" s="974" t="s">
        <v>1032</v>
      </c>
      <c r="C401" s="968" t="s">
        <v>1033</v>
      </c>
      <c r="D401" s="965" t="s">
        <v>970</v>
      </c>
      <c r="E401" s="968" t="s">
        <v>1034</v>
      </c>
      <c r="F401" s="979" t="s">
        <v>51</v>
      </c>
      <c r="G401" s="981" t="s">
        <v>1035</v>
      </c>
      <c r="H401" s="986" t="s">
        <v>1036</v>
      </c>
      <c r="I401" s="319" t="s">
        <v>252</v>
      </c>
      <c r="J401" s="319" t="s">
        <v>25</v>
      </c>
      <c r="K401" s="342" t="s">
        <v>1037</v>
      </c>
      <c r="L401" s="328">
        <v>612</v>
      </c>
      <c r="M401" s="321"/>
      <c r="N401" s="321"/>
      <c r="O401" s="321">
        <v>150000</v>
      </c>
      <c r="P401" s="321"/>
      <c r="Q401" s="332"/>
      <c r="R401" s="321"/>
      <c r="S401" s="401">
        <v>3</v>
      </c>
    </row>
    <row r="402" spans="1:19" s="135" customFormat="1" ht="17.100000000000001" customHeight="1">
      <c r="A402" s="963"/>
      <c r="B402" s="983"/>
      <c r="C402" s="969"/>
      <c r="D402" s="966"/>
      <c r="E402" s="969"/>
      <c r="F402" s="980"/>
      <c r="G402" s="982"/>
      <c r="H402" s="987"/>
      <c r="I402" s="319" t="s">
        <v>252</v>
      </c>
      <c r="J402" s="319" t="s">
        <v>25</v>
      </c>
      <c r="K402" s="342" t="s">
        <v>1038</v>
      </c>
      <c r="L402" s="328">
        <v>612</v>
      </c>
      <c r="M402" s="333"/>
      <c r="N402" s="333"/>
      <c r="O402" s="333"/>
      <c r="P402" s="333">
        <v>150000</v>
      </c>
      <c r="Q402" s="334">
        <v>150000</v>
      </c>
      <c r="R402" s="333">
        <v>150000</v>
      </c>
      <c r="S402" s="401">
        <v>3</v>
      </c>
    </row>
    <row r="403" spans="1:19" s="135" customFormat="1" ht="17.100000000000001" customHeight="1">
      <c r="A403" s="963"/>
      <c r="B403" s="983"/>
      <c r="C403" s="969"/>
      <c r="D403" s="966"/>
      <c r="E403" s="969"/>
      <c r="F403" s="980"/>
      <c r="G403" s="982"/>
      <c r="H403" s="987"/>
      <c r="I403" s="319" t="s">
        <v>252</v>
      </c>
      <c r="J403" s="319" t="s">
        <v>25</v>
      </c>
      <c r="K403" s="346" t="s">
        <v>1039</v>
      </c>
      <c r="L403" s="328">
        <v>612</v>
      </c>
      <c r="M403" s="335">
        <v>305000</v>
      </c>
      <c r="N403" s="335">
        <v>305000</v>
      </c>
      <c r="O403" s="335">
        <v>290000</v>
      </c>
      <c r="P403" s="333"/>
      <c r="Q403" s="334"/>
      <c r="R403" s="333"/>
      <c r="S403" s="401">
        <v>3</v>
      </c>
    </row>
    <row r="404" spans="1:19" s="135" customFormat="1" ht="17.100000000000001" customHeight="1">
      <c r="A404" s="963"/>
      <c r="B404" s="983"/>
      <c r="C404" s="969"/>
      <c r="D404" s="966"/>
      <c r="E404" s="969"/>
      <c r="F404" s="980"/>
      <c r="G404" s="982"/>
      <c r="H404" s="987"/>
      <c r="I404" s="319" t="s">
        <v>252</v>
      </c>
      <c r="J404" s="319" t="s">
        <v>25</v>
      </c>
      <c r="K404" s="342" t="s">
        <v>1040</v>
      </c>
      <c r="L404" s="328">
        <v>612</v>
      </c>
      <c r="M404" s="327"/>
      <c r="N404" s="327"/>
      <c r="O404" s="327"/>
      <c r="P404" s="327">
        <v>125000</v>
      </c>
      <c r="Q404" s="336">
        <v>125000</v>
      </c>
      <c r="R404" s="327">
        <v>125000</v>
      </c>
      <c r="S404" s="401">
        <v>3</v>
      </c>
    </row>
    <row r="405" spans="1:19" s="135" customFormat="1" ht="17.100000000000001" customHeight="1">
      <c r="A405" s="963"/>
      <c r="B405" s="983"/>
      <c r="C405" s="969"/>
      <c r="D405" s="966"/>
      <c r="E405" s="969"/>
      <c r="F405" s="980"/>
      <c r="G405" s="982"/>
      <c r="H405" s="987"/>
      <c r="I405" s="319" t="s">
        <v>252</v>
      </c>
      <c r="J405" s="319" t="s">
        <v>25</v>
      </c>
      <c r="K405" s="346" t="s">
        <v>1041</v>
      </c>
      <c r="L405" s="328">
        <v>612</v>
      </c>
      <c r="M405" s="335">
        <v>100000</v>
      </c>
      <c r="N405" s="335">
        <v>100000</v>
      </c>
      <c r="O405" s="335">
        <v>130000</v>
      </c>
      <c r="P405" s="327"/>
      <c r="Q405" s="336"/>
      <c r="R405" s="327"/>
      <c r="S405" s="401">
        <v>3</v>
      </c>
    </row>
    <row r="406" spans="1:19" s="135" customFormat="1" ht="17.100000000000001" customHeight="1">
      <c r="A406" s="963"/>
      <c r="B406" s="983"/>
      <c r="C406" s="969"/>
      <c r="D406" s="966"/>
      <c r="E406" s="969"/>
      <c r="F406" s="980"/>
      <c r="G406" s="982"/>
      <c r="H406" s="987"/>
      <c r="I406" s="319" t="s">
        <v>252</v>
      </c>
      <c r="J406" s="319" t="s">
        <v>25</v>
      </c>
      <c r="K406" s="342" t="s">
        <v>1042</v>
      </c>
      <c r="L406" s="328">
        <v>612</v>
      </c>
      <c r="M406" s="327"/>
      <c r="N406" s="327"/>
      <c r="O406" s="327"/>
      <c r="P406" s="327">
        <v>80000</v>
      </c>
      <c r="Q406" s="336">
        <v>80000</v>
      </c>
      <c r="R406" s="327">
        <v>80000</v>
      </c>
      <c r="S406" s="401">
        <v>3</v>
      </c>
    </row>
    <row r="407" spans="1:19" s="135" customFormat="1" ht="17.100000000000001" customHeight="1">
      <c r="A407" s="963"/>
      <c r="B407" s="983"/>
      <c r="C407" s="969"/>
      <c r="D407" s="966"/>
      <c r="E407" s="969"/>
      <c r="F407" s="980"/>
      <c r="G407" s="982"/>
      <c r="H407" s="987"/>
      <c r="I407" s="319" t="s">
        <v>252</v>
      </c>
      <c r="J407" s="319" t="s">
        <v>25</v>
      </c>
      <c r="K407" s="346" t="s">
        <v>1043</v>
      </c>
      <c r="L407" s="328">
        <v>612</v>
      </c>
      <c r="M407" s="335">
        <v>210000</v>
      </c>
      <c r="N407" s="335">
        <v>210000</v>
      </c>
      <c r="O407" s="335">
        <v>270000</v>
      </c>
      <c r="P407" s="327"/>
      <c r="Q407" s="336"/>
      <c r="R407" s="327"/>
      <c r="S407" s="401">
        <v>3</v>
      </c>
    </row>
    <row r="408" spans="1:19" s="135" customFormat="1" ht="17.100000000000001" customHeight="1">
      <c r="A408" s="963"/>
      <c r="B408" s="983"/>
      <c r="C408" s="969"/>
      <c r="D408" s="966"/>
      <c r="E408" s="969"/>
      <c r="F408" s="980"/>
      <c r="G408" s="982"/>
      <c r="H408" s="987"/>
      <c r="I408" s="319" t="s">
        <v>252</v>
      </c>
      <c r="J408" s="319" t="s">
        <v>25</v>
      </c>
      <c r="K408" s="342" t="s">
        <v>1044</v>
      </c>
      <c r="L408" s="328">
        <v>612</v>
      </c>
      <c r="M408" s="327"/>
      <c r="N408" s="327"/>
      <c r="O408" s="327"/>
      <c r="P408" s="327">
        <v>565000</v>
      </c>
      <c r="Q408" s="336">
        <v>565000</v>
      </c>
      <c r="R408" s="327">
        <v>565000</v>
      </c>
      <c r="S408" s="401">
        <v>3</v>
      </c>
    </row>
    <row r="409" spans="1:19" s="135" customFormat="1" ht="17.100000000000001" customHeight="1">
      <c r="A409" s="963"/>
      <c r="B409" s="983"/>
      <c r="C409" s="969"/>
      <c r="D409" s="966"/>
      <c r="E409" s="969"/>
      <c r="F409" s="980"/>
      <c r="G409" s="982"/>
      <c r="H409" s="987"/>
      <c r="I409" s="319" t="s">
        <v>252</v>
      </c>
      <c r="J409" s="319" t="s">
        <v>25</v>
      </c>
      <c r="K409" s="346" t="s">
        <v>1045</v>
      </c>
      <c r="L409" s="328">
        <v>612</v>
      </c>
      <c r="M409" s="335">
        <v>15000</v>
      </c>
      <c r="N409" s="335">
        <v>15000</v>
      </c>
      <c r="O409" s="335">
        <v>30000</v>
      </c>
      <c r="P409" s="327"/>
      <c r="Q409" s="336"/>
      <c r="R409" s="327"/>
      <c r="S409" s="401">
        <v>3</v>
      </c>
    </row>
    <row r="410" spans="1:19" s="135" customFormat="1" ht="17.100000000000001" customHeight="1">
      <c r="A410" s="963"/>
      <c r="B410" s="983"/>
      <c r="C410" s="969"/>
      <c r="D410" s="966"/>
      <c r="E410" s="969"/>
      <c r="F410" s="980"/>
      <c r="G410" s="982"/>
      <c r="H410" s="987"/>
      <c r="I410" s="319" t="s">
        <v>252</v>
      </c>
      <c r="J410" s="319" t="s">
        <v>25</v>
      </c>
      <c r="K410" s="342" t="s">
        <v>1046</v>
      </c>
      <c r="L410" s="328">
        <v>612</v>
      </c>
      <c r="M410" s="327"/>
      <c r="N410" s="327"/>
      <c r="O410" s="327"/>
      <c r="P410" s="327">
        <v>50000</v>
      </c>
      <c r="Q410" s="337">
        <v>50000</v>
      </c>
      <c r="R410" s="327">
        <v>50000</v>
      </c>
      <c r="S410" s="401">
        <v>3</v>
      </c>
    </row>
    <row r="411" spans="1:19" s="135" customFormat="1" ht="17.100000000000001" customHeight="1">
      <c r="A411" s="963"/>
      <c r="B411" s="983"/>
      <c r="C411" s="969"/>
      <c r="D411" s="966"/>
      <c r="E411" s="969"/>
      <c r="F411" s="980"/>
      <c r="G411" s="982"/>
      <c r="H411" s="987"/>
      <c r="I411" s="319" t="s">
        <v>252</v>
      </c>
      <c r="J411" s="319" t="s">
        <v>25</v>
      </c>
      <c r="K411" s="342" t="s">
        <v>1047</v>
      </c>
      <c r="L411" s="328">
        <v>360</v>
      </c>
      <c r="M411" s="333"/>
      <c r="N411" s="333"/>
      <c r="O411" s="333"/>
      <c r="P411" s="333">
        <v>100000</v>
      </c>
      <c r="Q411" s="338">
        <v>100000</v>
      </c>
      <c r="R411" s="333">
        <v>100000</v>
      </c>
      <c r="S411" s="401">
        <v>3</v>
      </c>
    </row>
    <row r="412" spans="1:19" s="135" customFormat="1" ht="17.100000000000001" customHeight="1">
      <c r="A412" s="963"/>
      <c r="B412" s="983"/>
      <c r="C412" s="969"/>
      <c r="D412" s="966"/>
      <c r="E412" s="969"/>
      <c r="F412" s="980"/>
      <c r="G412" s="982"/>
      <c r="H412" s="987"/>
      <c r="I412" s="319" t="s">
        <v>252</v>
      </c>
      <c r="J412" s="319" t="s">
        <v>42</v>
      </c>
      <c r="K412" s="346" t="s">
        <v>1048</v>
      </c>
      <c r="L412" s="328">
        <v>612</v>
      </c>
      <c r="M412" s="335">
        <v>30000</v>
      </c>
      <c r="N412" s="335">
        <v>30000</v>
      </c>
      <c r="O412" s="335">
        <v>230000</v>
      </c>
      <c r="P412" s="327"/>
      <c r="Q412" s="337"/>
      <c r="R412" s="327"/>
      <c r="S412" s="401">
        <v>3</v>
      </c>
    </row>
    <row r="413" spans="1:19" s="135" customFormat="1" ht="17.100000000000001" customHeight="1">
      <c r="A413" s="963"/>
      <c r="B413" s="975"/>
      <c r="C413" s="969"/>
      <c r="D413" s="966"/>
      <c r="E413" s="969"/>
      <c r="F413" s="980"/>
      <c r="G413" s="982"/>
      <c r="H413" s="987"/>
      <c r="I413" s="319" t="s">
        <v>252</v>
      </c>
      <c r="J413" s="319" t="s">
        <v>25</v>
      </c>
      <c r="K413" s="342" t="s">
        <v>1049</v>
      </c>
      <c r="L413" s="328">
        <v>612</v>
      </c>
      <c r="M413" s="327"/>
      <c r="N413" s="327"/>
      <c r="O413" s="327"/>
      <c r="P413" s="327">
        <v>405000</v>
      </c>
      <c r="Q413" s="336">
        <v>405000</v>
      </c>
      <c r="R413" s="327">
        <v>405000</v>
      </c>
      <c r="S413" s="401">
        <v>3</v>
      </c>
    </row>
    <row r="414" spans="1:19" s="135" customFormat="1" ht="17.100000000000001" customHeight="1">
      <c r="A414" s="963"/>
      <c r="B414" s="974" t="s">
        <v>1050</v>
      </c>
      <c r="C414" s="969"/>
      <c r="D414" s="966"/>
      <c r="E414" s="969"/>
      <c r="F414" s="980"/>
      <c r="G414" s="982"/>
      <c r="H414" s="987"/>
      <c r="I414" s="319" t="s">
        <v>252</v>
      </c>
      <c r="J414" s="319" t="s">
        <v>42</v>
      </c>
      <c r="K414" s="342" t="s">
        <v>1037</v>
      </c>
      <c r="L414" s="328">
        <v>244</v>
      </c>
      <c r="M414" s="327">
        <v>50000</v>
      </c>
      <c r="N414" s="327">
        <v>50000</v>
      </c>
      <c r="O414" s="327"/>
      <c r="P414" s="327"/>
      <c r="Q414" s="336"/>
      <c r="R414" s="327"/>
      <c r="S414" s="401">
        <v>3</v>
      </c>
    </row>
    <row r="415" spans="1:19" s="135" customFormat="1" ht="17.100000000000001" customHeight="1">
      <c r="A415" s="963"/>
      <c r="B415" s="983"/>
      <c r="C415" s="969"/>
      <c r="D415" s="966"/>
      <c r="E415" s="969"/>
      <c r="F415" s="980"/>
      <c r="G415" s="982"/>
      <c r="H415" s="987"/>
      <c r="I415" s="319" t="s">
        <v>252</v>
      </c>
      <c r="J415" s="319" t="s">
        <v>42</v>
      </c>
      <c r="K415" s="346" t="s">
        <v>1039</v>
      </c>
      <c r="L415" s="328">
        <v>244</v>
      </c>
      <c r="M415" s="335">
        <v>825000</v>
      </c>
      <c r="N415" s="335">
        <v>825000</v>
      </c>
      <c r="O415" s="335">
        <v>990000</v>
      </c>
      <c r="P415" s="333"/>
      <c r="Q415" s="334"/>
      <c r="R415" s="333"/>
      <c r="S415" s="401">
        <v>3</v>
      </c>
    </row>
    <row r="416" spans="1:19" s="135" customFormat="1" ht="17.100000000000001" customHeight="1">
      <c r="A416" s="963"/>
      <c r="B416" s="983"/>
      <c r="C416" s="969"/>
      <c r="D416" s="966"/>
      <c r="E416" s="969"/>
      <c r="F416" s="980"/>
      <c r="G416" s="982"/>
      <c r="H416" s="987"/>
      <c r="I416" s="319" t="s">
        <v>252</v>
      </c>
      <c r="J416" s="319" t="s">
        <v>25</v>
      </c>
      <c r="K416" s="342" t="s">
        <v>1040</v>
      </c>
      <c r="L416" s="328">
        <v>244</v>
      </c>
      <c r="M416" s="327"/>
      <c r="N416" s="327"/>
      <c r="O416" s="327"/>
      <c r="P416" s="327">
        <v>260000</v>
      </c>
      <c r="Q416" s="336">
        <v>260000</v>
      </c>
      <c r="R416" s="327">
        <v>260000</v>
      </c>
      <c r="S416" s="401">
        <v>3</v>
      </c>
    </row>
    <row r="417" spans="1:19" s="135" customFormat="1" ht="17.100000000000001" customHeight="1">
      <c r="A417" s="963"/>
      <c r="B417" s="983"/>
      <c r="C417" s="969"/>
      <c r="D417" s="966"/>
      <c r="E417" s="969"/>
      <c r="F417" s="980"/>
      <c r="G417" s="982"/>
      <c r="H417" s="987"/>
      <c r="I417" s="319" t="s">
        <v>252</v>
      </c>
      <c r="J417" s="319" t="s">
        <v>42</v>
      </c>
      <c r="K417" s="342" t="s">
        <v>1040</v>
      </c>
      <c r="L417" s="328">
        <v>244</v>
      </c>
      <c r="M417" s="327"/>
      <c r="N417" s="327"/>
      <c r="O417" s="327"/>
      <c r="P417" s="327">
        <v>710000</v>
      </c>
      <c r="Q417" s="336">
        <v>710000</v>
      </c>
      <c r="R417" s="327">
        <v>710000</v>
      </c>
      <c r="S417" s="401">
        <v>3</v>
      </c>
    </row>
    <row r="418" spans="1:19" s="135" customFormat="1" ht="17.100000000000001" customHeight="1">
      <c r="A418" s="963"/>
      <c r="B418" s="983"/>
      <c r="C418" s="969"/>
      <c r="D418" s="966"/>
      <c r="E418" s="969"/>
      <c r="F418" s="980"/>
      <c r="G418" s="982"/>
      <c r="H418" s="987"/>
      <c r="I418" s="319" t="s">
        <v>252</v>
      </c>
      <c r="J418" s="319" t="s">
        <v>25</v>
      </c>
      <c r="K418" s="342" t="s">
        <v>1044</v>
      </c>
      <c r="L418" s="328">
        <v>244</v>
      </c>
      <c r="M418" s="327"/>
      <c r="N418" s="327"/>
      <c r="O418" s="327"/>
      <c r="P418" s="327">
        <v>247000</v>
      </c>
      <c r="Q418" s="336">
        <v>247000</v>
      </c>
      <c r="R418" s="327">
        <v>247000</v>
      </c>
      <c r="S418" s="401">
        <v>3</v>
      </c>
    </row>
    <row r="419" spans="1:19" s="135" customFormat="1" ht="17.100000000000001" customHeight="1">
      <c r="A419" s="963"/>
      <c r="B419" s="983"/>
      <c r="C419" s="969"/>
      <c r="D419" s="966"/>
      <c r="E419" s="969"/>
      <c r="F419" s="980"/>
      <c r="G419" s="982"/>
      <c r="H419" s="987"/>
      <c r="I419" s="319" t="s">
        <v>252</v>
      </c>
      <c r="J419" s="319" t="s">
        <v>42</v>
      </c>
      <c r="K419" s="342" t="s">
        <v>1044</v>
      </c>
      <c r="L419" s="328">
        <v>244</v>
      </c>
      <c r="M419" s="327"/>
      <c r="N419" s="327"/>
      <c r="O419" s="327"/>
      <c r="P419" s="327">
        <v>500000</v>
      </c>
      <c r="Q419" s="336">
        <v>500000</v>
      </c>
      <c r="R419" s="327">
        <v>500000</v>
      </c>
      <c r="S419" s="401">
        <v>3</v>
      </c>
    </row>
    <row r="420" spans="1:19" s="135" customFormat="1" ht="17.100000000000001" customHeight="1">
      <c r="A420" s="963"/>
      <c r="B420" s="983"/>
      <c r="C420" s="969"/>
      <c r="D420" s="966"/>
      <c r="E420" s="969"/>
      <c r="F420" s="980"/>
      <c r="G420" s="982"/>
      <c r="H420" s="987"/>
      <c r="I420" s="319" t="s">
        <v>252</v>
      </c>
      <c r="J420" s="319" t="s">
        <v>42</v>
      </c>
      <c r="K420" s="346" t="s">
        <v>1051</v>
      </c>
      <c r="L420" s="328">
        <v>360</v>
      </c>
      <c r="M420" s="335">
        <v>30000</v>
      </c>
      <c r="N420" s="335">
        <v>30000</v>
      </c>
      <c r="O420" s="335">
        <v>100000</v>
      </c>
      <c r="P420" s="333"/>
      <c r="Q420" s="334"/>
      <c r="R420" s="333"/>
      <c r="S420" s="401">
        <v>3</v>
      </c>
    </row>
    <row r="421" spans="1:19" s="135" customFormat="1" ht="17.100000000000001" customHeight="1">
      <c r="A421" s="963"/>
      <c r="B421" s="983"/>
      <c r="C421" s="969"/>
      <c r="D421" s="966"/>
      <c r="E421" s="969"/>
      <c r="F421" s="980"/>
      <c r="G421" s="982"/>
      <c r="H421" s="987"/>
      <c r="I421" s="319" t="s">
        <v>252</v>
      </c>
      <c r="J421" s="319" t="s">
        <v>25</v>
      </c>
      <c r="K421" s="342" t="s">
        <v>1046</v>
      </c>
      <c r="L421" s="328">
        <v>244</v>
      </c>
      <c r="M421" s="327"/>
      <c r="N421" s="327"/>
      <c r="O421" s="327"/>
      <c r="P421" s="327">
        <v>65000</v>
      </c>
      <c r="Q421" s="336">
        <v>65000</v>
      </c>
      <c r="R421" s="327">
        <v>65000</v>
      </c>
      <c r="S421" s="401">
        <v>3</v>
      </c>
    </row>
    <row r="422" spans="1:19" s="135" customFormat="1" ht="17.100000000000001" customHeight="1">
      <c r="A422" s="963"/>
      <c r="B422" s="983"/>
      <c r="C422" s="969"/>
      <c r="D422" s="966"/>
      <c r="E422" s="969"/>
      <c r="F422" s="980"/>
      <c r="G422" s="982"/>
      <c r="H422" s="987"/>
      <c r="I422" s="319" t="s">
        <v>252</v>
      </c>
      <c r="J422" s="319" t="s">
        <v>42</v>
      </c>
      <c r="K422" s="346" t="s">
        <v>1048</v>
      </c>
      <c r="L422" s="328">
        <v>244</v>
      </c>
      <c r="M422" s="327">
        <v>25000</v>
      </c>
      <c r="N422" s="327">
        <v>25000</v>
      </c>
      <c r="O422" s="327"/>
      <c r="P422" s="327"/>
      <c r="Q422" s="336"/>
      <c r="R422" s="327"/>
      <c r="S422" s="401">
        <v>3</v>
      </c>
    </row>
    <row r="423" spans="1:19" s="135" customFormat="1" ht="17.100000000000001" customHeight="1">
      <c r="A423" s="963"/>
      <c r="B423" s="975"/>
      <c r="C423" s="970"/>
      <c r="D423" s="967"/>
      <c r="E423" s="970"/>
      <c r="F423" s="984"/>
      <c r="G423" s="985"/>
      <c r="H423" s="988"/>
      <c r="I423" s="319" t="s">
        <v>252</v>
      </c>
      <c r="J423" s="319" t="s">
        <v>25</v>
      </c>
      <c r="K423" s="342" t="s">
        <v>1049</v>
      </c>
      <c r="L423" s="328">
        <v>244</v>
      </c>
      <c r="M423" s="327"/>
      <c r="N423" s="327"/>
      <c r="O423" s="327"/>
      <c r="P423" s="327">
        <v>468000</v>
      </c>
      <c r="Q423" s="336">
        <v>468000</v>
      </c>
      <c r="R423" s="327">
        <v>468000</v>
      </c>
      <c r="S423" s="401">
        <v>3</v>
      </c>
    </row>
    <row r="424" spans="1:19" s="135" customFormat="1" ht="105" customHeight="1">
      <c r="A424" s="963"/>
      <c r="B424" s="290" t="s">
        <v>1052</v>
      </c>
      <c r="C424" s="417" t="s">
        <v>1053</v>
      </c>
      <c r="D424" s="965" t="s">
        <v>1054</v>
      </c>
      <c r="E424" s="968" t="s">
        <v>1055</v>
      </c>
      <c r="F424" s="965" t="s">
        <v>1056</v>
      </c>
      <c r="G424" s="989" t="s">
        <v>1057</v>
      </c>
      <c r="H424" s="986" t="s">
        <v>24</v>
      </c>
      <c r="I424" s="319" t="s">
        <v>252</v>
      </c>
      <c r="J424" s="319" t="s">
        <v>25</v>
      </c>
      <c r="K424" s="319" t="s">
        <v>1058</v>
      </c>
      <c r="L424" s="319" t="s">
        <v>424</v>
      </c>
      <c r="M424" s="327">
        <v>15000</v>
      </c>
      <c r="N424" s="327">
        <v>15000</v>
      </c>
      <c r="O424" s="327">
        <v>15000</v>
      </c>
      <c r="P424" s="327">
        <v>15000</v>
      </c>
      <c r="Q424" s="327">
        <v>15000</v>
      </c>
      <c r="R424" s="327">
        <v>15000</v>
      </c>
      <c r="S424" s="401">
        <v>3</v>
      </c>
    </row>
    <row r="425" spans="1:19" s="135" customFormat="1" ht="33.75" customHeight="1">
      <c r="A425" s="963"/>
      <c r="B425" s="974" t="s">
        <v>1059</v>
      </c>
      <c r="C425" s="968" t="s">
        <v>1060</v>
      </c>
      <c r="D425" s="966"/>
      <c r="E425" s="969"/>
      <c r="F425" s="966"/>
      <c r="G425" s="990"/>
      <c r="H425" s="987"/>
      <c r="I425" s="319" t="s">
        <v>352</v>
      </c>
      <c r="J425" s="319" t="s">
        <v>26</v>
      </c>
      <c r="K425" s="319" t="s">
        <v>1061</v>
      </c>
      <c r="L425" s="326" t="s">
        <v>424</v>
      </c>
      <c r="M425" s="327">
        <v>190000</v>
      </c>
      <c r="N425" s="327">
        <v>190000</v>
      </c>
      <c r="O425" s="327"/>
      <c r="P425" s="327"/>
      <c r="Q425" s="327"/>
      <c r="R425" s="327"/>
      <c r="S425" s="401">
        <v>3</v>
      </c>
    </row>
    <row r="426" spans="1:19" s="135" customFormat="1" ht="47.25" customHeight="1">
      <c r="A426" s="963"/>
      <c r="B426" s="975"/>
      <c r="C426" s="970"/>
      <c r="D426" s="967"/>
      <c r="E426" s="970"/>
      <c r="F426" s="967"/>
      <c r="G426" s="991"/>
      <c r="H426" s="988"/>
      <c r="I426" s="319" t="s">
        <v>252</v>
      </c>
      <c r="J426" s="319" t="s">
        <v>25</v>
      </c>
      <c r="K426" s="319" t="s">
        <v>1061</v>
      </c>
      <c r="L426" s="326" t="s">
        <v>424</v>
      </c>
      <c r="M426" s="333">
        <v>245400</v>
      </c>
      <c r="N426" s="333">
        <v>245400</v>
      </c>
      <c r="O426" s="333">
        <v>36000</v>
      </c>
      <c r="P426" s="333">
        <v>36000</v>
      </c>
      <c r="Q426" s="333">
        <v>0</v>
      </c>
      <c r="R426" s="333">
        <v>0</v>
      </c>
      <c r="S426" s="401">
        <v>3</v>
      </c>
    </row>
    <row r="427" spans="1:19" s="135" customFormat="1" ht="47.25" customHeight="1">
      <c r="A427" s="963"/>
      <c r="B427" s="291" t="s">
        <v>1062</v>
      </c>
      <c r="C427" s="418" t="s">
        <v>1063</v>
      </c>
      <c r="D427" s="965" t="s">
        <v>970</v>
      </c>
      <c r="E427" s="968" t="s">
        <v>1064</v>
      </c>
      <c r="F427" s="965" t="s">
        <v>51</v>
      </c>
      <c r="G427" s="971">
        <v>43901</v>
      </c>
      <c r="H427" s="965" t="s">
        <v>24</v>
      </c>
      <c r="I427" s="319" t="s">
        <v>252</v>
      </c>
      <c r="J427" s="319" t="s">
        <v>42</v>
      </c>
      <c r="K427" s="319" t="s">
        <v>1065</v>
      </c>
      <c r="L427" s="319" t="s">
        <v>36</v>
      </c>
      <c r="M427" s="327">
        <v>40000</v>
      </c>
      <c r="N427" s="327">
        <v>40000</v>
      </c>
      <c r="O427" s="327">
        <v>80000</v>
      </c>
      <c r="P427" s="327">
        <v>80000</v>
      </c>
      <c r="Q427" s="327">
        <v>80000</v>
      </c>
      <c r="R427" s="327">
        <v>80000</v>
      </c>
      <c r="S427" s="401">
        <v>3</v>
      </c>
    </row>
    <row r="428" spans="1:19" s="135" customFormat="1" ht="25.5" customHeight="1">
      <c r="A428" s="963"/>
      <c r="B428" s="974" t="s">
        <v>1066</v>
      </c>
      <c r="C428" s="992" t="s">
        <v>1067</v>
      </c>
      <c r="D428" s="966"/>
      <c r="E428" s="969"/>
      <c r="F428" s="966"/>
      <c r="G428" s="972"/>
      <c r="H428" s="966"/>
      <c r="I428" s="319" t="s">
        <v>252</v>
      </c>
      <c r="J428" s="319" t="s">
        <v>25</v>
      </c>
      <c r="K428" s="342" t="s">
        <v>1068</v>
      </c>
      <c r="L428" s="328">
        <v>612</v>
      </c>
      <c r="M428" s="327">
        <v>50000</v>
      </c>
      <c r="N428" s="327">
        <v>50000</v>
      </c>
      <c r="O428" s="327">
        <v>100000</v>
      </c>
      <c r="P428" s="327">
        <v>100000</v>
      </c>
      <c r="Q428" s="327">
        <v>100000</v>
      </c>
      <c r="R428" s="327">
        <v>100000</v>
      </c>
      <c r="S428" s="401">
        <v>3</v>
      </c>
    </row>
    <row r="429" spans="1:19" s="135" customFormat="1" ht="25.5" customHeight="1">
      <c r="A429" s="963"/>
      <c r="B429" s="975"/>
      <c r="C429" s="992"/>
      <c r="D429" s="966"/>
      <c r="E429" s="969"/>
      <c r="F429" s="966"/>
      <c r="G429" s="972"/>
      <c r="H429" s="966"/>
      <c r="I429" s="319" t="s">
        <v>252</v>
      </c>
      <c r="J429" s="319" t="s">
        <v>42</v>
      </c>
      <c r="K429" s="342" t="s">
        <v>1068</v>
      </c>
      <c r="L429" s="328">
        <v>244</v>
      </c>
      <c r="M429" s="327">
        <v>40000</v>
      </c>
      <c r="N429" s="327">
        <v>40000</v>
      </c>
      <c r="O429" s="327"/>
      <c r="P429" s="327"/>
      <c r="Q429" s="327"/>
      <c r="R429" s="327"/>
      <c r="S429" s="401">
        <v>3</v>
      </c>
    </row>
    <row r="430" spans="1:19" s="135" customFormat="1" ht="26.25" customHeight="1">
      <c r="A430" s="963"/>
      <c r="B430" s="290" t="s">
        <v>1069</v>
      </c>
      <c r="C430" s="992" t="s">
        <v>1070</v>
      </c>
      <c r="D430" s="966"/>
      <c r="E430" s="969"/>
      <c r="F430" s="966"/>
      <c r="G430" s="972"/>
      <c r="H430" s="966"/>
      <c r="I430" s="319" t="s">
        <v>252</v>
      </c>
      <c r="J430" s="319" t="s">
        <v>25</v>
      </c>
      <c r="K430" s="342" t="s">
        <v>1071</v>
      </c>
      <c r="L430" s="328">
        <v>612</v>
      </c>
      <c r="M430" s="327">
        <v>50000</v>
      </c>
      <c r="N430" s="327">
        <v>50000</v>
      </c>
      <c r="O430" s="327">
        <v>50000</v>
      </c>
      <c r="P430" s="327"/>
      <c r="Q430" s="327"/>
      <c r="R430" s="327"/>
      <c r="S430" s="401">
        <v>3</v>
      </c>
    </row>
    <row r="431" spans="1:19" s="135" customFormat="1" ht="38.25" customHeight="1">
      <c r="A431" s="963"/>
      <c r="B431" s="292" t="s">
        <v>1072</v>
      </c>
      <c r="C431" s="992"/>
      <c r="D431" s="966"/>
      <c r="E431" s="969"/>
      <c r="F431" s="966"/>
      <c r="G431" s="972"/>
      <c r="H431" s="966"/>
      <c r="I431" s="319" t="s">
        <v>252</v>
      </c>
      <c r="J431" s="319" t="s">
        <v>42</v>
      </c>
      <c r="K431" s="342" t="s">
        <v>1071</v>
      </c>
      <c r="L431" s="328">
        <v>244</v>
      </c>
      <c r="M431" s="327"/>
      <c r="N431" s="327"/>
      <c r="O431" s="327"/>
      <c r="P431" s="327">
        <v>1550000</v>
      </c>
      <c r="Q431" s="327">
        <v>0</v>
      </c>
      <c r="R431" s="327">
        <v>0</v>
      </c>
      <c r="S431" s="401">
        <v>3</v>
      </c>
    </row>
    <row r="432" spans="1:19" s="135" customFormat="1" ht="19.5" customHeight="1">
      <c r="A432" s="963"/>
      <c r="B432" s="974" t="s">
        <v>1073</v>
      </c>
      <c r="C432" s="968" t="s">
        <v>1074</v>
      </c>
      <c r="D432" s="966"/>
      <c r="E432" s="969"/>
      <c r="F432" s="966"/>
      <c r="G432" s="972"/>
      <c r="H432" s="966"/>
      <c r="I432" s="319" t="s">
        <v>252</v>
      </c>
      <c r="J432" s="319" t="s">
        <v>42</v>
      </c>
      <c r="K432" s="342" t="s">
        <v>1075</v>
      </c>
      <c r="L432" s="328">
        <v>244</v>
      </c>
      <c r="M432" s="327"/>
      <c r="N432" s="327"/>
      <c r="O432" s="327">
        <v>40000</v>
      </c>
      <c r="P432" s="327"/>
      <c r="Q432" s="327"/>
      <c r="R432" s="327"/>
      <c r="S432" s="401">
        <v>3</v>
      </c>
    </row>
    <row r="433" spans="1:19" s="135" customFormat="1" ht="19.5" customHeight="1">
      <c r="A433" s="963"/>
      <c r="B433" s="983"/>
      <c r="C433" s="969"/>
      <c r="D433" s="966"/>
      <c r="E433" s="969"/>
      <c r="F433" s="966"/>
      <c r="G433" s="972"/>
      <c r="H433" s="966"/>
      <c r="I433" s="319" t="s">
        <v>252</v>
      </c>
      <c r="J433" s="319" t="s">
        <v>42</v>
      </c>
      <c r="K433" s="342" t="s">
        <v>1076</v>
      </c>
      <c r="L433" s="328">
        <v>244</v>
      </c>
      <c r="M433" s="327">
        <v>40000</v>
      </c>
      <c r="N433" s="327">
        <v>40000</v>
      </c>
      <c r="O433" s="327">
        <v>40000</v>
      </c>
      <c r="P433" s="327"/>
      <c r="Q433" s="327"/>
      <c r="R433" s="327"/>
      <c r="S433" s="401">
        <v>3</v>
      </c>
    </row>
    <row r="434" spans="1:19" s="135" customFormat="1" ht="19.5" customHeight="1">
      <c r="A434" s="963"/>
      <c r="B434" s="975"/>
      <c r="C434" s="969"/>
      <c r="D434" s="966"/>
      <c r="E434" s="969"/>
      <c r="F434" s="966"/>
      <c r="G434" s="972"/>
      <c r="H434" s="966"/>
      <c r="I434" s="319" t="s">
        <v>252</v>
      </c>
      <c r="J434" s="319" t="s">
        <v>42</v>
      </c>
      <c r="K434" s="342" t="s">
        <v>1075</v>
      </c>
      <c r="L434" s="328">
        <v>244</v>
      </c>
      <c r="M434" s="327"/>
      <c r="N434" s="327"/>
      <c r="O434" s="327"/>
      <c r="P434" s="327">
        <v>299000</v>
      </c>
      <c r="Q434" s="327">
        <v>299000</v>
      </c>
      <c r="R434" s="327">
        <v>299000</v>
      </c>
      <c r="S434" s="401">
        <v>3</v>
      </c>
    </row>
    <row r="435" spans="1:19" s="135" customFormat="1" ht="19.5" customHeight="1">
      <c r="A435" s="963"/>
      <c r="B435" s="974" t="s">
        <v>1077</v>
      </c>
      <c r="C435" s="969"/>
      <c r="D435" s="966"/>
      <c r="E435" s="969"/>
      <c r="F435" s="966"/>
      <c r="G435" s="972"/>
      <c r="H435" s="966"/>
      <c r="I435" s="319" t="s">
        <v>252</v>
      </c>
      <c r="J435" s="319" t="s">
        <v>25</v>
      </c>
      <c r="K435" s="342" t="s">
        <v>1075</v>
      </c>
      <c r="L435" s="328">
        <v>612</v>
      </c>
      <c r="M435" s="327">
        <v>40000</v>
      </c>
      <c r="N435" s="327">
        <v>40000</v>
      </c>
      <c r="O435" s="327">
        <v>1500000</v>
      </c>
      <c r="P435" s="327">
        <v>1735000</v>
      </c>
      <c r="Q435" s="327">
        <v>1735000</v>
      </c>
      <c r="R435" s="327">
        <v>1735000</v>
      </c>
      <c r="S435" s="401">
        <v>3</v>
      </c>
    </row>
    <row r="436" spans="1:19" s="135" customFormat="1" ht="15.75" customHeight="1">
      <c r="A436" s="963"/>
      <c r="B436" s="975"/>
      <c r="C436" s="970"/>
      <c r="D436" s="967"/>
      <c r="E436" s="970"/>
      <c r="F436" s="967"/>
      <c r="G436" s="973"/>
      <c r="H436" s="967"/>
      <c r="I436" s="319" t="s">
        <v>252</v>
      </c>
      <c r="J436" s="319" t="s">
        <v>25</v>
      </c>
      <c r="K436" s="342" t="s">
        <v>1078</v>
      </c>
      <c r="L436" s="328">
        <v>612</v>
      </c>
      <c r="M436" s="333">
        <v>40000</v>
      </c>
      <c r="N436" s="333">
        <v>40000</v>
      </c>
      <c r="O436" s="333">
        <v>40000</v>
      </c>
      <c r="P436" s="333">
        <v>100000</v>
      </c>
      <c r="Q436" s="333">
        <v>100000</v>
      </c>
      <c r="R436" s="333">
        <v>100000</v>
      </c>
      <c r="S436" s="401">
        <v>3</v>
      </c>
    </row>
    <row r="437" spans="1:19" s="135" customFormat="1" ht="175.5" customHeight="1">
      <c r="A437" s="963"/>
      <c r="B437" s="974" t="s">
        <v>1079</v>
      </c>
      <c r="C437" s="968" t="s">
        <v>1080</v>
      </c>
      <c r="D437" s="965" t="s">
        <v>1081</v>
      </c>
      <c r="E437" s="480" t="s">
        <v>1082</v>
      </c>
      <c r="F437" s="419" t="s">
        <v>1083</v>
      </c>
      <c r="G437" s="420" t="s">
        <v>1084</v>
      </c>
      <c r="H437" s="421" t="s">
        <v>1085</v>
      </c>
      <c r="I437" s="319" t="s">
        <v>352</v>
      </c>
      <c r="J437" s="319" t="s">
        <v>26</v>
      </c>
      <c r="K437" s="319" t="s">
        <v>1086</v>
      </c>
      <c r="L437" s="319" t="s">
        <v>431</v>
      </c>
      <c r="M437" s="321">
        <v>33501300</v>
      </c>
      <c r="N437" s="321">
        <v>33501300</v>
      </c>
      <c r="O437" s="321">
        <v>41349400</v>
      </c>
      <c r="P437" s="321">
        <v>49323500</v>
      </c>
      <c r="Q437" s="321">
        <v>52064800</v>
      </c>
      <c r="R437" s="321">
        <v>54671000</v>
      </c>
      <c r="S437" s="401">
        <v>3</v>
      </c>
    </row>
    <row r="438" spans="1:19" s="135" customFormat="1" ht="61.5" customHeight="1">
      <c r="A438" s="963"/>
      <c r="B438" s="983"/>
      <c r="C438" s="969"/>
      <c r="D438" s="966"/>
      <c r="E438" s="977" t="s">
        <v>1087</v>
      </c>
      <c r="F438" s="965" t="s">
        <v>1056</v>
      </c>
      <c r="G438" s="989" t="s">
        <v>1088</v>
      </c>
      <c r="H438" s="977" t="s">
        <v>24</v>
      </c>
      <c r="I438" s="319" t="s">
        <v>352</v>
      </c>
      <c r="J438" s="319" t="s">
        <v>26</v>
      </c>
      <c r="K438" s="319" t="s">
        <v>1086</v>
      </c>
      <c r="L438" s="319" t="s">
        <v>424</v>
      </c>
      <c r="M438" s="321">
        <v>7285500</v>
      </c>
      <c r="N438" s="321">
        <v>7282025.5599999996</v>
      </c>
      <c r="O438" s="321">
        <v>1433200</v>
      </c>
      <c r="P438" s="321">
        <v>150000</v>
      </c>
      <c r="Q438" s="321">
        <v>150000</v>
      </c>
      <c r="R438" s="321">
        <v>150000</v>
      </c>
      <c r="S438" s="401">
        <v>3</v>
      </c>
    </row>
    <row r="439" spans="1:19" s="135" customFormat="1" ht="70.5" customHeight="1">
      <c r="A439" s="963"/>
      <c r="B439" s="975"/>
      <c r="C439" s="970"/>
      <c r="D439" s="967"/>
      <c r="E439" s="993"/>
      <c r="F439" s="967"/>
      <c r="G439" s="991"/>
      <c r="H439" s="993"/>
      <c r="I439" s="319" t="s">
        <v>352</v>
      </c>
      <c r="J439" s="319" t="s">
        <v>26</v>
      </c>
      <c r="K439" s="319" t="s">
        <v>1089</v>
      </c>
      <c r="L439" s="319" t="s">
        <v>424</v>
      </c>
      <c r="M439" s="321"/>
      <c r="N439" s="321"/>
      <c r="O439" s="321">
        <v>3500000</v>
      </c>
      <c r="P439" s="321"/>
      <c r="Q439" s="321"/>
      <c r="R439" s="321"/>
      <c r="S439" s="401">
        <v>3</v>
      </c>
    </row>
    <row r="440" spans="1:19" s="135" customFormat="1" ht="171.75" customHeight="1">
      <c r="A440" s="963"/>
      <c r="B440" s="974" t="s">
        <v>1090</v>
      </c>
      <c r="C440" s="968" t="s">
        <v>1091</v>
      </c>
      <c r="D440" s="965" t="s">
        <v>1092</v>
      </c>
      <c r="E440" s="480" t="s">
        <v>1093</v>
      </c>
      <c r="F440" s="419" t="s">
        <v>1083</v>
      </c>
      <c r="G440" s="420" t="s">
        <v>1094</v>
      </c>
      <c r="H440" s="421" t="s">
        <v>1095</v>
      </c>
      <c r="I440" s="319" t="s">
        <v>252</v>
      </c>
      <c r="J440" s="319" t="s">
        <v>25</v>
      </c>
      <c r="K440" s="319" t="s">
        <v>1096</v>
      </c>
      <c r="L440" s="319" t="s">
        <v>431</v>
      </c>
      <c r="M440" s="321">
        <v>15044500</v>
      </c>
      <c r="N440" s="321">
        <v>15044500</v>
      </c>
      <c r="O440" s="321">
        <v>19164700</v>
      </c>
      <c r="P440" s="321">
        <v>27517700</v>
      </c>
      <c r="Q440" s="321">
        <v>28778400</v>
      </c>
      <c r="R440" s="321">
        <v>32393500</v>
      </c>
      <c r="S440" s="401">
        <v>3</v>
      </c>
    </row>
    <row r="441" spans="1:19" s="135" customFormat="1" ht="63" customHeight="1">
      <c r="A441" s="963"/>
      <c r="B441" s="983"/>
      <c r="C441" s="969"/>
      <c r="D441" s="966"/>
      <c r="E441" s="977" t="s">
        <v>1797</v>
      </c>
      <c r="F441" s="965" t="s">
        <v>1056</v>
      </c>
      <c r="G441" s="994" t="s">
        <v>1097</v>
      </c>
      <c r="H441" s="995" t="s">
        <v>1095</v>
      </c>
      <c r="I441" s="319" t="s">
        <v>252</v>
      </c>
      <c r="J441" s="319" t="s">
        <v>25</v>
      </c>
      <c r="K441" s="319" t="s">
        <v>1096</v>
      </c>
      <c r="L441" s="319" t="s">
        <v>424</v>
      </c>
      <c r="M441" s="327"/>
      <c r="N441" s="327"/>
      <c r="O441" s="327">
        <v>830000</v>
      </c>
      <c r="P441" s="327">
        <v>222200</v>
      </c>
      <c r="Q441" s="327">
        <v>0</v>
      </c>
      <c r="R441" s="327">
        <v>0</v>
      </c>
      <c r="S441" s="401">
        <v>3</v>
      </c>
    </row>
    <row r="442" spans="1:19" s="135" customFormat="1" ht="69" customHeight="1">
      <c r="A442" s="963"/>
      <c r="B442" s="975"/>
      <c r="C442" s="970"/>
      <c r="D442" s="967"/>
      <c r="E442" s="993"/>
      <c r="F442" s="967"/>
      <c r="G442" s="994"/>
      <c r="H442" s="995"/>
      <c r="I442" s="319" t="s">
        <v>252</v>
      </c>
      <c r="J442" s="319" t="s">
        <v>25</v>
      </c>
      <c r="K442" s="319" t="s">
        <v>1098</v>
      </c>
      <c r="L442" s="319" t="s">
        <v>424</v>
      </c>
      <c r="M442" s="327"/>
      <c r="N442" s="327"/>
      <c r="O442" s="327">
        <v>200000</v>
      </c>
      <c r="P442" s="327"/>
      <c r="Q442" s="327"/>
      <c r="R442" s="327"/>
      <c r="S442" s="401">
        <v>3</v>
      </c>
    </row>
    <row r="443" spans="1:19" s="135" customFormat="1" ht="60.75" customHeight="1">
      <c r="A443" s="963"/>
      <c r="B443" s="291" t="s">
        <v>1099</v>
      </c>
      <c r="C443" s="968" t="s">
        <v>1100</v>
      </c>
      <c r="D443" s="965" t="s">
        <v>1092</v>
      </c>
      <c r="E443" s="968" t="s">
        <v>1101</v>
      </c>
      <c r="F443" s="965" t="s">
        <v>51</v>
      </c>
      <c r="G443" s="998" t="s">
        <v>1102</v>
      </c>
      <c r="H443" s="999" t="s">
        <v>1103</v>
      </c>
      <c r="I443" s="996" t="s">
        <v>252</v>
      </c>
      <c r="J443" s="996" t="s">
        <v>25</v>
      </c>
      <c r="K443" s="996" t="s">
        <v>1104</v>
      </c>
      <c r="L443" s="996" t="s">
        <v>424</v>
      </c>
      <c r="M443" s="321">
        <v>41500</v>
      </c>
      <c r="N443" s="321">
        <v>41500</v>
      </c>
      <c r="O443" s="321">
        <v>133500</v>
      </c>
      <c r="P443" s="321">
        <v>133000</v>
      </c>
      <c r="Q443" s="321">
        <v>134200</v>
      </c>
      <c r="R443" s="321">
        <v>134900</v>
      </c>
      <c r="S443" s="401">
        <v>3</v>
      </c>
    </row>
    <row r="444" spans="1:19" s="135" customFormat="1" ht="48.75" customHeight="1">
      <c r="A444" s="963"/>
      <c r="B444" s="291" t="s">
        <v>1105</v>
      </c>
      <c r="C444" s="969"/>
      <c r="D444" s="966"/>
      <c r="E444" s="969"/>
      <c r="F444" s="966"/>
      <c r="G444" s="998"/>
      <c r="H444" s="999"/>
      <c r="I444" s="996"/>
      <c r="J444" s="996"/>
      <c r="K444" s="996"/>
      <c r="L444" s="996"/>
      <c r="M444" s="321">
        <v>5600</v>
      </c>
      <c r="N444" s="321">
        <v>5600</v>
      </c>
      <c r="O444" s="321">
        <v>18100</v>
      </c>
      <c r="P444" s="321">
        <v>21700</v>
      </c>
      <c r="Q444" s="321">
        <v>23700</v>
      </c>
      <c r="R444" s="321">
        <v>25800</v>
      </c>
      <c r="S444" s="401">
        <v>3</v>
      </c>
    </row>
    <row r="445" spans="1:19" s="135" customFormat="1" ht="45.75" customHeight="1">
      <c r="A445" s="963"/>
      <c r="B445" s="291" t="s">
        <v>1106</v>
      </c>
      <c r="C445" s="970"/>
      <c r="D445" s="422"/>
      <c r="E445" s="970"/>
      <c r="F445" s="967"/>
      <c r="G445" s="998"/>
      <c r="H445" s="999"/>
      <c r="I445" s="996"/>
      <c r="J445" s="996"/>
      <c r="K445" s="996"/>
      <c r="L445" s="996"/>
      <c r="M445" s="321">
        <v>2500</v>
      </c>
      <c r="N445" s="321">
        <v>2500</v>
      </c>
      <c r="O445" s="321">
        <v>2200</v>
      </c>
      <c r="P445" s="321">
        <v>8200</v>
      </c>
      <c r="Q445" s="321">
        <v>8400</v>
      </c>
      <c r="R445" s="321">
        <v>8500</v>
      </c>
      <c r="S445" s="401">
        <v>3</v>
      </c>
    </row>
    <row r="446" spans="1:19" s="135" customFormat="1" ht="171.75" customHeight="1">
      <c r="A446" s="963"/>
      <c r="B446" s="974" t="s">
        <v>1107</v>
      </c>
      <c r="C446" s="968" t="s">
        <v>1108</v>
      </c>
      <c r="D446" s="965" t="s">
        <v>1109</v>
      </c>
      <c r="E446" s="480" t="s">
        <v>1093</v>
      </c>
      <c r="F446" s="419" t="s">
        <v>1083</v>
      </c>
      <c r="G446" s="420" t="s">
        <v>1110</v>
      </c>
      <c r="H446" s="421" t="s">
        <v>1095</v>
      </c>
      <c r="I446" s="319" t="s">
        <v>252</v>
      </c>
      <c r="J446" s="319" t="s">
        <v>25</v>
      </c>
      <c r="K446" s="319" t="s">
        <v>1111</v>
      </c>
      <c r="L446" s="319" t="s">
        <v>431</v>
      </c>
      <c r="M446" s="321">
        <v>6115100</v>
      </c>
      <c r="N446" s="321">
        <v>6115100</v>
      </c>
      <c r="O446" s="321">
        <v>8440100</v>
      </c>
      <c r="P446" s="321">
        <v>10509800</v>
      </c>
      <c r="Q446" s="321">
        <v>10963700</v>
      </c>
      <c r="R446" s="321">
        <v>11459400</v>
      </c>
      <c r="S446" s="401">
        <v>3</v>
      </c>
    </row>
    <row r="447" spans="1:19" s="135" customFormat="1" ht="64.5" customHeight="1">
      <c r="A447" s="963"/>
      <c r="B447" s="983"/>
      <c r="C447" s="969"/>
      <c r="D447" s="966"/>
      <c r="E447" s="977" t="s">
        <v>1112</v>
      </c>
      <c r="F447" s="965" t="s">
        <v>1056</v>
      </c>
      <c r="G447" s="997" t="s">
        <v>1113</v>
      </c>
      <c r="H447" s="995" t="s">
        <v>1114</v>
      </c>
      <c r="I447" s="319" t="s">
        <v>252</v>
      </c>
      <c r="J447" s="319" t="s">
        <v>25</v>
      </c>
      <c r="K447" s="319" t="s">
        <v>1111</v>
      </c>
      <c r="L447" s="319" t="s">
        <v>424</v>
      </c>
      <c r="M447" s="321">
        <v>981310</v>
      </c>
      <c r="N447" s="321">
        <v>973001.05</v>
      </c>
      <c r="O447" s="321">
        <v>254300</v>
      </c>
      <c r="P447" s="321">
        <v>600000</v>
      </c>
      <c r="Q447" s="321">
        <v>0</v>
      </c>
      <c r="R447" s="321">
        <v>0</v>
      </c>
      <c r="S447" s="401">
        <v>3</v>
      </c>
    </row>
    <row r="448" spans="1:19" s="135" customFormat="1" ht="65.25" customHeight="1">
      <c r="A448" s="963"/>
      <c r="B448" s="975"/>
      <c r="C448" s="970"/>
      <c r="D448" s="966"/>
      <c r="E448" s="993"/>
      <c r="F448" s="967"/>
      <c r="G448" s="997"/>
      <c r="H448" s="995"/>
      <c r="I448" s="319" t="s">
        <v>252</v>
      </c>
      <c r="J448" s="319" t="s">
        <v>25</v>
      </c>
      <c r="K448" s="319" t="s">
        <v>1115</v>
      </c>
      <c r="L448" s="319" t="s">
        <v>424</v>
      </c>
      <c r="M448" s="333"/>
      <c r="N448" s="333"/>
      <c r="O448" s="333">
        <v>4051809.13</v>
      </c>
      <c r="P448" s="321"/>
      <c r="Q448" s="321"/>
      <c r="R448" s="321"/>
      <c r="S448" s="401">
        <v>3</v>
      </c>
    </row>
    <row r="449" spans="1:19" s="135" customFormat="1" ht="61.5" customHeight="1">
      <c r="A449" s="963"/>
      <c r="B449" s="291" t="s">
        <v>1116</v>
      </c>
      <c r="C449" s="423" t="s">
        <v>1117</v>
      </c>
      <c r="D449" s="966"/>
      <c r="E449" s="977" t="s">
        <v>1118</v>
      </c>
      <c r="F449" s="965" t="s">
        <v>51</v>
      </c>
      <c r="G449" s="989" t="s">
        <v>598</v>
      </c>
      <c r="H449" s="979" t="s">
        <v>24</v>
      </c>
      <c r="I449" s="319" t="s">
        <v>252</v>
      </c>
      <c r="J449" s="319" t="s">
        <v>25</v>
      </c>
      <c r="K449" s="319" t="s">
        <v>369</v>
      </c>
      <c r="L449" s="319" t="s">
        <v>1119</v>
      </c>
      <c r="M449" s="333">
        <v>25000</v>
      </c>
      <c r="N449" s="333">
        <v>25000</v>
      </c>
      <c r="O449" s="333"/>
      <c r="P449" s="321"/>
      <c r="Q449" s="321"/>
      <c r="R449" s="321"/>
      <c r="S449" s="401">
        <v>3</v>
      </c>
    </row>
    <row r="450" spans="1:19" s="135" customFormat="1" ht="147.75" customHeight="1">
      <c r="A450" s="963"/>
      <c r="B450" s="291" t="s">
        <v>1120</v>
      </c>
      <c r="C450" s="417" t="s">
        <v>1121</v>
      </c>
      <c r="D450" s="967"/>
      <c r="E450" s="993"/>
      <c r="F450" s="967"/>
      <c r="G450" s="991"/>
      <c r="H450" s="984"/>
      <c r="I450" s="319" t="s">
        <v>252</v>
      </c>
      <c r="J450" s="319" t="s">
        <v>25</v>
      </c>
      <c r="K450" s="319" t="s">
        <v>1122</v>
      </c>
      <c r="L450" s="319" t="s">
        <v>1119</v>
      </c>
      <c r="M450" s="321">
        <v>150000</v>
      </c>
      <c r="N450" s="321">
        <v>150000</v>
      </c>
      <c r="O450" s="321">
        <v>76700</v>
      </c>
      <c r="P450" s="321"/>
      <c r="Q450" s="321"/>
      <c r="R450" s="321"/>
      <c r="S450" s="401">
        <v>3</v>
      </c>
    </row>
    <row r="451" spans="1:19" s="135" customFormat="1" ht="51.75" customHeight="1">
      <c r="A451" s="963"/>
      <c r="B451" s="974" t="s">
        <v>1123</v>
      </c>
      <c r="C451" s="968" t="s">
        <v>1124</v>
      </c>
      <c r="D451" s="965" t="s">
        <v>1024</v>
      </c>
      <c r="E451" s="977" t="s">
        <v>1093</v>
      </c>
      <c r="F451" s="968" t="s">
        <v>1083</v>
      </c>
      <c r="G451" s="997" t="s">
        <v>1125</v>
      </c>
      <c r="H451" s="995" t="s">
        <v>1095</v>
      </c>
      <c r="I451" s="319" t="s">
        <v>252</v>
      </c>
      <c r="J451" s="319" t="s">
        <v>25</v>
      </c>
      <c r="K451" s="319" t="s">
        <v>1126</v>
      </c>
      <c r="L451" s="319" t="s">
        <v>431</v>
      </c>
      <c r="M451" s="321">
        <v>21270200</v>
      </c>
      <c r="N451" s="321">
        <v>21270200</v>
      </c>
      <c r="O451" s="321">
        <v>31494200</v>
      </c>
      <c r="P451" s="321">
        <v>35360800</v>
      </c>
      <c r="Q451" s="321">
        <v>39757100</v>
      </c>
      <c r="R451" s="321">
        <v>43604200</v>
      </c>
      <c r="S451" s="401">
        <v>3</v>
      </c>
    </row>
    <row r="452" spans="1:19" s="135" customFormat="1" ht="117" customHeight="1">
      <c r="A452" s="963"/>
      <c r="B452" s="983"/>
      <c r="C452" s="969"/>
      <c r="D452" s="966"/>
      <c r="E452" s="993"/>
      <c r="F452" s="970"/>
      <c r="G452" s="997"/>
      <c r="H452" s="995"/>
      <c r="I452" s="319" t="s">
        <v>252</v>
      </c>
      <c r="J452" s="319" t="s">
        <v>25</v>
      </c>
      <c r="K452" s="319" t="s">
        <v>1127</v>
      </c>
      <c r="L452" s="319" t="s">
        <v>431</v>
      </c>
      <c r="M452" s="321"/>
      <c r="N452" s="321"/>
      <c r="O452" s="321">
        <v>245500</v>
      </c>
      <c r="P452" s="321">
        <v>14790400</v>
      </c>
      <c r="Q452" s="321">
        <v>15420200</v>
      </c>
      <c r="R452" s="321">
        <v>16355600</v>
      </c>
      <c r="S452" s="401">
        <v>3</v>
      </c>
    </row>
    <row r="453" spans="1:19" s="135" customFormat="1" ht="27.75" customHeight="1">
      <c r="A453" s="963"/>
      <c r="B453" s="983"/>
      <c r="C453" s="969"/>
      <c r="D453" s="966"/>
      <c r="E453" s="977" t="s">
        <v>1128</v>
      </c>
      <c r="F453" s="965" t="s">
        <v>1056</v>
      </c>
      <c r="G453" s="989" t="s">
        <v>1129</v>
      </c>
      <c r="H453" s="977" t="s">
        <v>1114</v>
      </c>
      <c r="I453" s="319" t="s">
        <v>252</v>
      </c>
      <c r="J453" s="319" t="s">
        <v>25</v>
      </c>
      <c r="K453" s="319" t="s">
        <v>1126</v>
      </c>
      <c r="L453" s="319" t="s">
        <v>424</v>
      </c>
      <c r="M453" s="321">
        <v>885700</v>
      </c>
      <c r="N453" s="321">
        <v>885700</v>
      </c>
      <c r="O453" s="321">
        <v>1339900</v>
      </c>
      <c r="P453" s="321">
        <v>300000</v>
      </c>
      <c r="Q453" s="321">
        <v>0</v>
      </c>
      <c r="R453" s="321">
        <v>0</v>
      </c>
      <c r="S453" s="401">
        <v>3</v>
      </c>
    </row>
    <row r="454" spans="1:19" s="135" customFormat="1" ht="27" customHeight="1">
      <c r="A454" s="963"/>
      <c r="B454" s="983"/>
      <c r="C454" s="969"/>
      <c r="D454" s="966"/>
      <c r="E454" s="1000"/>
      <c r="F454" s="966"/>
      <c r="G454" s="990"/>
      <c r="H454" s="1000"/>
      <c r="I454" s="319" t="s">
        <v>252</v>
      </c>
      <c r="J454" s="319" t="s">
        <v>25</v>
      </c>
      <c r="K454" s="319" t="s">
        <v>1127</v>
      </c>
      <c r="L454" s="319" t="s">
        <v>424</v>
      </c>
      <c r="M454" s="321"/>
      <c r="N454" s="321"/>
      <c r="O454" s="321">
        <v>2230000</v>
      </c>
      <c r="P454" s="321"/>
      <c r="Q454" s="321"/>
      <c r="R454" s="321"/>
      <c r="S454" s="401">
        <v>3</v>
      </c>
    </row>
    <row r="455" spans="1:19" s="135" customFormat="1" ht="18.75" customHeight="1">
      <c r="A455" s="963"/>
      <c r="B455" s="983"/>
      <c r="C455" s="969"/>
      <c r="D455" s="966"/>
      <c r="E455" s="1000"/>
      <c r="F455" s="966"/>
      <c r="G455" s="990"/>
      <c r="H455" s="1000"/>
      <c r="I455" s="319" t="s">
        <v>252</v>
      </c>
      <c r="J455" s="319" t="s">
        <v>25</v>
      </c>
      <c r="K455" s="342" t="s">
        <v>1130</v>
      </c>
      <c r="L455" s="328">
        <v>612</v>
      </c>
      <c r="M455" s="333"/>
      <c r="N455" s="333"/>
      <c r="O455" s="333">
        <v>21653100</v>
      </c>
      <c r="P455" s="321"/>
      <c r="Q455" s="321"/>
      <c r="R455" s="321"/>
      <c r="S455" s="401">
        <v>3</v>
      </c>
    </row>
    <row r="456" spans="1:19" s="135" customFormat="1" ht="30.75" customHeight="1">
      <c r="A456" s="963"/>
      <c r="B456" s="983"/>
      <c r="C456" s="969"/>
      <c r="D456" s="966"/>
      <c r="E456" s="1000"/>
      <c r="F456" s="966"/>
      <c r="G456" s="990"/>
      <c r="H456" s="1000"/>
      <c r="I456" s="319" t="s">
        <v>252</v>
      </c>
      <c r="J456" s="319" t="s">
        <v>25</v>
      </c>
      <c r="K456" s="342" t="s">
        <v>1131</v>
      </c>
      <c r="L456" s="328">
        <v>612</v>
      </c>
      <c r="M456" s="333"/>
      <c r="N456" s="333"/>
      <c r="O456" s="333">
        <v>828000</v>
      </c>
      <c r="P456" s="321"/>
      <c r="Q456" s="321"/>
      <c r="R456" s="321"/>
      <c r="S456" s="401">
        <v>3</v>
      </c>
    </row>
    <row r="457" spans="1:19" s="135" customFormat="1" ht="24.75" customHeight="1">
      <c r="A457" s="963"/>
      <c r="B457" s="975"/>
      <c r="C457" s="969"/>
      <c r="D457" s="966"/>
      <c r="E457" s="993"/>
      <c r="F457" s="967"/>
      <c r="G457" s="991"/>
      <c r="H457" s="993"/>
      <c r="I457" s="319" t="s">
        <v>252</v>
      </c>
      <c r="J457" s="319" t="s">
        <v>25</v>
      </c>
      <c r="K457" s="342" t="s">
        <v>1132</v>
      </c>
      <c r="L457" s="328">
        <v>612</v>
      </c>
      <c r="M457" s="333">
        <v>290000</v>
      </c>
      <c r="N457" s="333">
        <v>290000</v>
      </c>
      <c r="O457" s="333"/>
      <c r="P457" s="321"/>
      <c r="Q457" s="321"/>
      <c r="R457" s="321"/>
      <c r="S457" s="401">
        <v>3</v>
      </c>
    </row>
    <row r="458" spans="1:19" s="135" customFormat="1" ht="15" customHeight="1">
      <c r="A458" s="963"/>
      <c r="B458" s="974" t="s">
        <v>1133</v>
      </c>
      <c r="C458" s="969"/>
      <c r="D458" s="966"/>
      <c r="E458" s="977" t="s">
        <v>1134</v>
      </c>
      <c r="F458" s="965" t="s">
        <v>51</v>
      </c>
      <c r="G458" s="994" t="s">
        <v>1135</v>
      </c>
      <c r="H458" s="1001" t="s">
        <v>24</v>
      </c>
      <c r="I458" s="319" t="s">
        <v>252</v>
      </c>
      <c r="J458" s="319" t="s">
        <v>25</v>
      </c>
      <c r="K458" s="342" t="s">
        <v>1136</v>
      </c>
      <c r="L458" s="328">
        <v>111</v>
      </c>
      <c r="M458" s="320"/>
      <c r="N458" s="320"/>
      <c r="O458" s="320"/>
      <c r="P458" s="321">
        <v>6759900</v>
      </c>
      <c r="Q458" s="321">
        <v>7560400</v>
      </c>
      <c r="R458" s="321">
        <v>8110400</v>
      </c>
      <c r="S458" s="401">
        <v>3</v>
      </c>
    </row>
    <row r="459" spans="1:19" s="135" customFormat="1" ht="15" customHeight="1">
      <c r="A459" s="963"/>
      <c r="B459" s="983"/>
      <c r="C459" s="969"/>
      <c r="D459" s="966"/>
      <c r="E459" s="1000"/>
      <c r="F459" s="966"/>
      <c r="G459" s="994"/>
      <c r="H459" s="1001"/>
      <c r="I459" s="319" t="s">
        <v>252</v>
      </c>
      <c r="J459" s="319" t="s">
        <v>25</v>
      </c>
      <c r="K459" s="342" t="s">
        <v>1136</v>
      </c>
      <c r="L459" s="328">
        <v>119</v>
      </c>
      <c r="M459" s="320"/>
      <c r="N459" s="320"/>
      <c r="O459" s="320"/>
      <c r="P459" s="321">
        <v>2041400</v>
      </c>
      <c r="Q459" s="321">
        <v>2283200</v>
      </c>
      <c r="R459" s="321">
        <v>2449300</v>
      </c>
      <c r="S459" s="401">
        <v>3</v>
      </c>
    </row>
    <row r="460" spans="1:19" s="135" customFormat="1" ht="15" customHeight="1">
      <c r="A460" s="963"/>
      <c r="B460" s="983"/>
      <c r="C460" s="969"/>
      <c r="D460" s="966"/>
      <c r="E460" s="1000"/>
      <c r="F460" s="966"/>
      <c r="G460" s="994"/>
      <c r="H460" s="1001"/>
      <c r="I460" s="319" t="s">
        <v>252</v>
      </c>
      <c r="J460" s="319" t="s">
        <v>25</v>
      </c>
      <c r="K460" s="342" t="s">
        <v>1136</v>
      </c>
      <c r="L460" s="328">
        <v>244</v>
      </c>
      <c r="M460" s="320"/>
      <c r="N460" s="320"/>
      <c r="O460" s="320"/>
      <c r="P460" s="321">
        <v>3679000</v>
      </c>
      <c r="Q460" s="321">
        <v>3170100</v>
      </c>
      <c r="R460" s="321">
        <v>3170100</v>
      </c>
      <c r="S460" s="401">
        <v>3</v>
      </c>
    </row>
    <row r="461" spans="1:19" s="135" customFormat="1" ht="15" customHeight="1">
      <c r="A461" s="963"/>
      <c r="B461" s="983"/>
      <c r="C461" s="969"/>
      <c r="D461" s="966"/>
      <c r="E461" s="1000"/>
      <c r="F461" s="966"/>
      <c r="G461" s="994"/>
      <c r="H461" s="1001"/>
      <c r="I461" s="319" t="s">
        <v>252</v>
      </c>
      <c r="J461" s="319" t="s">
        <v>25</v>
      </c>
      <c r="K461" s="342" t="s">
        <v>1136</v>
      </c>
      <c r="L461" s="328">
        <v>247</v>
      </c>
      <c r="M461" s="320"/>
      <c r="N461" s="320"/>
      <c r="O461" s="320"/>
      <c r="P461" s="321">
        <v>1013000</v>
      </c>
      <c r="Q461" s="321">
        <v>1013000</v>
      </c>
      <c r="R461" s="321">
        <v>1013000</v>
      </c>
      <c r="S461" s="401">
        <v>3</v>
      </c>
    </row>
    <row r="462" spans="1:19" s="135" customFormat="1" ht="15" customHeight="1">
      <c r="A462" s="963"/>
      <c r="B462" s="983"/>
      <c r="C462" s="969"/>
      <c r="D462" s="966"/>
      <c r="E462" s="1000"/>
      <c r="F462" s="966"/>
      <c r="G462" s="994"/>
      <c r="H462" s="1001"/>
      <c r="I462" s="319" t="s">
        <v>252</v>
      </c>
      <c r="J462" s="319" t="s">
        <v>25</v>
      </c>
      <c r="K462" s="342" t="s">
        <v>1136</v>
      </c>
      <c r="L462" s="328">
        <v>851</v>
      </c>
      <c r="M462" s="320"/>
      <c r="N462" s="320"/>
      <c r="O462" s="320"/>
      <c r="P462" s="321">
        <v>42400</v>
      </c>
      <c r="Q462" s="321">
        <v>42400</v>
      </c>
      <c r="R462" s="321">
        <v>42400</v>
      </c>
      <c r="S462" s="401">
        <v>3</v>
      </c>
    </row>
    <row r="463" spans="1:19" s="135" customFormat="1" ht="15" customHeight="1">
      <c r="A463" s="963"/>
      <c r="B463" s="983"/>
      <c r="C463" s="969"/>
      <c r="D463" s="966"/>
      <c r="E463" s="1000"/>
      <c r="F463" s="966"/>
      <c r="G463" s="994"/>
      <c r="H463" s="1001"/>
      <c r="I463" s="319" t="s">
        <v>252</v>
      </c>
      <c r="J463" s="319" t="s">
        <v>25</v>
      </c>
      <c r="K463" s="342" t="s">
        <v>1137</v>
      </c>
      <c r="L463" s="328">
        <v>111</v>
      </c>
      <c r="M463" s="320"/>
      <c r="N463" s="320"/>
      <c r="O463" s="320"/>
      <c r="P463" s="321">
        <v>6222600</v>
      </c>
      <c r="Q463" s="321">
        <v>6978700</v>
      </c>
      <c r="R463" s="321">
        <v>7486700</v>
      </c>
      <c r="S463" s="401">
        <v>3</v>
      </c>
    </row>
    <row r="464" spans="1:19" s="135" customFormat="1" ht="15" customHeight="1">
      <c r="A464" s="963"/>
      <c r="B464" s="983"/>
      <c r="C464" s="969"/>
      <c r="D464" s="966"/>
      <c r="E464" s="1000"/>
      <c r="F464" s="966"/>
      <c r="G464" s="994"/>
      <c r="H464" s="1001"/>
      <c r="I464" s="319" t="s">
        <v>252</v>
      </c>
      <c r="J464" s="319" t="s">
        <v>25</v>
      </c>
      <c r="K464" s="342" t="s">
        <v>1137</v>
      </c>
      <c r="L464" s="328">
        <v>119</v>
      </c>
      <c r="M464" s="320"/>
      <c r="N464" s="320"/>
      <c r="O464" s="320"/>
      <c r="P464" s="321">
        <v>1879100</v>
      </c>
      <c r="Q464" s="321">
        <v>2107600</v>
      </c>
      <c r="R464" s="321">
        <v>2260900</v>
      </c>
      <c r="S464" s="401">
        <v>3</v>
      </c>
    </row>
    <row r="465" spans="1:19" s="135" customFormat="1" ht="15" customHeight="1">
      <c r="A465" s="963"/>
      <c r="B465" s="983"/>
      <c r="C465" s="969"/>
      <c r="D465" s="966"/>
      <c r="E465" s="1000"/>
      <c r="F465" s="966"/>
      <c r="G465" s="994"/>
      <c r="H465" s="1001"/>
      <c r="I465" s="319" t="s">
        <v>252</v>
      </c>
      <c r="J465" s="319" t="s">
        <v>25</v>
      </c>
      <c r="K465" s="342" t="s">
        <v>1137</v>
      </c>
      <c r="L465" s="328">
        <v>244</v>
      </c>
      <c r="M465" s="320"/>
      <c r="N465" s="320"/>
      <c r="O465" s="320"/>
      <c r="P465" s="321">
        <v>5211200</v>
      </c>
      <c r="Q465" s="321">
        <v>2951500</v>
      </c>
      <c r="R465" s="321">
        <v>2951500</v>
      </c>
      <c r="S465" s="401">
        <v>3</v>
      </c>
    </row>
    <row r="466" spans="1:19" s="135" customFormat="1" ht="15" customHeight="1">
      <c r="A466" s="963"/>
      <c r="B466" s="983"/>
      <c r="C466" s="969"/>
      <c r="D466" s="966"/>
      <c r="E466" s="1000"/>
      <c r="F466" s="966"/>
      <c r="G466" s="994"/>
      <c r="H466" s="1001"/>
      <c r="I466" s="319" t="s">
        <v>252</v>
      </c>
      <c r="J466" s="319" t="s">
        <v>25</v>
      </c>
      <c r="K466" s="342" t="s">
        <v>1137</v>
      </c>
      <c r="L466" s="328">
        <v>247</v>
      </c>
      <c r="M466" s="320"/>
      <c r="N466" s="320"/>
      <c r="O466" s="320"/>
      <c r="P466" s="321">
        <v>863500</v>
      </c>
      <c r="Q466" s="321">
        <v>863500</v>
      </c>
      <c r="R466" s="321">
        <v>863500</v>
      </c>
      <c r="S466" s="401">
        <v>3</v>
      </c>
    </row>
    <row r="467" spans="1:19" s="135" customFormat="1" ht="15" customHeight="1">
      <c r="A467" s="963"/>
      <c r="B467" s="983"/>
      <c r="C467" s="969"/>
      <c r="D467" s="966"/>
      <c r="E467" s="1000"/>
      <c r="F467" s="966"/>
      <c r="G467" s="994"/>
      <c r="H467" s="1001"/>
      <c r="I467" s="319" t="s">
        <v>252</v>
      </c>
      <c r="J467" s="319" t="s">
        <v>25</v>
      </c>
      <c r="K467" s="342" t="s">
        <v>1137</v>
      </c>
      <c r="L467" s="328">
        <v>851</v>
      </c>
      <c r="M467" s="320"/>
      <c r="N467" s="320"/>
      <c r="O467" s="320"/>
      <c r="P467" s="321">
        <v>61900</v>
      </c>
      <c r="Q467" s="321">
        <v>61900</v>
      </c>
      <c r="R467" s="321">
        <v>61900</v>
      </c>
      <c r="S467" s="401">
        <v>3</v>
      </c>
    </row>
    <row r="468" spans="1:19" s="135" customFormat="1" ht="15" customHeight="1">
      <c r="A468" s="963"/>
      <c r="B468" s="983"/>
      <c r="C468" s="969"/>
      <c r="D468" s="966"/>
      <c r="E468" s="1000"/>
      <c r="F468" s="966"/>
      <c r="G468" s="994"/>
      <c r="H468" s="1001"/>
      <c r="I468" s="319" t="s">
        <v>252</v>
      </c>
      <c r="J468" s="319" t="s">
        <v>25</v>
      </c>
      <c r="K468" s="342" t="s">
        <v>1138</v>
      </c>
      <c r="L468" s="328">
        <v>111</v>
      </c>
      <c r="M468" s="320"/>
      <c r="N468" s="320"/>
      <c r="O468" s="320"/>
      <c r="P468" s="321">
        <v>7833800</v>
      </c>
      <c r="Q468" s="321">
        <v>8723600</v>
      </c>
      <c r="R468" s="321">
        <v>9358600</v>
      </c>
      <c r="S468" s="401">
        <v>3</v>
      </c>
    </row>
    <row r="469" spans="1:19" s="135" customFormat="1" ht="15" customHeight="1">
      <c r="A469" s="963"/>
      <c r="B469" s="983"/>
      <c r="C469" s="969"/>
      <c r="D469" s="966"/>
      <c r="E469" s="1000"/>
      <c r="F469" s="966"/>
      <c r="G469" s="994"/>
      <c r="H469" s="1001"/>
      <c r="I469" s="319" t="s">
        <v>252</v>
      </c>
      <c r="J469" s="319" t="s">
        <v>25</v>
      </c>
      <c r="K469" s="342" t="s">
        <v>1138</v>
      </c>
      <c r="L469" s="328">
        <v>119</v>
      </c>
      <c r="M469" s="320"/>
      <c r="N469" s="320"/>
      <c r="O469" s="320"/>
      <c r="P469" s="321">
        <v>2365800</v>
      </c>
      <c r="Q469" s="321">
        <v>2634500</v>
      </c>
      <c r="R469" s="321">
        <v>2826300</v>
      </c>
      <c r="S469" s="401">
        <v>3</v>
      </c>
    </row>
    <row r="470" spans="1:19" s="135" customFormat="1" ht="15" customHeight="1">
      <c r="A470" s="963"/>
      <c r="B470" s="983"/>
      <c r="C470" s="969"/>
      <c r="D470" s="966"/>
      <c r="E470" s="1000"/>
      <c r="F470" s="966"/>
      <c r="G470" s="994"/>
      <c r="H470" s="1001"/>
      <c r="I470" s="319" t="s">
        <v>252</v>
      </c>
      <c r="J470" s="319" t="s">
        <v>25</v>
      </c>
      <c r="K470" s="342" t="s">
        <v>1138</v>
      </c>
      <c r="L470" s="328">
        <v>244</v>
      </c>
      <c r="M470" s="320"/>
      <c r="N470" s="320"/>
      <c r="O470" s="320"/>
      <c r="P470" s="321">
        <v>2487400</v>
      </c>
      <c r="Q470" s="321">
        <v>2287400</v>
      </c>
      <c r="R470" s="321">
        <v>2287400</v>
      </c>
      <c r="S470" s="401">
        <v>3</v>
      </c>
    </row>
    <row r="471" spans="1:19" s="135" customFormat="1" ht="15" customHeight="1">
      <c r="A471" s="963"/>
      <c r="B471" s="983"/>
      <c r="C471" s="969"/>
      <c r="D471" s="966"/>
      <c r="E471" s="1000"/>
      <c r="F471" s="966"/>
      <c r="G471" s="994"/>
      <c r="H471" s="1001"/>
      <c r="I471" s="319" t="s">
        <v>252</v>
      </c>
      <c r="J471" s="319" t="s">
        <v>25</v>
      </c>
      <c r="K471" s="342" t="s">
        <v>1138</v>
      </c>
      <c r="L471" s="328">
        <v>247</v>
      </c>
      <c r="M471" s="320"/>
      <c r="N471" s="320"/>
      <c r="O471" s="320"/>
      <c r="P471" s="321">
        <v>686700</v>
      </c>
      <c r="Q471" s="321">
        <v>686700</v>
      </c>
      <c r="R471" s="321">
        <v>686700</v>
      </c>
      <c r="S471" s="401">
        <v>3</v>
      </c>
    </row>
    <row r="472" spans="1:19" s="135" customFormat="1" ht="15" customHeight="1">
      <c r="A472" s="963"/>
      <c r="B472" s="983"/>
      <c r="C472" s="969"/>
      <c r="D472" s="966"/>
      <c r="E472" s="1000"/>
      <c r="F472" s="966"/>
      <c r="G472" s="994"/>
      <c r="H472" s="1001"/>
      <c r="I472" s="319" t="s">
        <v>252</v>
      </c>
      <c r="J472" s="319" t="s">
        <v>25</v>
      </c>
      <c r="K472" s="342" t="s">
        <v>1138</v>
      </c>
      <c r="L472" s="328">
        <v>851</v>
      </c>
      <c r="M472" s="320"/>
      <c r="N472" s="320"/>
      <c r="O472" s="320"/>
      <c r="P472" s="321">
        <v>28700</v>
      </c>
      <c r="Q472" s="321">
        <v>28700</v>
      </c>
      <c r="R472" s="321">
        <v>28700</v>
      </c>
      <c r="S472" s="401">
        <v>3</v>
      </c>
    </row>
    <row r="473" spans="1:19" s="135" customFormat="1" ht="15" customHeight="1">
      <c r="A473" s="963"/>
      <c r="B473" s="983"/>
      <c r="C473" s="969"/>
      <c r="D473" s="966"/>
      <c r="E473" s="1000"/>
      <c r="F473" s="966"/>
      <c r="G473" s="994"/>
      <c r="H473" s="1001"/>
      <c r="I473" s="319" t="s">
        <v>252</v>
      </c>
      <c r="J473" s="319" t="s">
        <v>25</v>
      </c>
      <c r="K473" s="342" t="s">
        <v>1139</v>
      </c>
      <c r="L473" s="328">
        <v>111</v>
      </c>
      <c r="M473" s="320"/>
      <c r="N473" s="320"/>
      <c r="O473" s="320"/>
      <c r="P473" s="321">
        <v>7295700</v>
      </c>
      <c r="Q473" s="321">
        <v>8141900</v>
      </c>
      <c r="R473" s="321">
        <v>8734100</v>
      </c>
      <c r="S473" s="401">
        <v>3</v>
      </c>
    </row>
    <row r="474" spans="1:19" s="135" customFormat="1" ht="15" customHeight="1">
      <c r="A474" s="963"/>
      <c r="B474" s="983"/>
      <c r="C474" s="969"/>
      <c r="D474" s="966"/>
      <c r="E474" s="1000"/>
      <c r="F474" s="966"/>
      <c r="G474" s="994"/>
      <c r="H474" s="1001"/>
      <c r="I474" s="319" t="s">
        <v>252</v>
      </c>
      <c r="J474" s="319" t="s">
        <v>25</v>
      </c>
      <c r="K474" s="342" t="s">
        <v>1139</v>
      </c>
      <c r="L474" s="328">
        <v>119</v>
      </c>
      <c r="M474" s="320"/>
      <c r="N474" s="320"/>
      <c r="O474" s="320"/>
      <c r="P474" s="321">
        <v>2203200</v>
      </c>
      <c r="Q474" s="321">
        <v>2458900</v>
      </c>
      <c r="R474" s="321">
        <v>2637700</v>
      </c>
      <c r="S474" s="401">
        <v>3</v>
      </c>
    </row>
    <row r="475" spans="1:19" s="135" customFormat="1" ht="15" customHeight="1">
      <c r="A475" s="963"/>
      <c r="B475" s="983"/>
      <c r="C475" s="969"/>
      <c r="D475" s="966"/>
      <c r="E475" s="1000"/>
      <c r="F475" s="966"/>
      <c r="G475" s="994"/>
      <c r="H475" s="1001"/>
      <c r="I475" s="319" t="s">
        <v>252</v>
      </c>
      <c r="J475" s="319" t="s">
        <v>25</v>
      </c>
      <c r="K475" s="342" t="s">
        <v>1139</v>
      </c>
      <c r="L475" s="328">
        <v>244</v>
      </c>
      <c r="M475" s="320"/>
      <c r="N475" s="320"/>
      <c r="O475" s="320"/>
      <c r="P475" s="321">
        <v>5788800</v>
      </c>
      <c r="Q475" s="321">
        <v>4312800</v>
      </c>
      <c r="R475" s="321">
        <v>4312800</v>
      </c>
      <c r="S475" s="401">
        <v>3</v>
      </c>
    </row>
    <row r="476" spans="1:19" s="135" customFormat="1" ht="15" customHeight="1">
      <c r="A476" s="963"/>
      <c r="B476" s="983"/>
      <c r="C476" s="969"/>
      <c r="D476" s="966"/>
      <c r="E476" s="1000"/>
      <c r="F476" s="966"/>
      <c r="G476" s="994"/>
      <c r="H476" s="1001"/>
      <c r="I476" s="319" t="s">
        <v>252</v>
      </c>
      <c r="J476" s="319" t="s">
        <v>25</v>
      </c>
      <c r="K476" s="342" t="s">
        <v>1139</v>
      </c>
      <c r="L476" s="328">
        <v>247</v>
      </c>
      <c r="M476" s="320"/>
      <c r="N476" s="320"/>
      <c r="O476" s="320"/>
      <c r="P476" s="321">
        <v>305900</v>
      </c>
      <c r="Q476" s="321">
        <v>305900</v>
      </c>
      <c r="R476" s="321">
        <v>305900</v>
      </c>
      <c r="S476" s="401">
        <v>3</v>
      </c>
    </row>
    <row r="477" spans="1:19" s="135" customFormat="1" ht="15" customHeight="1">
      <c r="A477" s="963"/>
      <c r="B477" s="975"/>
      <c r="C477" s="970"/>
      <c r="D477" s="966"/>
      <c r="E477" s="993"/>
      <c r="F477" s="967"/>
      <c r="G477" s="994"/>
      <c r="H477" s="1001"/>
      <c r="I477" s="319" t="s">
        <v>252</v>
      </c>
      <c r="J477" s="319" t="s">
        <v>25</v>
      </c>
      <c r="K477" s="342" t="s">
        <v>1139</v>
      </c>
      <c r="L477" s="328">
        <v>851</v>
      </c>
      <c r="M477" s="320"/>
      <c r="N477" s="320"/>
      <c r="O477" s="320"/>
      <c r="P477" s="321">
        <v>38800</v>
      </c>
      <c r="Q477" s="321">
        <v>38800</v>
      </c>
      <c r="R477" s="321">
        <v>38800</v>
      </c>
      <c r="S477" s="401">
        <v>3</v>
      </c>
    </row>
    <row r="478" spans="1:19" s="135" customFormat="1" ht="175.5" customHeight="1">
      <c r="A478" s="963"/>
      <c r="B478" s="293" t="s">
        <v>1140</v>
      </c>
      <c r="C478" s="414" t="s">
        <v>1141</v>
      </c>
      <c r="D478" s="966"/>
      <c r="E478" s="424" t="s">
        <v>1142</v>
      </c>
      <c r="F478" s="425" t="s">
        <v>51</v>
      </c>
      <c r="G478" s="425">
        <v>45836</v>
      </c>
      <c r="H478" s="426">
        <v>46752</v>
      </c>
      <c r="I478" s="319" t="s">
        <v>252</v>
      </c>
      <c r="J478" s="319" t="s">
        <v>25</v>
      </c>
      <c r="K478" s="342" t="s">
        <v>1143</v>
      </c>
      <c r="L478" s="328">
        <v>612</v>
      </c>
      <c r="M478" s="320"/>
      <c r="N478" s="320"/>
      <c r="O478" s="320">
        <v>500000</v>
      </c>
      <c r="P478" s="321"/>
      <c r="Q478" s="321"/>
      <c r="R478" s="321"/>
      <c r="S478" s="401">
        <v>3</v>
      </c>
    </row>
    <row r="479" spans="1:19" s="136" customFormat="1" ht="66" customHeight="1">
      <c r="A479" s="963"/>
      <c r="B479" s="291" t="s">
        <v>1144</v>
      </c>
      <c r="C479" s="968" t="s">
        <v>1145</v>
      </c>
      <c r="D479" s="966"/>
      <c r="E479" s="977" t="s">
        <v>1146</v>
      </c>
      <c r="F479" s="965" t="s">
        <v>1056</v>
      </c>
      <c r="G479" s="989" t="s">
        <v>1147</v>
      </c>
      <c r="H479" s="981">
        <v>46387</v>
      </c>
      <c r="I479" s="319" t="s">
        <v>252</v>
      </c>
      <c r="J479" s="319" t="s">
        <v>25</v>
      </c>
      <c r="K479" s="342" t="s">
        <v>1148</v>
      </c>
      <c r="L479" s="328">
        <v>612</v>
      </c>
      <c r="M479" s="320">
        <v>2000000</v>
      </c>
      <c r="N479" s="320">
        <v>2000000</v>
      </c>
      <c r="O479" s="320"/>
      <c r="P479" s="321">
        <v>0</v>
      </c>
      <c r="Q479" s="327">
        <v>18183800</v>
      </c>
      <c r="R479" s="321">
        <v>0</v>
      </c>
      <c r="S479" s="401">
        <v>3</v>
      </c>
    </row>
    <row r="480" spans="1:19" s="136" customFormat="1" ht="156" customHeight="1">
      <c r="A480" s="963"/>
      <c r="B480" s="291" t="s">
        <v>1149</v>
      </c>
      <c r="C480" s="970"/>
      <c r="D480" s="966"/>
      <c r="E480" s="993"/>
      <c r="F480" s="967"/>
      <c r="G480" s="991"/>
      <c r="H480" s="985"/>
      <c r="I480" s="326"/>
      <c r="J480" s="319"/>
      <c r="K480" s="342" t="s">
        <v>1148</v>
      </c>
      <c r="L480" s="328">
        <v>612</v>
      </c>
      <c r="M480" s="320">
        <v>1440000</v>
      </c>
      <c r="N480" s="320">
        <v>1440000</v>
      </c>
      <c r="O480" s="320"/>
      <c r="P480" s="327">
        <v>0</v>
      </c>
      <c r="Q480" s="327">
        <v>957100</v>
      </c>
      <c r="R480" s="339">
        <v>0</v>
      </c>
      <c r="S480" s="401">
        <v>3</v>
      </c>
    </row>
    <row r="481" spans="1:19" s="136" customFormat="1" ht="36.75" customHeight="1">
      <c r="A481" s="963"/>
      <c r="B481" s="291" t="s">
        <v>1150</v>
      </c>
      <c r="C481" s="968" t="s">
        <v>1151</v>
      </c>
      <c r="D481" s="966"/>
      <c r="E481" s="977" t="s">
        <v>1152</v>
      </c>
      <c r="F481" s="965" t="s">
        <v>1056</v>
      </c>
      <c r="G481" s="989" t="s">
        <v>1153</v>
      </c>
      <c r="H481" s="981">
        <v>46752</v>
      </c>
      <c r="I481" s="319" t="s">
        <v>252</v>
      </c>
      <c r="J481" s="319" t="s">
        <v>25</v>
      </c>
      <c r="K481" s="319" t="s">
        <v>1154</v>
      </c>
      <c r="L481" s="319" t="s">
        <v>424</v>
      </c>
      <c r="M481" s="321"/>
      <c r="N481" s="321"/>
      <c r="O481" s="321">
        <v>2076600</v>
      </c>
      <c r="P481" s="320"/>
      <c r="Q481" s="320"/>
      <c r="R481" s="320"/>
      <c r="S481" s="401">
        <v>3</v>
      </c>
    </row>
    <row r="482" spans="1:19" s="136" customFormat="1" ht="92.25" customHeight="1">
      <c r="A482" s="963"/>
      <c r="B482" s="291" t="s">
        <v>1155</v>
      </c>
      <c r="C482" s="970"/>
      <c r="D482" s="967"/>
      <c r="E482" s="993"/>
      <c r="F482" s="967"/>
      <c r="G482" s="991"/>
      <c r="H482" s="985"/>
      <c r="I482" s="319" t="s">
        <v>252</v>
      </c>
      <c r="J482" s="319" t="s">
        <v>25</v>
      </c>
      <c r="K482" s="319" t="s">
        <v>1154</v>
      </c>
      <c r="L482" s="319" t="s">
        <v>424</v>
      </c>
      <c r="M482" s="321"/>
      <c r="N482" s="321"/>
      <c r="O482" s="321">
        <v>283200</v>
      </c>
      <c r="P482" s="320"/>
      <c r="Q482" s="320"/>
      <c r="R482" s="320"/>
      <c r="S482" s="401">
        <v>3</v>
      </c>
    </row>
    <row r="483" spans="1:19" s="135" customFormat="1" ht="42" customHeight="1">
      <c r="A483" s="963"/>
      <c r="B483" s="291" t="s">
        <v>1156</v>
      </c>
      <c r="C483" s="968" t="s">
        <v>1157</v>
      </c>
      <c r="D483" s="965" t="s">
        <v>1109</v>
      </c>
      <c r="E483" s="977" t="s">
        <v>1158</v>
      </c>
      <c r="F483" s="965" t="s">
        <v>1083</v>
      </c>
      <c r="G483" s="989" t="s">
        <v>1159</v>
      </c>
      <c r="H483" s="979" t="s">
        <v>1160</v>
      </c>
      <c r="I483" s="319" t="s">
        <v>252</v>
      </c>
      <c r="J483" s="319" t="s">
        <v>25</v>
      </c>
      <c r="K483" s="319" t="s">
        <v>1161</v>
      </c>
      <c r="L483" s="319" t="s">
        <v>424</v>
      </c>
      <c r="M483" s="321">
        <v>700000</v>
      </c>
      <c r="N483" s="321">
        <v>700000</v>
      </c>
      <c r="O483" s="321"/>
      <c r="P483" s="321"/>
      <c r="Q483" s="321"/>
      <c r="R483" s="321"/>
      <c r="S483" s="401">
        <v>3</v>
      </c>
    </row>
    <row r="484" spans="1:19" s="135" customFormat="1" ht="34.5" customHeight="1">
      <c r="A484" s="963"/>
      <c r="B484" s="291" t="s">
        <v>1162</v>
      </c>
      <c r="C484" s="969"/>
      <c r="D484" s="1002"/>
      <c r="E484" s="1000"/>
      <c r="F484" s="1002"/>
      <c r="G484" s="1002"/>
      <c r="H484" s="1002"/>
      <c r="I484" s="319" t="s">
        <v>252</v>
      </c>
      <c r="J484" s="319" t="s">
        <v>25</v>
      </c>
      <c r="K484" s="319" t="s">
        <v>1161</v>
      </c>
      <c r="L484" s="319" t="s">
        <v>424</v>
      </c>
      <c r="M484" s="321">
        <v>14300</v>
      </c>
      <c r="N484" s="321">
        <v>14300</v>
      </c>
      <c r="O484" s="321"/>
      <c r="P484" s="321"/>
      <c r="Q484" s="321"/>
      <c r="R484" s="321"/>
      <c r="S484" s="401">
        <v>3</v>
      </c>
    </row>
    <row r="485" spans="1:19" s="135" customFormat="1" ht="42" customHeight="1">
      <c r="A485" s="963"/>
      <c r="B485" s="291" t="s">
        <v>1163</v>
      </c>
      <c r="C485" s="970"/>
      <c r="D485" s="976"/>
      <c r="E485" s="993"/>
      <c r="F485" s="976"/>
      <c r="G485" s="976"/>
      <c r="H485" s="976"/>
      <c r="I485" s="326" t="s">
        <v>252</v>
      </c>
      <c r="J485" s="326" t="s">
        <v>25</v>
      </c>
      <c r="K485" s="326" t="s">
        <v>1161</v>
      </c>
      <c r="L485" s="326" t="s">
        <v>424</v>
      </c>
      <c r="M485" s="321">
        <v>37600</v>
      </c>
      <c r="N485" s="321">
        <v>37600</v>
      </c>
      <c r="O485" s="321"/>
      <c r="P485" s="321"/>
      <c r="Q485" s="321"/>
      <c r="R485" s="321"/>
      <c r="S485" s="401">
        <v>3</v>
      </c>
    </row>
    <row r="486" spans="1:19" s="136" customFormat="1" ht="17.100000000000001" customHeight="1">
      <c r="A486" s="963"/>
      <c r="B486" s="974" t="s">
        <v>1164</v>
      </c>
      <c r="C486" s="968" t="s">
        <v>1165</v>
      </c>
      <c r="D486" s="965" t="s">
        <v>972</v>
      </c>
      <c r="E486" s="977" t="s">
        <v>1166</v>
      </c>
      <c r="F486" s="965" t="s">
        <v>1056</v>
      </c>
      <c r="G486" s="989" t="s">
        <v>1167</v>
      </c>
      <c r="H486" s="979" t="s">
        <v>24</v>
      </c>
      <c r="I486" s="319" t="s">
        <v>252</v>
      </c>
      <c r="J486" s="319" t="s">
        <v>25</v>
      </c>
      <c r="K486" s="319" t="s">
        <v>1168</v>
      </c>
      <c r="L486" s="319" t="s">
        <v>424</v>
      </c>
      <c r="M486" s="327"/>
      <c r="N486" s="327"/>
      <c r="O486" s="327">
        <v>3073000</v>
      </c>
      <c r="P486" s="320"/>
      <c r="Q486" s="320"/>
      <c r="R486" s="320"/>
      <c r="S486" s="401">
        <v>3</v>
      </c>
    </row>
    <row r="487" spans="1:19" s="136" customFormat="1" ht="17.100000000000001" customHeight="1">
      <c r="A487" s="963"/>
      <c r="B487" s="975"/>
      <c r="C487" s="969"/>
      <c r="D487" s="966"/>
      <c r="E487" s="1000"/>
      <c r="F487" s="966"/>
      <c r="G487" s="990"/>
      <c r="H487" s="980"/>
      <c r="I487" s="319" t="s">
        <v>252</v>
      </c>
      <c r="J487" s="319" t="s">
        <v>25</v>
      </c>
      <c r="K487" s="319" t="s">
        <v>1169</v>
      </c>
      <c r="L487" s="319" t="s">
        <v>424</v>
      </c>
      <c r="M487" s="327">
        <v>84900</v>
      </c>
      <c r="N487" s="327">
        <v>73208.7</v>
      </c>
      <c r="O487" s="327">
        <v>35690.870000000003</v>
      </c>
      <c r="P487" s="320"/>
      <c r="Q487" s="320"/>
      <c r="R487" s="320"/>
      <c r="S487" s="401">
        <v>3</v>
      </c>
    </row>
    <row r="488" spans="1:19" s="136" customFormat="1" ht="17.100000000000001" customHeight="1">
      <c r="A488" s="963"/>
      <c r="B488" s="974" t="s">
        <v>1170</v>
      </c>
      <c r="C488" s="969"/>
      <c r="D488" s="966"/>
      <c r="E488" s="1000"/>
      <c r="F488" s="966"/>
      <c r="G488" s="990"/>
      <c r="H488" s="980"/>
      <c r="I488" s="319" t="s">
        <v>252</v>
      </c>
      <c r="J488" s="319" t="s">
        <v>42</v>
      </c>
      <c r="K488" s="319" t="s">
        <v>698</v>
      </c>
      <c r="L488" s="319" t="s">
        <v>36</v>
      </c>
      <c r="M488" s="321"/>
      <c r="N488" s="321"/>
      <c r="O488" s="321"/>
      <c r="P488" s="320"/>
      <c r="Q488" s="320"/>
      <c r="R488" s="320"/>
      <c r="S488" s="401">
        <v>3</v>
      </c>
    </row>
    <row r="489" spans="1:19" s="136" customFormat="1" ht="17.100000000000001" customHeight="1">
      <c r="A489" s="963"/>
      <c r="B489" s="983"/>
      <c r="C489" s="969"/>
      <c r="D489" s="966"/>
      <c r="E489" s="1000"/>
      <c r="F489" s="966"/>
      <c r="G489" s="990"/>
      <c r="H489" s="980"/>
      <c r="I489" s="319" t="s">
        <v>252</v>
      </c>
      <c r="J489" s="319" t="s">
        <v>42</v>
      </c>
      <c r="K489" s="319" t="s">
        <v>1171</v>
      </c>
      <c r="L489" s="319" t="s">
        <v>36</v>
      </c>
      <c r="M489" s="327"/>
      <c r="N489" s="327"/>
      <c r="O489" s="327">
        <v>2127100</v>
      </c>
      <c r="P489" s="327">
        <v>120000</v>
      </c>
      <c r="Q489" s="327">
        <v>120000</v>
      </c>
      <c r="R489" s="327">
        <v>120000</v>
      </c>
      <c r="S489" s="401">
        <v>3</v>
      </c>
    </row>
    <row r="490" spans="1:19" s="136" customFormat="1" ht="17.100000000000001" customHeight="1">
      <c r="A490" s="963"/>
      <c r="B490" s="983"/>
      <c r="C490" s="969"/>
      <c r="D490" s="966"/>
      <c r="E490" s="1000"/>
      <c r="F490" s="966"/>
      <c r="G490" s="990"/>
      <c r="H490" s="980"/>
      <c r="I490" s="319" t="s">
        <v>252</v>
      </c>
      <c r="J490" s="319" t="s">
        <v>42</v>
      </c>
      <c r="K490" s="319" t="s">
        <v>1171</v>
      </c>
      <c r="L490" s="319" t="s">
        <v>108</v>
      </c>
      <c r="M490" s="327"/>
      <c r="N490" s="327"/>
      <c r="O490" s="327">
        <v>65900</v>
      </c>
      <c r="P490" s="327">
        <v>4300</v>
      </c>
      <c r="Q490" s="327">
        <v>4300</v>
      </c>
      <c r="R490" s="327">
        <v>4300</v>
      </c>
      <c r="S490" s="401">
        <v>3</v>
      </c>
    </row>
    <row r="491" spans="1:19" s="136" customFormat="1" ht="17.100000000000001" customHeight="1">
      <c r="A491" s="963"/>
      <c r="B491" s="983"/>
      <c r="C491" s="969"/>
      <c r="D491" s="966"/>
      <c r="E491" s="1000"/>
      <c r="F491" s="966"/>
      <c r="G491" s="990"/>
      <c r="H491" s="980"/>
      <c r="I491" s="319" t="s">
        <v>252</v>
      </c>
      <c r="J491" s="319" t="s">
        <v>42</v>
      </c>
      <c r="K491" s="319" t="s">
        <v>1171</v>
      </c>
      <c r="L491" s="319" t="s">
        <v>113</v>
      </c>
      <c r="M491" s="321"/>
      <c r="N491" s="321"/>
      <c r="O491" s="321">
        <v>138200</v>
      </c>
      <c r="P491" s="321">
        <v>150000</v>
      </c>
      <c r="Q491" s="321">
        <v>150000</v>
      </c>
      <c r="R491" s="321">
        <v>150000</v>
      </c>
      <c r="S491" s="401">
        <v>3</v>
      </c>
    </row>
    <row r="492" spans="1:19" s="136" customFormat="1" ht="17.100000000000001" customHeight="1">
      <c r="A492" s="963"/>
      <c r="B492" s="983"/>
      <c r="C492" s="969"/>
      <c r="D492" s="966"/>
      <c r="E492" s="1000"/>
      <c r="F492" s="966"/>
      <c r="G492" s="990"/>
      <c r="H492" s="980"/>
      <c r="I492" s="319" t="s">
        <v>252</v>
      </c>
      <c r="J492" s="319" t="s">
        <v>42</v>
      </c>
      <c r="K492" s="342" t="s">
        <v>1172</v>
      </c>
      <c r="L492" s="328">
        <v>851</v>
      </c>
      <c r="M492" s="321">
        <v>243000</v>
      </c>
      <c r="N492" s="321">
        <v>242929</v>
      </c>
      <c r="O492" s="321"/>
      <c r="P492" s="321"/>
      <c r="Q492" s="321"/>
      <c r="R492" s="321"/>
      <c r="S492" s="401">
        <v>3</v>
      </c>
    </row>
    <row r="493" spans="1:19" s="136" customFormat="1" ht="17.100000000000001" customHeight="1">
      <c r="A493" s="963"/>
      <c r="B493" s="983"/>
      <c r="C493" s="969"/>
      <c r="D493" s="966"/>
      <c r="E493" s="1000"/>
      <c r="F493" s="966"/>
      <c r="G493" s="990"/>
      <c r="H493" s="980"/>
      <c r="I493" s="319" t="s">
        <v>252</v>
      </c>
      <c r="J493" s="319" t="s">
        <v>42</v>
      </c>
      <c r="K493" s="342" t="s">
        <v>1173</v>
      </c>
      <c r="L493" s="328">
        <v>244</v>
      </c>
      <c r="M493" s="321">
        <v>122200</v>
      </c>
      <c r="N493" s="321">
        <v>122136.96000000001</v>
      </c>
      <c r="O493" s="321"/>
      <c r="P493" s="321"/>
      <c r="Q493" s="321"/>
      <c r="R493" s="321"/>
      <c r="S493" s="401">
        <v>3</v>
      </c>
    </row>
    <row r="494" spans="1:19" s="136" customFormat="1" ht="17.100000000000001" customHeight="1">
      <c r="A494" s="963"/>
      <c r="B494" s="983"/>
      <c r="C494" s="969"/>
      <c r="D494" s="966"/>
      <c r="E494" s="1000"/>
      <c r="F494" s="966"/>
      <c r="G494" s="990"/>
      <c r="H494" s="980"/>
      <c r="I494" s="319" t="s">
        <v>252</v>
      </c>
      <c r="J494" s="319" t="s">
        <v>42</v>
      </c>
      <c r="K494" s="342" t="s">
        <v>1173</v>
      </c>
      <c r="L494" s="328">
        <v>247</v>
      </c>
      <c r="M494" s="321">
        <v>60000</v>
      </c>
      <c r="N494" s="321">
        <v>2076.12</v>
      </c>
      <c r="O494" s="321"/>
      <c r="P494" s="321"/>
      <c r="Q494" s="321"/>
      <c r="R494" s="321"/>
      <c r="S494" s="401">
        <v>3</v>
      </c>
    </row>
    <row r="495" spans="1:19" s="136" customFormat="1" ht="17.100000000000001" customHeight="1">
      <c r="A495" s="963"/>
      <c r="B495" s="975"/>
      <c r="C495" s="970"/>
      <c r="D495" s="967"/>
      <c r="E495" s="993"/>
      <c r="F495" s="967"/>
      <c r="G495" s="991"/>
      <c r="H495" s="984"/>
      <c r="I495" s="319" t="s">
        <v>252</v>
      </c>
      <c r="J495" s="319" t="s">
        <v>42</v>
      </c>
      <c r="K495" s="342" t="s">
        <v>1173</v>
      </c>
      <c r="L495" s="328">
        <v>851</v>
      </c>
      <c r="M495" s="321">
        <v>138200</v>
      </c>
      <c r="N495" s="321">
        <v>138159</v>
      </c>
      <c r="O495" s="321"/>
      <c r="P495" s="321"/>
      <c r="Q495" s="321"/>
      <c r="R495" s="321"/>
      <c r="S495" s="401">
        <v>3</v>
      </c>
    </row>
    <row r="496" spans="1:19" s="136" customFormat="1" ht="15" customHeight="1">
      <c r="A496" s="963"/>
      <c r="B496" s="1004" t="s">
        <v>1174</v>
      </c>
      <c r="C496" s="992" t="s">
        <v>1175</v>
      </c>
      <c r="D496" s="1005" t="s">
        <v>1024</v>
      </c>
      <c r="E496" s="995" t="s">
        <v>1176</v>
      </c>
      <c r="F496" s="1005" t="s">
        <v>1056</v>
      </c>
      <c r="G496" s="998">
        <v>39083</v>
      </c>
      <c r="H496" s="998" t="s">
        <v>24</v>
      </c>
      <c r="I496" s="319" t="s">
        <v>252</v>
      </c>
      <c r="J496" s="319" t="s">
        <v>42</v>
      </c>
      <c r="K496" s="342" t="s">
        <v>1177</v>
      </c>
      <c r="L496" s="328">
        <v>111</v>
      </c>
      <c r="M496" s="321">
        <v>7989900</v>
      </c>
      <c r="N496" s="321">
        <v>7716583.2300000004</v>
      </c>
      <c r="O496" s="321">
        <v>9855500</v>
      </c>
      <c r="P496" s="321">
        <v>16232300</v>
      </c>
      <c r="Q496" s="321">
        <v>16232300</v>
      </c>
      <c r="R496" s="321">
        <v>16232300</v>
      </c>
      <c r="S496" s="401">
        <v>3</v>
      </c>
    </row>
    <row r="497" spans="1:19" s="136" customFormat="1" ht="13.5" customHeight="1">
      <c r="A497" s="963"/>
      <c r="B497" s="1004"/>
      <c r="C497" s="992"/>
      <c r="D497" s="1005"/>
      <c r="E497" s="995"/>
      <c r="F497" s="1005"/>
      <c r="G497" s="1006"/>
      <c r="H497" s="998"/>
      <c r="I497" s="319" t="s">
        <v>252</v>
      </c>
      <c r="J497" s="319" t="s">
        <v>42</v>
      </c>
      <c r="K497" s="342" t="s">
        <v>1177</v>
      </c>
      <c r="L497" s="328">
        <v>112</v>
      </c>
      <c r="M497" s="321">
        <v>120800</v>
      </c>
      <c r="N497" s="321">
        <v>120800</v>
      </c>
      <c r="O497" s="321">
        <v>130000</v>
      </c>
      <c r="P497" s="321">
        <v>130000</v>
      </c>
      <c r="Q497" s="321">
        <v>130000</v>
      </c>
      <c r="R497" s="321">
        <v>130000</v>
      </c>
      <c r="S497" s="401">
        <v>3</v>
      </c>
    </row>
    <row r="498" spans="1:19" s="136" customFormat="1" ht="13.5" customHeight="1">
      <c r="A498" s="963"/>
      <c r="B498" s="1004"/>
      <c r="C498" s="992"/>
      <c r="D498" s="1005"/>
      <c r="E498" s="995"/>
      <c r="F498" s="1005"/>
      <c r="G498" s="1006"/>
      <c r="H498" s="998"/>
      <c r="I498" s="319" t="s">
        <v>252</v>
      </c>
      <c r="J498" s="319" t="s">
        <v>42</v>
      </c>
      <c r="K498" s="342" t="s">
        <v>1177</v>
      </c>
      <c r="L498" s="328">
        <v>119</v>
      </c>
      <c r="M498" s="321">
        <v>2413100</v>
      </c>
      <c r="N498" s="321">
        <v>2291853.21</v>
      </c>
      <c r="O498" s="321">
        <v>2976400</v>
      </c>
      <c r="P498" s="321">
        <v>4902200</v>
      </c>
      <c r="Q498" s="321">
        <v>4902200</v>
      </c>
      <c r="R498" s="321">
        <v>4902200</v>
      </c>
      <c r="S498" s="401">
        <v>3</v>
      </c>
    </row>
    <row r="499" spans="1:19" s="136" customFormat="1" ht="12.75" customHeight="1">
      <c r="A499" s="963"/>
      <c r="B499" s="1004"/>
      <c r="C499" s="992"/>
      <c r="D499" s="1005"/>
      <c r="E499" s="995"/>
      <c r="F499" s="1005"/>
      <c r="G499" s="1006"/>
      <c r="H499" s="998"/>
      <c r="I499" s="319" t="s">
        <v>252</v>
      </c>
      <c r="J499" s="319" t="s">
        <v>42</v>
      </c>
      <c r="K499" s="342" t="s">
        <v>1177</v>
      </c>
      <c r="L499" s="328">
        <v>244</v>
      </c>
      <c r="M499" s="327">
        <v>775100</v>
      </c>
      <c r="N499" s="327">
        <v>697717.33</v>
      </c>
      <c r="O499" s="327">
        <v>1359100</v>
      </c>
      <c r="P499" s="327">
        <v>1882500</v>
      </c>
      <c r="Q499" s="327">
        <v>995100</v>
      </c>
      <c r="R499" s="327">
        <v>995100</v>
      </c>
      <c r="S499" s="401">
        <v>3</v>
      </c>
    </row>
    <row r="500" spans="1:19" s="136" customFormat="1" ht="15" customHeight="1">
      <c r="A500" s="963"/>
      <c r="B500" s="1004"/>
      <c r="C500" s="992"/>
      <c r="D500" s="1005"/>
      <c r="E500" s="995"/>
      <c r="F500" s="1005"/>
      <c r="G500" s="1006"/>
      <c r="H500" s="998"/>
      <c r="I500" s="319" t="s">
        <v>252</v>
      </c>
      <c r="J500" s="319" t="s">
        <v>42</v>
      </c>
      <c r="K500" s="342" t="s">
        <v>1177</v>
      </c>
      <c r="L500" s="328">
        <v>247</v>
      </c>
      <c r="M500" s="321"/>
      <c r="N500" s="321"/>
      <c r="O500" s="321"/>
      <c r="P500" s="321">
        <v>708600</v>
      </c>
      <c r="Q500" s="321">
        <v>708600</v>
      </c>
      <c r="R500" s="321">
        <v>708600</v>
      </c>
      <c r="S500" s="401">
        <v>3</v>
      </c>
    </row>
    <row r="501" spans="1:19" s="136" customFormat="1" ht="15" customHeight="1">
      <c r="A501" s="963"/>
      <c r="B501" s="1004"/>
      <c r="C501" s="992"/>
      <c r="D501" s="1005"/>
      <c r="E501" s="995"/>
      <c r="F501" s="1005"/>
      <c r="G501" s="1006"/>
      <c r="H501" s="998"/>
      <c r="I501" s="319" t="s">
        <v>252</v>
      </c>
      <c r="J501" s="319" t="s">
        <v>42</v>
      </c>
      <c r="K501" s="342" t="s">
        <v>1177</v>
      </c>
      <c r="L501" s="328">
        <v>851</v>
      </c>
      <c r="M501" s="321"/>
      <c r="N501" s="321"/>
      <c r="O501" s="321">
        <v>320000</v>
      </c>
      <c r="P501" s="321"/>
      <c r="Q501" s="321"/>
      <c r="R501" s="321"/>
      <c r="S501" s="401">
        <v>3</v>
      </c>
    </row>
    <row r="502" spans="1:19" s="136" customFormat="1" ht="15" customHeight="1">
      <c r="A502" s="963"/>
      <c r="B502" s="1004"/>
      <c r="C502" s="992"/>
      <c r="D502" s="1005"/>
      <c r="E502" s="995"/>
      <c r="F502" s="1005"/>
      <c r="G502" s="1006"/>
      <c r="H502" s="998"/>
      <c r="I502" s="319" t="s">
        <v>252</v>
      </c>
      <c r="J502" s="319" t="s">
        <v>42</v>
      </c>
      <c r="K502" s="342" t="s">
        <v>1177</v>
      </c>
      <c r="L502" s="328">
        <v>853</v>
      </c>
      <c r="M502" s="321">
        <v>4500</v>
      </c>
      <c r="N502" s="321"/>
      <c r="O502" s="321">
        <v>4500</v>
      </c>
      <c r="P502" s="321"/>
      <c r="Q502" s="321"/>
      <c r="R502" s="321"/>
      <c r="S502" s="401">
        <v>3</v>
      </c>
    </row>
    <row r="503" spans="1:19" s="136" customFormat="1" ht="15" customHeight="1">
      <c r="A503" s="963"/>
      <c r="B503" s="974" t="s">
        <v>1178</v>
      </c>
      <c r="C503" s="968" t="s">
        <v>1179</v>
      </c>
      <c r="D503" s="965" t="s">
        <v>1180</v>
      </c>
      <c r="E503" s="968" t="s">
        <v>1181</v>
      </c>
      <c r="F503" s="979" t="s">
        <v>1182</v>
      </c>
      <c r="G503" s="981" t="s">
        <v>1183</v>
      </c>
      <c r="H503" s="981" t="s">
        <v>1184</v>
      </c>
      <c r="I503" s="319" t="s">
        <v>352</v>
      </c>
      <c r="J503" s="319" t="s">
        <v>26</v>
      </c>
      <c r="K503" s="342" t="s">
        <v>1185</v>
      </c>
      <c r="L503" s="328">
        <v>612</v>
      </c>
      <c r="M503" s="321">
        <v>4486300</v>
      </c>
      <c r="N503" s="321">
        <v>4469020.05</v>
      </c>
      <c r="O503" s="320">
        <v>3856300</v>
      </c>
      <c r="P503" s="321"/>
      <c r="Q503" s="321"/>
      <c r="R503" s="321"/>
      <c r="S503" s="401">
        <v>3</v>
      </c>
    </row>
    <row r="504" spans="1:19" s="136" customFormat="1" ht="15" customHeight="1">
      <c r="A504" s="963"/>
      <c r="B504" s="983"/>
      <c r="C504" s="969"/>
      <c r="D504" s="966"/>
      <c r="E504" s="969"/>
      <c r="F504" s="980"/>
      <c r="G504" s="982"/>
      <c r="H504" s="982"/>
      <c r="I504" s="319" t="s">
        <v>252</v>
      </c>
      <c r="J504" s="319" t="s">
        <v>25</v>
      </c>
      <c r="K504" s="342" t="s">
        <v>1186</v>
      </c>
      <c r="L504" s="328">
        <v>612</v>
      </c>
      <c r="M504" s="321">
        <v>5997000</v>
      </c>
      <c r="N504" s="321">
        <v>5992323.6699999999</v>
      </c>
      <c r="O504" s="320">
        <v>8384500</v>
      </c>
      <c r="P504" s="321"/>
      <c r="Q504" s="321"/>
      <c r="R504" s="321"/>
      <c r="S504" s="401">
        <v>3</v>
      </c>
    </row>
    <row r="505" spans="1:19" s="136" customFormat="1" ht="15" customHeight="1">
      <c r="A505" s="963"/>
      <c r="B505" s="983"/>
      <c r="C505" s="969"/>
      <c r="D505" s="966"/>
      <c r="E505" s="969"/>
      <c r="F505" s="980"/>
      <c r="G505" s="982"/>
      <c r="H505" s="982"/>
      <c r="I505" s="319" t="s">
        <v>252</v>
      </c>
      <c r="J505" s="319" t="s">
        <v>25</v>
      </c>
      <c r="K505" s="342" t="s">
        <v>1187</v>
      </c>
      <c r="L505" s="328">
        <v>612</v>
      </c>
      <c r="M505" s="321">
        <v>1801300</v>
      </c>
      <c r="N505" s="321">
        <v>1796226.23</v>
      </c>
      <c r="O505" s="320">
        <v>2471300</v>
      </c>
      <c r="P505" s="321"/>
      <c r="Q505" s="321"/>
      <c r="R505" s="321"/>
      <c r="S505" s="401">
        <v>3</v>
      </c>
    </row>
    <row r="506" spans="1:19" s="136" customFormat="1" ht="15" customHeight="1">
      <c r="A506" s="963"/>
      <c r="B506" s="983"/>
      <c r="C506" s="969"/>
      <c r="D506" s="966"/>
      <c r="E506" s="969"/>
      <c r="F506" s="980"/>
      <c r="G506" s="982"/>
      <c r="H506" s="982"/>
      <c r="I506" s="319" t="s">
        <v>252</v>
      </c>
      <c r="J506" s="319" t="s">
        <v>25</v>
      </c>
      <c r="K506" s="342" t="s">
        <v>1188</v>
      </c>
      <c r="L506" s="328">
        <v>612</v>
      </c>
      <c r="M506" s="321">
        <v>6715700</v>
      </c>
      <c r="N506" s="321">
        <v>6699410.9299999997</v>
      </c>
      <c r="O506" s="320">
        <v>11815100</v>
      </c>
      <c r="P506" s="321"/>
      <c r="Q506" s="321"/>
      <c r="R506" s="321"/>
      <c r="S506" s="401">
        <v>3</v>
      </c>
    </row>
    <row r="507" spans="1:19" s="135" customFormat="1" ht="15" customHeight="1">
      <c r="A507" s="963"/>
      <c r="B507" s="983"/>
      <c r="C507" s="969"/>
      <c r="D507" s="966"/>
      <c r="E507" s="969"/>
      <c r="F507" s="980"/>
      <c r="G507" s="982"/>
      <c r="H507" s="982"/>
      <c r="I507" s="319" t="s">
        <v>352</v>
      </c>
      <c r="J507" s="319" t="s">
        <v>26</v>
      </c>
      <c r="K507" s="342" t="s">
        <v>1189</v>
      </c>
      <c r="L507" s="328">
        <v>611</v>
      </c>
      <c r="M507" s="320"/>
      <c r="N507" s="320"/>
      <c r="O507" s="320"/>
      <c r="P507" s="320">
        <v>3856300</v>
      </c>
      <c r="Q507" s="320">
        <v>4177000</v>
      </c>
      <c r="R507" s="320">
        <v>4487100</v>
      </c>
      <c r="S507" s="401">
        <v>3</v>
      </c>
    </row>
    <row r="508" spans="1:19" s="135" customFormat="1" ht="15" customHeight="1">
      <c r="A508" s="963"/>
      <c r="B508" s="983"/>
      <c r="C508" s="969"/>
      <c r="D508" s="966"/>
      <c r="E508" s="969"/>
      <c r="F508" s="980"/>
      <c r="G508" s="982"/>
      <c r="H508" s="982"/>
      <c r="I508" s="319" t="s">
        <v>252</v>
      </c>
      <c r="J508" s="319" t="s">
        <v>25</v>
      </c>
      <c r="K508" s="342" t="s">
        <v>1190</v>
      </c>
      <c r="L508" s="328">
        <v>611</v>
      </c>
      <c r="M508" s="320"/>
      <c r="N508" s="320"/>
      <c r="O508" s="320"/>
      <c r="P508" s="320">
        <v>8430700</v>
      </c>
      <c r="Q508" s="320">
        <v>8883000</v>
      </c>
      <c r="R508" s="320">
        <v>7751400</v>
      </c>
      <c r="S508" s="401">
        <v>3</v>
      </c>
    </row>
    <row r="509" spans="1:19" s="135" customFormat="1" ht="15" customHeight="1">
      <c r="A509" s="963"/>
      <c r="B509" s="983"/>
      <c r="C509" s="969"/>
      <c r="D509" s="966"/>
      <c r="E509" s="969"/>
      <c r="F509" s="980"/>
      <c r="G509" s="982"/>
      <c r="H509" s="982"/>
      <c r="I509" s="319" t="s">
        <v>252</v>
      </c>
      <c r="J509" s="319" t="s">
        <v>25</v>
      </c>
      <c r="K509" s="342" t="s">
        <v>1191</v>
      </c>
      <c r="L509" s="328">
        <v>611</v>
      </c>
      <c r="M509" s="320"/>
      <c r="N509" s="320"/>
      <c r="O509" s="320"/>
      <c r="P509" s="320">
        <v>2340000</v>
      </c>
      <c r="Q509" s="320">
        <v>2538000</v>
      </c>
      <c r="R509" s="320">
        <v>2725000</v>
      </c>
      <c r="S509" s="401">
        <v>3</v>
      </c>
    </row>
    <row r="510" spans="1:19" s="135" customFormat="1" ht="15" customHeight="1">
      <c r="A510" s="963"/>
      <c r="B510" s="975"/>
      <c r="C510" s="969"/>
      <c r="D510" s="966"/>
      <c r="E510" s="969"/>
      <c r="F510" s="980"/>
      <c r="G510" s="982"/>
      <c r="H510" s="982"/>
      <c r="I510" s="319" t="s">
        <v>252</v>
      </c>
      <c r="J510" s="319" t="s">
        <v>25</v>
      </c>
      <c r="K510" s="342" t="s">
        <v>1192</v>
      </c>
      <c r="L510" s="328">
        <v>611</v>
      </c>
      <c r="M510" s="320"/>
      <c r="N510" s="320"/>
      <c r="O510" s="320"/>
      <c r="P510" s="320">
        <v>15732000</v>
      </c>
      <c r="Q510" s="320">
        <v>14689500</v>
      </c>
      <c r="R510" s="320">
        <v>14203000</v>
      </c>
      <c r="S510" s="401">
        <v>3</v>
      </c>
    </row>
    <row r="511" spans="1:19" s="135" customFormat="1" ht="15" customHeight="1">
      <c r="A511" s="963"/>
      <c r="B511" s="974" t="s">
        <v>1193</v>
      </c>
      <c r="C511" s="969"/>
      <c r="D511" s="966"/>
      <c r="E511" s="969"/>
      <c r="F511" s="980"/>
      <c r="G511" s="982"/>
      <c r="H511" s="982"/>
      <c r="I511" s="319" t="s">
        <v>252</v>
      </c>
      <c r="J511" s="319" t="s">
        <v>25</v>
      </c>
      <c r="K511" s="342" t="s">
        <v>1192</v>
      </c>
      <c r="L511" s="328">
        <v>111</v>
      </c>
      <c r="M511" s="320"/>
      <c r="N511" s="320"/>
      <c r="O511" s="320"/>
      <c r="P511" s="320">
        <v>11644100</v>
      </c>
      <c r="Q511" s="320">
        <v>11698900</v>
      </c>
      <c r="R511" s="320">
        <v>12559900</v>
      </c>
      <c r="S511" s="401">
        <v>3</v>
      </c>
    </row>
    <row r="512" spans="1:19" s="135" customFormat="1" ht="15" customHeight="1">
      <c r="A512" s="963"/>
      <c r="B512" s="975"/>
      <c r="C512" s="969"/>
      <c r="D512" s="966"/>
      <c r="E512" s="969"/>
      <c r="F512" s="980"/>
      <c r="G512" s="982"/>
      <c r="H512" s="982"/>
      <c r="I512" s="319" t="s">
        <v>252</v>
      </c>
      <c r="J512" s="319" t="s">
        <v>25</v>
      </c>
      <c r="K512" s="342" t="s">
        <v>1192</v>
      </c>
      <c r="L512" s="328">
        <v>119</v>
      </c>
      <c r="M512" s="320"/>
      <c r="N512" s="320"/>
      <c r="O512" s="320"/>
      <c r="P512" s="320">
        <v>3516400</v>
      </c>
      <c r="Q512" s="320">
        <v>3533100</v>
      </c>
      <c r="R512" s="320">
        <v>3793100</v>
      </c>
      <c r="S512" s="401">
        <v>3</v>
      </c>
    </row>
    <row r="513" spans="1:19" s="136" customFormat="1" ht="15" customHeight="1">
      <c r="A513" s="963"/>
      <c r="B513" s="974" t="s">
        <v>1194</v>
      </c>
      <c r="C513" s="969"/>
      <c r="D513" s="966"/>
      <c r="E513" s="969"/>
      <c r="F513" s="980"/>
      <c r="G513" s="982"/>
      <c r="H513" s="982"/>
      <c r="I513" s="319" t="s">
        <v>352</v>
      </c>
      <c r="J513" s="319" t="s">
        <v>26</v>
      </c>
      <c r="K513" s="342" t="s">
        <v>1189</v>
      </c>
      <c r="L513" s="328">
        <v>612</v>
      </c>
      <c r="M513" s="321">
        <v>1340200</v>
      </c>
      <c r="N513" s="321">
        <v>1334907.07</v>
      </c>
      <c r="O513" s="320">
        <v>964100</v>
      </c>
      <c r="P513" s="321"/>
      <c r="Q513" s="321"/>
      <c r="R513" s="321"/>
      <c r="S513" s="401">
        <v>3</v>
      </c>
    </row>
    <row r="514" spans="1:19" s="136" customFormat="1" ht="15" customHeight="1">
      <c r="A514" s="963"/>
      <c r="B514" s="983"/>
      <c r="C514" s="969"/>
      <c r="D514" s="966"/>
      <c r="E514" s="969"/>
      <c r="F514" s="980"/>
      <c r="G514" s="982"/>
      <c r="H514" s="982"/>
      <c r="I514" s="319" t="s">
        <v>252</v>
      </c>
      <c r="J514" s="319" t="s">
        <v>25</v>
      </c>
      <c r="K514" s="342" t="s">
        <v>1190</v>
      </c>
      <c r="L514" s="328">
        <v>612</v>
      </c>
      <c r="M514" s="321">
        <v>1791200</v>
      </c>
      <c r="N514" s="321">
        <v>1789914.58</v>
      </c>
      <c r="O514" s="320">
        <v>1699200</v>
      </c>
      <c r="P514" s="321"/>
      <c r="Q514" s="321"/>
      <c r="R514" s="321"/>
      <c r="S514" s="401">
        <v>3</v>
      </c>
    </row>
    <row r="515" spans="1:19" s="136" customFormat="1" ht="15" customHeight="1">
      <c r="A515" s="963"/>
      <c r="B515" s="983"/>
      <c r="C515" s="969"/>
      <c r="D515" s="966"/>
      <c r="E515" s="969"/>
      <c r="F515" s="980"/>
      <c r="G515" s="982"/>
      <c r="H515" s="982"/>
      <c r="I515" s="319" t="s">
        <v>252</v>
      </c>
      <c r="J515" s="319" t="s">
        <v>25</v>
      </c>
      <c r="K515" s="342" t="s">
        <v>1191</v>
      </c>
      <c r="L515" s="328">
        <v>612</v>
      </c>
      <c r="M515" s="321">
        <v>538100</v>
      </c>
      <c r="N515" s="321">
        <v>536548.84</v>
      </c>
      <c r="O515" s="320">
        <v>617900</v>
      </c>
      <c r="P515" s="321"/>
      <c r="Q515" s="321"/>
      <c r="R515" s="321"/>
      <c r="S515" s="401">
        <v>3</v>
      </c>
    </row>
    <row r="516" spans="1:19" s="136" customFormat="1" ht="15" customHeight="1">
      <c r="A516" s="963"/>
      <c r="B516" s="983"/>
      <c r="C516" s="969"/>
      <c r="D516" s="966"/>
      <c r="E516" s="969"/>
      <c r="F516" s="980"/>
      <c r="G516" s="982"/>
      <c r="H516" s="982"/>
      <c r="I516" s="319" t="s">
        <v>252</v>
      </c>
      <c r="J516" s="319" t="s">
        <v>25</v>
      </c>
      <c r="K516" s="342" t="s">
        <v>1195</v>
      </c>
      <c r="L516" s="328">
        <v>612</v>
      </c>
      <c r="M516" s="321">
        <v>2006000</v>
      </c>
      <c r="N516" s="321">
        <v>2001124.59</v>
      </c>
      <c r="O516" s="320">
        <v>2031200</v>
      </c>
      <c r="P516" s="321"/>
      <c r="Q516" s="321"/>
      <c r="R516" s="321"/>
      <c r="S516" s="401">
        <v>3</v>
      </c>
    </row>
    <row r="517" spans="1:19" s="135" customFormat="1" ht="15" customHeight="1">
      <c r="A517" s="963"/>
      <c r="B517" s="983"/>
      <c r="C517" s="969"/>
      <c r="D517" s="966"/>
      <c r="E517" s="969"/>
      <c r="F517" s="980"/>
      <c r="G517" s="982"/>
      <c r="H517" s="982"/>
      <c r="I517" s="319" t="s">
        <v>352</v>
      </c>
      <c r="J517" s="319" t="s">
        <v>26</v>
      </c>
      <c r="K517" s="342" t="s">
        <v>1189</v>
      </c>
      <c r="L517" s="328">
        <v>611</v>
      </c>
      <c r="M517" s="320"/>
      <c r="N517" s="320"/>
      <c r="O517" s="320"/>
      <c r="P517" s="320">
        <v>203000</v>
      </c>
      <c r="Q517" s="320">
        <v>219900</v>
      </c>
      <c r="R517" s="320">
        <v>236200</v>
      </c>
      <c r="S517" s="401">
        <v>3</v>
      </c>
    </row>
    <row r="518" spans="1:19" s="135" customFormat="1" ht="15" customHeight="1">
      <c r="A518" s="963"/>
      <c r="B518" s="983"/>
      <c r="C518" s="969"/>
      <c r="D518" s="966"/>
      <c r="E518" s="969"/>
      <c r="F518" s="980"/>
      <c r="G518" s="982"/>
      <c r="H518" s="982"/>
      <c r="I518" s="319" t="s">
        <v>252</v>
      </c>
      <c r="J518" s="319" t="s">
        <v>25</v>
      </c>
      <c r="K518" s="342" t="s">
        <v>1190</v>
      </c>
      <c r="L518" s="328">
        <v>611</v>
      </c>
      <c r="M518" s="320"/>
      <c r="N518" s="320"/>
      <c r="O518" s="320"/>
      <c r="P518" s="320">
        <v>443700</v>
      </c>
      <c r="Q518" s="320">
        <v>467500</v>
      </c>
      <c r="R518" s="320">
        <v>407900</v>
      </c>
      <c r="S518" s="401">
        <v>3</v>
      </c>
    </row>
    <row r="519" spans="1:19" s="135" customFormat="1" ht="15" customHeight="1">
      <c r="A519" s="963"/>
      <c r="B519" s="983"/>
      <c r="C519" s="969"/>
      <c r="D519" s="966"/>
      <c r="E519" s="969"/>
      <c r="F519" s="980"/>
      <c r="G519" s="982"/>
      <c r="H519" s="982"/>
      <c r="I519" s="319" t="s">
        <v>252</v>
      </c>
      <c r="J519" s="319" t="s">
        <v>25</v>
      </c>
      <c r="K519" s="342" t="s">
        <v>1191</v>
      </c>
      <c r="L519" s="328">
        <v>611</v>
      </c>
      <c r="M519" s="320"/>
      <c r="N519" s="320"/>
      <c r="O519" s="320"/>
      <c r="P519" s="320">
        <v>123200</v>
      </c>
      <c r="Q519" s="320">
        <v>133600</v>
      </c>
      <c r="R519" s="320">
        <v>143400</v>
      </c>
      <c r="S519" s="401">
        <v>3</v>
      </c>
    </row>
    <row r="520" spans="1:19" s="136" customFormat="1" ht="15" customHeight="1">
      <c r="A520" s="963"/>
      <c r="B520" s="975"/>
      <c r="C520" s="969"/>
      <c r="D520" s="966"/>
      <c r="E520" s="969"/>
      <c r="F520" s="980"/>
      <c r="G520" s="982"/>
      <c r="H520" s="982"/>
      <c r="I520" s="319" t="s">
        <v>252</v>
      </c>
      <c r="J520" s="319" t="s">
        <v>25</v>
      </c>
      <c r="K520" s="342" t="s">
        <v>1192</v>
      </c>
      <c r="L520" s="328">
        <v>611</v>
      </c>
      <c r="M520" s="320"/>
      <c r="N520" s="320"/>
      <c r="O520" s="320"/>
      <c r="P520" s="320">
        <v>828000</v>
      </c>
      <c r="Q520" s="320">
        <v>773000</v>
      </c>
      <c r="R520" s="320">
        <v>747600</v>
      </c>
      <c r="S520" s="401">
        <v>3</v>
      </c>
    </row>
    <row r="521" spans="1:19" s="136" customFormat="1" ht="15" customHeight="1">
      <c r="A521" s="963"/>
      <c r="B521" s="974" t="s">
        <v>1196</v>
      </c>
      <c r="C521" s="969"/>
      <c r="D521" s="966"/>
      <c r="E521" s="969"/>
      <c r="F521" s="980"/>
      <c r="G521" s="982"/>
      <c r="H521" s="982"/>
      <c r="I521" s="323" t="s">
        <v>252</v>
      </c>
      <c r="J521" s="323" t="s">
        <v>25</v>
      </c>
      <c r="K521" s="343" t="s">
        <v>1192</v>
      </c>
      <c r="L521" s="325">
        <v>111</v>
      </c>
      <c r="M521" s="324"/>
      <c r="N521" s="318"/>
      <c r="O521" s="324"/>
      <c r="P521" s="318">
        <v>612800</v>
      </c>
      <c r="Q521" s="318">
        <v>615800</v>
      </c>
      <c r="R521" s="318">
        <v>661000</v>
      </c>
      <c r="S521" s="401">
        <v>3</v>
      </c>
    </row>
    <row r="522" spans="1:19" s="135" customFormat="1" ht="15" customHeight="1">
      <c r="A522" s="963"/>
      <c r="B522" s="975"/>
      <c r="C522" s="970"/>
      <c r="D522" s="967"/>
      <c r="E522" s="970"/>
      <c r="F522" s="984"/>
      <c r="G522" s="985"/>
      <c r="H522" s="985"/>
      <c r="I522" s="319" t="s">
        <v>352</v>
      </c>
      <c r="J522" s="319" t="s">
        <v>26</v>
      </c>
      <c r="K522" s="342" t="s">
        <v>1192</v>
      </c>
      <c r="L522" s="328">
        <v>119</v>
      </c>
      <c r="M522" s="320"/>
      <c r="N522" s="320"/>
      <c r="O522" s="320"/>
      <c r="P522" s="320">
        <v>185100</v>
      </c>
      <c r="Q522" s="320">
        <v>186000</v>
      </c>
      <c r="R522" s="320">
        <v>199700</v>
      </c>
      <c r="S522" s="401">
        <v>3</v>
      </c>
    </row>
    <row r="523" spans="1:19" s="135" customFormat="1" ht="61.5" customHeight="1">
      <c r="A523" s="963"/>
      <c r="B523" s="974" t="s">
        <v>1197</v>
      </c>
      <c r="C523" s="968" t="s">
        <v>1198</v>
      </c>
      <c r="D523" s="965" t="s">
        <v>1199</v>
      </c>
      <c r="E523" s="968" t="s">
        <v>1200</v>
      </c>
      <c r="F523" s="1007" t="s">
        <v>1182</v>
      </c>
      <c r="G523" s="971">
        <v>44589</v>
      </c>
      <c r="H523" s="971" t="s">
        <v>24</v>
      </c>
      <c r="I523" s="319" t="s">
        <v>352</v>
      </c>
      <c r="J523" s="319" t="s">
        <v>26</v>
      </c>
      <c r="K523" s="319" t="s">
        <v>1201</v>
      </c>
      <c r="L523" s="319" t="s">
        <v>150</v>
      </c>
      <c r="M523" s="321">
        <v>153000</v>
      </c>
      <c r="N523" s="321">
        <v>153000</v>
      </c>
      <c r="O523" s="321">
        <v>187900</v>
      </c>
      <c r="P523" s="321">
        <v>199600</v>
      </c>
      <c r="Q523" s="321">
        <v>199600</v>
      </c>
      <c r="R523" s="332">
        <v>199600</v>
      </c>
      <c r="S523" s="401">
        <v>3</v>
      </c>
    </row>
    <row r="524" spans="1:19" s="136" customFormat="1" ht="30" customHeight="1">
      <c r="A524" s="963"/>
      <c r="B524" s="983"/>
      <c r="C524" s="969"/>
      <c r="D524" s="966"/>
      <c r="E524" s="969"/>
      <c r="F524" s="1008"/>
      <c r="G524" s="972"/>
      <c r="H524" s="972"/>
      <c r="I524" s="326" t="s">
        <v>252</v>
      </c>
      <c r="J524" s="326" t="s">
        <v>25</v>
      </c>
      <c r="K524" s="326" t="s">
        <v>1201</v>
      </c>
      <c r="L524" s="326" t="s">
        <v>150</v>
      </c>
      <c r="M524" s="327">
        <v>24000</v>
      </c>
      <c r="N524" s="327">
        <v>24000</v>
      </c>
      <c r="O524" s="327">
        <v>41800</v>
      </c>
      <c r="P524" s="327">
        <v>591700</v>
      </c>
      <c r="Q524" s="327">
        <v>591700</v>
      </c>
      <c r="R524" s="336">
        <v>591700</v>
      </c>
      <c r="S524" s="401">
        <v>3</v>
      </c>
    </row>
    <row r="525" spans="1:19" s="136" customFormat="1" ht="114.75" customHeight="1" thickBot="1">
      <c r="A525" s="963"/>
      <c r="B525" s="983"/>
      <c r="C525" s="969"/>
      <c r="D525" s="966"/>
      <c r="E525" s="969"/>
      <c r="F525" s="1008"/>
      <c r="G525" s="972"/>
      <c r="H525" s="972"/>
      <c r="I525" s="326" t="s">
        <v>16</v>
      </c>
      <c r="J525" s="326" t="s">
        <v>26</v>
      </c>
      <c r="K525" s="326" t="s">
        <v>1201</v>
      </c>
      <c r="L525" s="326" t="s">
        <v>516</v>
      </c>
      <c r="M525" s="340">
        <v>31200</v>
      </c>
      <c r="N525" s="340">
        <v>31200</v>
      </c>
      <c r="O525" s="340">
        <v>38200</v>
      </c>
      <c r="P525" s="340">
        <v>46600</v>
      </c>
      <c r="Q525" s="340">
        <v>46600</v>
      </c>
      <c r="R525" s="341">
        <v>46600</v>
      </c>
      <c r="S525" s="401">
        <v>3</v>
      </c>
    </row>
    <row r="526" spans="1:19" s="136" customFormat="1" ht="25.5" customHeight="1" thickBot="1">
      <c r="A526" s="963"/>
      <c r="B526" s="1009" t="s">
        <v>1202</v>
      </c>
      <c r="C526" s="1009"/>
      <c r="D526" s="1009"/>
      <c r="E526" s="1009"/>
      <c r="F526" s="1009"/>
      <c r="G526" s="1009"/>
      <c r="H526" s="1009"/>
      <c r="I526" s="1009"/>
      <c r="J526" s="1009"/>
      <c r="K526" s="1009"/>
      <c r="L526" s="1009"/>
      <c r="M526" s="139">
        <f>M527+M528+M529+M530+M531+M532+M533+M534+M535+M536+M537+M538+M539+M540+M541+M542+M543+M544+M545+M546+M547</f>
        <v>9329401.3000000007</v>
      </c>
      <c r="N526" s="139">
        <f>N527+N528+N529+N530+N531+N532+N533+N534+N535+N536+N537+N538+N539+N540+N541+N542+N543+N544+N545+N546+N547</f>
        <v>8595659.7199999988</v>
      </c>
      <c r="O526" s="139">
        <f>O527+O528+O529+O530+O531+O532+O533+O534+O535+O536+O537+O538+O539+O540+O541+O542+O543+O544+O545+O546+O547</f>
        <v>21156300</v>
      </c>
      <c r="P526" s="139">
        <f t="shared" ref="P526:R526" si="18">P527+P528+P529+P531+P532+P533+P534+P535+P536+P537+P538+P539+P540+P543+P546</f>
        <v>0</v>
      </c>
      <c r="Q526" s="139">
        <f t="shared" si="18"/>
        <v>0</v>
      </c>
      <c r="R526" s="139">
        <f t="shared" si="18"/>
        <v>0</v>
      </c>
      <c r="S526" s="402"/>
    </row>
    <row r="527" spans="1:19" s="135" customFormat="1" ht="27" customHeight="1">
      <c r="A527" s="963"/>
      <c r="B527" s="293" t="s">
        <v>1203</v>
      </c>
      <c r="C527" s="414" t="s">
        <v>1204</v>
      </c>
      <c r="D527" s="967" t="s">
        <v>1205</v>
      </c>
      <c r="E527" s="1010" t="s">
        <v>1206</v>
      </c>
      <c r="F527" s="1012" t="s">
        <v>1182</v>
      </c>
      <c r="G527" s="1014" t="s">
        <v>1207</v>
      </c>
      <c r="H527" s="1014" t="s">
        <v>1208</v>
      </c>
      <c r="I527" s="317" t="s">
        <v>252</v>
      </c>
      <c r="J527" s="317" t="s">
        <v>25</v>
      </c>
      <c r="K527" s="317" t="s">
        <v>1209</v>
      </c>
      <c r="L527" s="317" t="s">
        <v>431</v>
      </c>
      <c r="M527" s="318">
        <v>1107357</v>
      </c>
      <c r="N527" s="318">
        <v>1107357</v>
      </c>
      <c r="O527" s="318">
        <v>3137200</v>
      </c>
      <c r="P527" s="318"/>
      <c r="Q527" s="318"/>
      <c r="R527" s="318"/>
      <c r="S527" s="401">
        <v>3</v>
      </c>
    </row>
    <row r="528" spans="1:19" s="136" customFormat="1" ht="105.75" customHeight="1">
      <c r="A528" s="963"/>
      <c r="B528" s="291" t="s">
        <v>1210</v>
      </c>
      <c r="C528" s="418" t="s">
        <v>1100</v>
      </c>
      <c r="D528" s="1005"/>
      <c r="E528" s="969"/>
      <c r="F528" s="1008"/>
      <c r="G528" s="972"/>
      <c r="H528" s="972"/>
      <c r="I528" s="319" t="s">
        <v>252</v>
      </c>
      <c r="J528" s="319" t="s">
        <v>25</v>
      </c>
      <c r="K528" s="319" t="s">
        <v>1104</v>
      </c>
      <c r="L528" s="319" t="s">
        <v>424</v>
      </c>
      <c r="M528" s="320"/>
      <c r="N528" s="320"/>
      <c r="O528" s="320">
        <v>5800</v>
      </c>
      <c r="P528" s="320"/>
      <c r="Q528" s="320"/>
      <c r="R528" s="320"/>
      <c r="S528" s="401">
        <v>3</v>
      </c>
    </row>
    <row r="529" spans="1:19" s="135" customFormat="1" ht="15.95" customHeight="1">
      <c r="A529" s="963"/>
      <c r="B529" s="1003" t="s">
        <v>1211</v>
      </c>
      <c r="C529" s="968" t="s">
        <v>1212</v>
      </c>
      <c r="D529" s="1005" t="s">
        <v>1213</v>
      </c>
      <c r="E529" s="969"/>
      <c r="F529" s="1008"/>
      <c r="G529" s="972"/>
      <c r="H529" s="972"/>
      <c r="I529" s="319" t="s">
        <v>252</v>
      </c>
      <c r="J529" s="319" t="s">
        <v>25</v>
      </c>
      <c r="K529" s="319" t="s">
        <v>1214</v>
      </c>
      <c r="L529" s="319" t="s">
        <v>431</v>
      </c>
      <c r="M529" s="320">
        <v>3569186</v>
      </c>
      <c r="N529" s="320">
        <v>3569186</v>
      </c>
      <c r="O529" s="320">
        <v>11672000</v>
      </c>
      <c r="P529" s="320"/>
      <c r="Q529" s="320"/>
      <c r="R529" s="320"/>
      <c r="S529" s="401">
        <v>3</v>
      </c>
    </row>
    <row r="530" spans="1:19" s="135" customFormat="1" ht="15.95" customHeight="1">
      <c r="A530" s="963"/>
      <c r="B530" s="1003"/>
      <c r="C530" s="970"/>
      <c r="D530" s="1005"/>
      <c r="E530" s="969"/>
      <c r="F530" s="1008"/>
      <c r="G530" s="972"/>
      <c r="H530" s="972"/>
      <c r="I530" s="319" t="s">
        <v>252</v>
      </c>
      <c r="J530" s="319" t="s">
        <v>25</v>
      </c>
      <c r="K530" s="319" t="s">
        <v>1214</v>
      </c>
      <c r="L530" s="319" t="s">
        <v>424</v>
      </c>
      <c r="M530" s="320">
        <v>513963.3</v>
      </c>
      <c r="N530" s="320">
        <v>513963.3</v>
      </c>
      <c r="O530" s="320"/>
      <c r="P530" s="320"/>
      <c r="Q530" s="320"/>
      <c r="R530" s="320"/>
      <c r="S530" s="401">
        <v>3</v>
      </c>
    </row>
    <row r="531" spans="1:19" s="136" customFormat="1" ht="69" customHeight="1">
      <c r="A531" s="963"/>
      <c r="B531" s="291" t="s">
        <v>1215</v>
      </c>
      <c r="C531" s="418" t="s">
        <v>1151</v>
      </c>
      <c r="D531" s="1005"/>
      <c r="E531" s="969"/>
      <c r="F531" s="1008"/>
      <c r="G531" s="972"/>
      <c r="H531" s="972"/>
      <c r="I531" s="319" t="s">
        <v>252</v>
      </c>
      <c r="J531" s="319" t="s">
        <v>25</v>
      </c>
      <c r="K531" s="319" t="s">
        <v>1154</v>
      </c>
      <c r="L531" s="319" t="s">
        <v>424</v>
      </c>
      <c r="M531" s="321"/>
      <c r="N531" s="321"/>
      <c r="O531" s="321">
        <v>590000</v>
      </c>
      <c r="P531" s="320"/>
      <c r="Q531" s="320"/>
      <c r="R531" s="320"/>
      <c r="S531" s="401">
        <v>3</v>
      </c>
    </row>
    <row r="532" spans="1:19" s="135" customFormat="1" ht="17.25" customHeight="1">
      <c r="A532" s="963"/>
      <c r="B532" s="1003" t="s">
        <v>1211</v>
      </c>
      <c r="C532" s="1016" t="s">
        <v>1033</v>
      </c>
      <c r="D532" s="1005"/>
      <c r="E532" s="969"/>
      <c r="F532" s="1008"/>
      <c r="G532" s="972"/>
      <c r="H532" s="972"/>
      <c r="I532" s="322" t="s">
        <v>252</v>
      </c>
      <c r="J532" s="322" t="s">
        <v>25</v>
      </c>
      <c r="K532" s="319" t="s">
        <v>1216</v>
      </c>
      <c r="L532" s="322" t="s">
        <v>424</v>
      </c>
      <c r="M532" s="320"/>
      <c r="N532" s="320"/>
      <c r="O532" s="320">
        <v>235000</v>
      </c>
      <c r="P532" s="320"/>
      <c r="Q532" s="320"/>
      <c r="R532" s="320"/>
      <c r="S532" s="401">
        <v>3</v>
      </c>
    </row>
    <row r="533" spans="1:19" s="135" customFormat="1" ht="18" customHeight="1">
      <c r="A533" s="963"/>
      <c r="B533" s="1003"/>
      <c r="C533" s="1016"/>
      <c r="D533" s="1005"/>
      <c r="E533" s="969"/>
      <c r="F533" s="1008"/>
      <c r="G533" s="972"/>
      <c r="H533" s="972"/>
      <c r="I533" s="322" t="s">
        <v>252</v>
      </c>
      <c r="J533" s="322" t="s">
        <v>25</v>
      </c>
      <c r="K533" s="319" t="s">
        <v>1217</v>
      </c>
      <c r="L533" s="322" t="s">
        <v>424</v>
      </c>
      <c r="M533" s="320"/>
      <c r="N533" s="320"/>
      <c r="O533" s="320">
        <v>10000</v>
      </c>
      <c r="P533" s="320"/>
      <c r="Q533" s="320"/>
      <c r="R533" s="320"/>
      <c r="S533" s="401">
        <v>3</v>
      </c>
    </row>
    <row r="534" spans="1:19" s="135" customFormat="1" ht="15.75" customHeight="1">
      <c r="A534" s="963"/>
      <c r="B534" s="1003"/>
      <c r="C534" s="1016"/>
      <c r="D534" s="1005"/>
      <c r="E534" s="969"/>
      <c r="F534" s="1008"/>
      <c r="G534" s="972"/>
      <c r="H534" s="972"/>
      <c r="I534" s="322" t="s">
        <v>252</v>
      </c>
      <c r="J534" s="322" t="s">
        <v>25</v>
      </c>
      <c r="K534" s="319" t="s">
        <v>1218</v>
      </c>
      <c r="L534" s="322" t="s">
        <v>424</v>
      </c>
      <c r="M534" s="320"/>
      <c r="N534" s="320"/>
      <c r="O534" s="320">
        <v>20000</v>
      </c>
      <c r="P534" s="320"/>
      <c r="Q534" s="320"/>
      <c r="R534" s="320"/>
      <c r="S534" s="401">
        <v>3</v>
      </c>
    </row>
    <row r="535" spans="1:19" s="135" customFormat="1" ht="33.75" customHeight="1">
      <c r="A535" s="963"/>
      <c r="B535" s="1003"/>
      <c r="C535" s="1016"/>
      <c r="D535" s="1005"/>
      <c r="E535" s="969"/>
      <c r="F535" s="1008"/>
      <c r="G535" s="972"/>
      <c r="H535" s="972"/>
      <c r="I535" s="322" t="s">
        <v>252</v>
      </c>
      <c r="J535" s="322" t="s">
        <v>25</v>
      </c>
      <c r="K535" s="319" t="s">
        <v>1219</v>
      </c>
      <c r="L535" s="322" t="s">
        <v>424</v>
      </c>
      <c r="M535" s="320"/>
      <c r="N535" s="320"/>
      <c r="O535" s="320">
        <v>160000</v>
      </c>
      <c r="P535" s="320"/>
      <c r="Q535" s="320"/>
      <c r="R535" s="320"/>
      <c r="S535" s="401">
        <v>3</v>
      </c>
    </row>
    <row r="536" spans="1:19" s="136" customFormat="1" ht="82.5" customHeight="1">
      <c r="A536" s="963"/>
      <c r="B536" s="291" t="s">
        <v>1220</v>
      </c>
      <c r="C536" s="418" t="s">
        <v>1074</v>
      </c>
      <c r="D536" s="1005"/>
      <c r="E536" s="969"/>
      <c r="F536" s="1008"/>
      <c r="G536" s="972"/>
      <c r="H536" s="972"/>
      <c r="I536" s="319" t="s">
        <v>252</v>
      </c>
      <c r="J536" s="319" t="s">
        <v>25</v>
      </c>
      <c r="K536" s="319" t="s">
        <v>1221</v>
      </c>
      <c r="L536" s="319" t="s">
        <v>424</v>
      </c>
      <c r="M536" s="320"/>
      <c r="N536" s="320"/>
      <c r="O536" s="320">
        <v>175000</v>
      </c>
      <c r="P536" s="320"/>
      <c r="Q536" s="320"/>
      <c r="R536" s="320"/>
      <c r="S536" s="401">
        <v>3</v>
      </c>
    </row>
    <row r="537" spans="1:19" s="136" customFormat="1" ht="13.5" customHeight="1">
      <c r="A537" s="963"/>
      <c r="B537" s="1003" t="s">
        <v>891</v>
      </c>
      <c r="C537" s="992" t="s">
        <v>1222</v>
      </c>
      <c r="D537" s="1005"/>
      <c r="E537" s="969"/>
      <c r="F537" s="1008"/>
      <c r="G537" s="972"/>
      <c r="H537" s="972"/>
      <c r="I537" s="319" t="s">
        <v>252</v>
      </c>
      <c r="J537" s="319" t="s">
        <v>42</v>
      </c>
      <c r="K537" s="319" t="s">
        <v>1223</v>
      </c>
      <c r="L537" s="319" t="s">
        <v>148</v>
      </c>
      <c r="M537" s="320">
        <v>178518</v>
      </c>
      <c r="N537" s="320">
        <v>146513.29999999999</v>
      </c>
      <c r="O537" s="320">
        <v>487100</v>
      </c>
      <c r="P537" s="320"/>
      <c r="Q537" s="320"/>
      <c r="R537" s="320"/>
      <c r="S537" s="401">
        <v>3</v>
      </c>
    </row>
    <row r="538" spans="1:19" s="136" customFormat="1" ht="12" customHeight="1">
      <c r="A538" s="963"/>
      <c r="B538" s="1003"/>
      <c r="C538" s="992"/>
      <c r="D538" s="1005"/>
      <c r="E538" s="969"/>
      <c r="F538" s="1008"/>
      <c r="G538" s="972"/>
      <c r="H538" s="972"/>
      <c r="I538" s="319" t="s">
        <v>252</v>
      </c>
      <c r="J538" s="319" t="s">
        <v>42</v>
      </c>
      <c r="K538" s="319" t="s">
        <v>1223</v>
      </c>
      <c r="L538" s="319" t="s">
        <v>149</v>
      </c>
      <c r="M538" s="320">
        <v>53913</v>
      </c>
      <c r="N538" s="320">
        <v>44247.01</v>
      </c>
      <c r="O538" s="320">
        <v>147100</v>
      </c>
      <c r="P538" s="320"/>
      <c r="Q538" s="320"/>
      <c r="R538" s="320"/>
      <c r="S538" s="401">
        <v>3</v>
      </c>
    </row>
    <row r="539" spans="1:19" s="136" customFormat="1" ht="14.25" customHeight="1">
      <c r="A539" s="963"/>
      <c r="B539" s="1003" t="s">
        <v>1224</v>
      </c>
      <c r="C539" s="1017" t="s">
        <v>1225</v>
      </c>
      <c r="D539" s="1005"/>
      <c r="E539" s="969"/>
      <c r="F539" s="1008"/>
      <c r="G539" s="972"/>
      <c r="H539" s="972"/>
      <c r="I539" s="319" t="s">
        <v>252</v>
      </c>
      <c r="J539" s="319" t="s">
        <v>42</v>
      </c>
      <c r="K539" s="319" t="s">
        <v>1226</v>
      </c>
      <c r="L539" s="319" t="s">
        <v>148</v>
      </c>
      <c r="M539" s="320">
        <v>987767</v>
      </c>
      <c r="N539" s="320">
        <v>718669.34</v>
      </c>
      <c r="O539" s="320">
        <v>2456000</v>
      </c>
      <c r="P539" s="320"/>
      <c r="Q539" s="320"/>
      <c r="R539" s="320"/>
      <c r="S539" s="401">
        <v>3</v>
      </c>
    </row>
    <row r="540" spans="1:19" s="136" customFormat="1" ht="14.25" customHeight="1">
      <c r="A540" s="963"/>
      <c r="B540" s="1003"/>
      <c r="C540" s="1017"/>
      <c r="D540" s="1005"/>
      <c r="E540" s="969"/>
      <c r="F540" s="1008"/>
      <c r="G540" s="972"/>
      <c r="H540" s="972"/>
      <c r="I540" s="319" t="s">
        <v>252</v>
      </c>
      <c r="J540" s="319" t="s">
        <v>42</v>
      </c>
      <c r="K540" s="319" t="s">
        <v>1226</v>
      </c>
      <c r="L540" s="319" t="s">
        <v>149</v>
      </c>
      <c r="M540" s="320">
        <v>298305</v>
      </c>
      <c r="N540" s="320">
        <v>217038.14</v>
      </c>
      <c r="O540" s="320">
        <v>741700</v>
      </c>
      <c r="P540" s="320"/>
      <c r="Q540" s="320"/>
      <c r="R540" s="320"/>
      <c r="S540" s="401">
        <v>3</v>
      </c>
    </row>
    <row r="541" spans="1:19" s="136" customFormat="1" ht="20.100000000000001" customHeight="1">
      <c r="A541" s="963"/>
      <c r="B541" s="1003" t="s">
        <v>1227</v>
      </c>
      <c r="C541" s="992" t="s">
        <v>1228</v>
      </c>
      <c r="D541" s="1005" t="s">
        <v>1180</v>
      </c>
      <c r="E541" s="969"/>
      <c r="F541" s="1008"/>
      <c r="G541" s="972"/>
      <c r="H541" s="972"/>
      <c r="I541" s="319" t="s">
        <v>252</v>
      </c>
      <c r="J541" s="319" t="s">
        <v>25</v>
      </c>
      <c r="K541" s="319" t="s">
        <v>1229</v>
      </c>
      <c r="L541" s="319" t="s">
        <v>424</v>
      </c>
      <c r="M541" s="320">
        <v>433151</v>
      </c>
      <c r="N541" s="320">
        <v>431250.79</v>
      </c>
      <c r="O541" s="320"/>
      <c r="P541" s="320"/>
      <c r="Q541" s="320"/>
      <c r="R541" s="320"/>
      <c r="S541" s="401">
        <v>3</v>
      </c>
    </row>
    <row r="542" spans="1:19" s="136" customFormat="1" ht="20.100000000000001" customHeight="1">
      <c r="A542" s="963"/>
      <c r="B542" s="1003"/>
      <c r="C542" s="992"/>
      <c r="D542" s="1005"/>
      <c r="E542" s="969"/>
      <c r="F542" s="1008"/>
      <c r="G542" s="972"/>
      <c r="H542" s="972"/>
      <c r="I542" s="319" t="s">
        <v>252</v>
      </c>
      <c r="J542" s="319" t="s">
        <v>25</v>
      </c>
      <c r="K542" s="319" t="s">
        <v>1230</v>
      </c>
      <c r="L542" s="319" t="s">
        <v>424</v>
      </c>
      <c r="M542" s="320">
        <v>1154595</v>
      </c>
      <c r="N542" s="320">
        <v>920549.25</v>
      </c>
      <c r="O542" s="320"/>
      <c r="P542" s="320"/>
      <c r="Q542" s="320"/>
      <c r="R542" s="320"/>
      <c r="S542" s="401">
        <v>3</v>
      </c>
    </row>
    <row r="543" spans="1:19" s="136" customFormat="1" ht="20.100000000000001" customHeight="1">
      <c r="A543" s="963"/>
      <c r="B543" s="1003" t="s">
        <v>1231</v>
      </c>
      <c r="C543" s="992"/>
      <c r="D543" s="1005"/>
      <c r="E543" s="969"/>
      <c r="F543" s="1008"/>
      <c r="G543" s="972"/>
      <c r="H543" s="972"/>
      <c r="I543" s="319" t="s">
        <v>252</v>
      </c>
      <c r="J543" s="319" t="s">
        <v>25</v>
      </c>
      <c r="K543" s="319" t="s">
        <v>1232</v>
      </c>
      <c r="L543" s="319" t="s">
        <v>424</v>
      </c>
      <c r="M543" s="320">
        <v>136785</v>
      </c>
      <c r="N543" s="320">
        <v>136185.28</v>
      </c>
      <c r="O543" s="320"/>
      <c r="P543" s="320"/>
      <c r="Q543" s="320"/>
      <c r="R543" s="320"/>
      <c r="S543" s="401">
        <v>3</v>
      </c>
    </row>
    <row r="544" spans="1:19" s="136" customFormat="1" ht="20.100000000000001" customHeight="1">
      <c r="A544" s="963"/>
      <c r="B544" s="1003"/>
      <c r="C544" s="992"/>
      <c r="D544" s="1005"/>
      <c r="E544" s="969"/>
      <c r="F544" s="1008"/>
      <c r="G544" s="972"/>
      <c r="H544" s="972"/>
      <c r="I544" s="319" t="s">
        <v>252</v>
      </c>
      <c r="J544" s="319" t="s">
        <v>25</v>
      </c>
      <c r="K544" s="319" t="s">
        <v>1232</v>
      </c>
      <c r="L544" s="319" t="s">
        <v>431</v>
      </c>
      <c r="M544" s="320"/>
      <c r="N544" s="320"/>
      <c r="O544" s="320">
        <v>396900</v>
      </c>
      <c r="P544" s="320"/>
      <c r="Q544" s="320"/>
      <c r="R544" s="320"/>
      <c r="S544" s="401">
        <v>3</v>
      </c>
    </row>
    <row r="545" spans="1:19" s="136" customFormat="1" ht="20.100000000000001" customHeight="1">
      <c r="A545" s="963"/>
      <c r="B545" s="1003"/>
      <c r="C545" s="992"/>
      <c r="D545" s="1005"/>
      <c r="E545" s="969"/>
      <c r="F545" s="1008"/>
      <c r="G545" s="972"/>
      <c r="H545" s="972"/>
      <c r="I545" s="319" t="s">
        <v>252</v>
      </c>
      <c r="J545" s="319" t="s">
        <v>25</v>
      </c>
      <c r="K545" s="319" t="s">
        <v>1233</v>
      </c>
      <c r="L545" s="319" t="s">
        <v>424</v>
      </c>
      <c r="M545" s="320">
        <v>395861</v>
      </c>
      <c r="N545" s="320">
        <v>290700.31</v>
      </c>
      <c r="O545" s="320"/>
      <c r="P545" s="320"/>
      <c r="Q545" s="320"/>
      <c r="R545" s="320"/>
      <c r="S545" s="401">
        <v>3</v>
      </c>
    </row>
    <row r="546" spans="1:19" s="136" customFormat="1" ht="20.100000000000001" customHeight="1">
      <c r="A546" s="963"/>
      <c r="B546" s="1003"/>
      <c r="C546" s="992"/>
      <c r="D546" s="1005"/>
      <c r="E546" s="969"/>
      <c r="F546" s="1008"/>
      <c r="G546" s="972"/>
      <c r="H546" s="972"/>
      <c r="I546" s="319" t="s">
        <v>252</v>
      </c>
      <c r="J546" s="319" t="s">
        <v>25</v>
      </c>
      <c r="K546" s="319" t="s">
        <v>1233</v>
      </c>
      <c r="L546" s="319" t="s">
        <v>431</v>
      </c>
      <c r="M546" s="320"/>
      <c r="N546" s="320"/>
      <c r="O546" s="320">
        <v>922500</v>
      </c>
      <c r="P546" s="320"/>
      <c r="Q546" s="320"/>
      <c r="R546" s="320"/>
      <c r="S546" s="401">
        <v>3</v>
      </c>
    </row>
    <row r="547" spans="1:19" s="136" customFormat="1" ht="60.75" customHeight="1" thickBot="1">
      <c r="A547" s="964"/>
      <c r="B547" s="291" t="s">
        <v>1234</v>
      </c>
      <c r="C547" s="427" t="s">
        <v>1141</v>
      </c>
      <c r="D547" s="428" t="s">
        <v>1213</v>
      </c>
      <c r="E547" s="1011"/>
      <c r="F547" s="1013"/>
      <c r="G547" s="1015"/>
      <c r="H547" s="1015"/>
      <c r="I547" s="319" t="s">
        <v>252</v>
      </c>
      <c r="J547" s="319" t="s">
        <v>25</v>
      </c>
      <c r="K547" s="323" t="s">
        <v>1235</v>
      </c>
      <c r="L547" s="323" t="s">
        <v>424</v>
      </c>
      <c r="M547" s="324">
        <v>500000</v>
      </c>
      <c r="N547" s="324">
        <v>500000</v>
      </c>
      <c r="O547" s="324"/>
      <c r="P547" s="324"/>
      <c r="Q547" s="324"/>
      <c r="R547" s="324"/>
      <c r="S547" s="401">
        <v>3</v>
      </c>
    </row>
    <row r="548" spans="1:19" s="136" customFormat="1" ht="27" customHeight="1" thickBot="1">
      <c r="A548" s="140">
        <v>757</v>
      </c>
      <c r="B548" s="294"/>
      <c r="C548" s="141" t="s">
        <v>1236</v>
      </c>
      <c r="D548" s="141"/>
      <c r="E548" s="142"/>
      <c r="F548" s="143"/>
      <c r="G548" s="143"/>
      <c r="H548" s="143"/>
      <c r="I548" s="144"/>
      <c r="J548" s="145"/>
      <c r="K548" s="145"/>
      <c r="L548" s="145"/>
      <c r="M548" s="146">
        <f>SUM(M389:M526)</f>
        <v>138911211.30000001</v>
      </c>
      <c r="N548" s="146">
        <f t="shared" ref="N548:R548" si="19">SUM(N389:N526)</f>
        <v>137016403.83999997</v>
      </c>
      <c r="O548" s="146">
        <f t="shared" si="19"/>
        <v>232577900</v>
      </c>
      <c r="P548" s="146">
        <f t="shared" si="19"/>
        <v>279804200</v>
      </c>
      <c r="Q548" s="146">
        <f t="shared" si="19"/>
        <v>304472600</v>
      </c>
      <c r="R548" s="146">
        <f t="shared" si="19"/>
        <v>299809300</v>
      </c>
      <c r="S548" s="403"/>
    </row>
    <row r="549" spans="1:19" s="122" customFormat="1" ht="26.25" customHeight="1" thickBot="1">
      <c r="A549" s="826" t="s">
        <v>1237</v>
      </c>
      <c r="B549" s="827"/>
      <c r="C549" s="827"/>
      <c r="D549" s="827"/>
      <c r="E549" s="827"/>
      <c r="F549" s="827"/>
      <c r="G549" s="827"/>
      <c r="H549" s="827"/>
      <c r="I549" s="827"/>
      <c r="J549" s="827"/>
      <c r="K549" s="827"/>
      <c r="L549" s="827"/>
      <c r="M549" s="827"/>
      <c r="N549" s="827"/>
      <c r="O549" s="827"/>
      <c r="P549" s="827"/>
      <c r="Q549" s="827"/>
      <c r="R549" s="827"/>
      <c r="S549" s="828"/>
    </row>
    <row r="550" spans="1:19" customFormat="1" ht="26.25" customHeight="1">
      <c r="A550" s="780">
        <v>766</v>
      </c>
      <c r="B550" s="783" t="s">
        <v>19</v>
      </c>
      <c r="C550" s="623" t="s">
        <v>1238</v>
      </c>
      <c r="D550" s="429" t="s">
        <v>1239</v>
      </c>
      <c r="E550" s="817" t="s">
        <v>1240</v>
      </c>
      <c r="F550" s="829" t="s">
        <v>1241</v>
      </c>
      <c r="G550" s="829" t="s">
        <v>1242</v>
      </c>
      <c r="H550" s="430" t="s">
        <v>1085</v>
      </c>
      <c r="I550" s="306" t="s">
        <v>25</v>
      </c>
      <c r="J550" s="306" t="s">
        <v>86</v>
      </c>
      <c r="K550" s="306" t="s">
        <v>1243</v>
      </c>
      <c r="L550" s="306" t="s">
        <v>28</v>
      </c>
      <c r="M550" s="307">
        <f t="shared" ref="M550:R550" si="20">SUM(M551:M552)</f>
        <v>11071300</v>
      </c>
      <c r="N550" s="307">
        <f t="shared" si="20"/>
        <v>11068025.24</v>
      </c>
      <c r="O550" s="307">
        <f t="shared" si="20"/>
        <v>13451700</v>
      </c>
      <c r="P550" s="307">
        <f t="shared" si="20"/>
        <v>10857900</v>
      </c>
      <c r="Q550" s="307">
        <f t="shared" si="20"/>
        <v>10857900</v>
      </c>
      <c r="R550" s="307">
        <f t="shared" si="20"/>
        <v>10857900</v>
      </c>
      <c r="S550" s="529">
        <v>3</v>
      </c>
    </row>
    <row r="551" spans="1:19" customFormat="1" ht="26.25" customHeight="1">
      <c r="A551" s="781"/>
      <c r="B551" s="784"/>
      <c r="C551" s="786"/>
      <c r="D551" s="431"/>
      <c r="E551" s="813"/>
      <c r="F551" s="815"/>
      <c r="G551" s="815"/>
      <c r="H551" s="432"/>
      <c r="I551" s="306" t="s">
        <v>25</v>
      </c>
      <c r="J551" s="306" t="s">
        <v>86</v>
      </c>
      <c r="K551" s="306" t="s">
        <v>27</v>
      </c>
      <c r="L551" s="306" t="s">
        <v>29</v>
      </c>
      <c r="M551" s="308">
        <v>8518400</v>
      </c>
      <c r="N551" s="308">
        <v>8517058.9700000007</v>
      </c>
      <c r="O551" s="308">
        <v>10331500</v>
      </c>
      <c r="P551" s="308">
        <v>8339400</v>
      </c>
      <c r="Q551" s="308">
        <v>8339400</v>
      </c>
      <c r="R551" s="308">
        <v>8339400</v>
      </c>
      <c r="S551" s="530">
        <v>3</v>
      </c>
    </row>
    <row r="552" spans="1:19" customFormat="1" ht="111" customHeight="1">
      <c r="A552" s="782"/>
      <c r="B552" s="785"/>
      <c r="C552" s="624"/>
      <c r="D552" s="433"/>
      <c r="E552" s="814"/>
      <c r="F552" s="816"/>
      <c r="G552" s="816"/>
      <c r="H552" s="434"/>
      <c r="I552" s="306" t="s">
        <v>25</v>
      </c>
      <c r="J552" s="306" t="s">
        <v>86</v>
      </c>
      <c r="K552" s="306" t="s">
        <v>27</v>
      </c>
      <c r="L552" s="306" t="s">
        <v>30</v>
      </c>
      <c r="M552" s="308">
        <v>2552900</v>
      </c>
      <c r="N552" s="308">
        <v>2550966.27</v>
      </c>
      <c r="O552" s="308">
        <v>3120200</v>
      </c>
      <c r="P552" s="308">
        <v>2518500</v>
      </c>
      <c r="Q552" s="308">
        <v>2518500</v>
      </c>
      <c r="R552" s="308">
        <v>2518500</v>
      </c>
      <c r="S552" s="530">
        <v>3</v>
      </c>
    </row>
    <row r="553" spans="1:19" s="147" customFormat="1" ht="26.25" customHeight="1">
      <c r="A553" s="780">
        <v>766</v>
      </c>
      <c r="B553" s="783" t="s">
        <v>31</v>
      </c>
      <c r="C553" s="623" t="s">
        <v>182</v>
      </c>
      <c r="D553" s="429" t="s">
        <v>1239</v>
      </c>
      <c r="E553" s="481" t="s">
        <v>1244</v>
      </c>
      <c r="F553" s="435" t="s">
        <v>51</v>
      </c>
      <c r="G553" s="435" t="s">
        <v>1245</v>
      </c>
      <c r="H553" s="430" t="s">
        <v>24</v>
      </c>
      <c r="I553" s="309" t="s">
        <v>25</v>
      </c>
      <c r="J553" s="309" t="s">
        <v>86</v>
      </c>
      <c r="K553" s="309" t="s">
        <v>35</v>
      </c>
      <c r="L553" s="309" t="s">
        <v>28</v>
      </c>
      <c r="M553" s="310">
        <f t="shared" ref="M553:R553" si="21">SUM(M554:M555)</f>
        <v>160250</v>
      </c>
      <c r="N553" s="310">
        <f t="shared" si="21"/>
        <v>158200</v>
      </c>
      <c r="O553" s="310">
        <f t="shared" si="21"/>
        <v>446700</v>
      </c>
      <c r="P553" s="310">
        <f t="shared" si="21"/>
        <v>165700</v>
      </c>
      <c r="Q553" s="310">
        <f t="shared" si="21"/>
        <v>165700</v>
      </c>
      <c r="R553" s="310">
        <f t="shared" si="21"/>
        <v>165700</v>
      </c>
      <c r="S553" s="531">
        <v>3</v>
      </c>
    </row>
    <row r="554" spans="1:19" s="147" customFormat="1" ht="26.25" customHeight="1">
      <c r="A554" s="781"/>
      <c r="B554" s="784"/>
      <c r="C554" s="786"/>
      <c r="D554" s="436"/>
      <c r="E554" s="813" t="s">
        <v>1246</v>
      </c>
      <c r="F554" s="815" t="s">
        <v>51</v>
      </c>
      <c r="G554" s="815" t="s">
        <v>1247</v>
      </c>
      <c r="H554" s="432" t="s">
        <v>24</v>
      </c>
      <c r="I554" s="311" t="s">
        <v>25</v>
      </c>
      <c r="J554" s="312" t="s">
        <v>86</v>
      </c>
      <c r="K554" s="312" t="s">
        <v>35</v>
      </c>
      <c r="L554" s="312" t="s">
        <v>36</v>
      </c>
      <c r="M554" s="313">
        <v>158250</v>
      </c>
      <c r="N554" s="313">
        <v>158200</v>
      </c>
      <c r="O554" s="313">
        <v>444700</v>
      </c>
      <c r="P554" s="313">
        <v>163700</v>
      </c>
      <c r="Q554" s="313">
        <v>163700</v>
      </c>
      <c r="R554" s="313">
        <v>163700</v>
      </c>
      <c r="S554" s="532">
        <v>3</v>
      </c>
    </row>
    <row r="555" spans="1:19" s="147" customFormat="1" ht="55.5" customHeight="1">
      <c r="A555" s="782"/>
      <c r="B555" s="785"/>
      <c r="C555" s="624"/>
      <c r="D555" s="437"/>
      <c r="E555" s="814"/>
      <c r="F555" s="816"/>
      <c r="G555" s="816"/>
      <c r="H555" s="434"/>
      <c r="I555" s="309" t="s">
        <v>25</v>
      </c>
      <c r="J555" s="306" t="s">
        <v>86</v>
      </c>
      <c r="K555" s="306" t="s">
        <v>35</v>
      </c>
      <c r="L555" s="306" t="s">
        <v>37</v>
      </c>
      <c r="M555" s="308">
        <v>2000</v>
      </c>
      <c r="N555" s="308">
        <v>0</v>
      </c>
      <c r="O555" s="308">
        <v>2000</v>
      </c>
      <c r="P555" s="308">
        <v>2000</v>
      </c>
      <c r="Q555" s="308">
        <v>2000</v>
      </c>
      <c r="R555" s="308">
        <v>2000</v>
      </c>
      <c r="S555" s="530">
        <v>3</v>
      </c>
    </row>
    <row r="556" spans="1:19" s="147" customFormat="1" ht="105.75" customHeight="1">
      <c r="A556" s="533"/>
      <c r="B556" s="438" t="s">
        <v>1248</v>
      </c>
      <c r="C556" s="431" t="s">
        <v>1249</v>
      </c>
      <c r="D556" s="429" t="s">
        <v>1239</v>
      </c>
      <c r="E556" s="439" t="s">
        <v>1250</v>
      </c>
      <c r="F556" s="440" t="s">
        <v>1251</v>
      </c>
      <c r="G556" s="441" t="s">
        <v>1252</v>
      </c>
      <c r="H556" s="442" t="s">
        <v>24</v>
      </c>
      <c r="I556" s="306" t="s">
        <v>25</v>
      </c>
      <c r="J556" s="306" t="s">
        <v>86</v>
      </c>
      <c r="K556" s="306" t="s">
        <v>97</v>
      </c>
      <c r="L556" s="306" t="s">
        <v>98</v>
      </c>
      <c r="M556" s="307">
        <v>0</v>
      </c>
      <c r="N556" s="307">
        <v>0</v>
      </c>
      <c r="O556" s="307">
        <v>38000</v>
      </c>
      <c r="P556" s="307">
        <v>0</v>
      </c>
      <c r="Q556" s="307">
        <v>0</v>
      </c>
      <c r="R556" s="307">
        <v>0</v>
      </c>
      <c r="S556" s="529">
        <v>3</v>
      </c>
    </row>
    <row r="557" spans="1:19" customFormat="1" ht="81.75" customHeight="1">
      <c r="A557" s="533">
        <v>766</v>
      </c>
      <c r="B557" s="443" t="s">
        <v>556</v>
      </c>
      <c r="C557" s="444" t="s">
        <v>1253</v>
      </c>
      <c r="D557" s="429" t="s">
        <v>1254</v>
      </c>
      <c r="E557" s="445" t="s">
        <v>1255</v>
      </c>
      <c r="F557" s="446" t="s">
        <v>51</v>
      </c>
      <c r="G557" s="447">
        <v>39773</v>
      </c>
      <c r="H557" s="445" t="s">
        <v>1085</v>
      </c>
      <c r="I557" s="306" t="s">
        <v>25</v>
      </c>
      <c r="J557" s="306" t="s">
        <v>86</v>
      </c>
      <c r="K557" s="306" t="s">
        <v>1256</v>
      </c>
      <c r="L557" s="306" t="s">
        <v>36</v>
      </c>
      <c r="M557" s="307">
        <v>2050000</v>
      </c>
      <c r="N557" s="307">
        <v>1977700</v>
      </c>
      <c r="O557" s="307">
        <v>1555300</v>
      </c>
      <c r="P557" s="310">
        <v>780000</v>
      </c>
      <c r="Q557" s="310">
        <v>780000</v>
      </c>
      <c r="R557" s="310">
        <v>780000</v>
      </c>
      <c r="S557" s="529">
        <v>3</v>
      </c>
    </row>
    <row r="558" spans="1:19" customFormat="1" ht="85.5" customHeight="1">
      <c r="A558" s="534">
        <v>766</v>
      </c>
      <c r="B558" s="443" t="s">
        <v>710</v>
      </c>
      <c r="C558" s="449" t="s">
        <v>1257</v>
      </c>
      <c r="D558" s="450" t="s">
        <v>1254</v>
      </c>
      <c r="E558" s="439" t="s">
        <v>1258</v>
      </c>
      <c r="F558" s="448" t="s">
        <v>51</v>
      </c>
      <c r="G558" s="451">
        <v>41214</v>
      </c>
      <c r="H558" s="452" t="s">
        <v>24</v>
      </c>
      <c r="I558" s="309" t="s">
        <v>25</v>
      </c>
      <c r="J558" s="309" t="s">
        <v>86</v>
      </c>
      <c r="K558" s="309" t="s">
        <v>1259</v>
      </c>
      <c r="L558" s="309" t="s">
        <v>113</v>
      </c>
      <c r="M558" s="310">
        <v>127723</v>
      </c>
      <c r="N558" s="310">
        <v>127723</v>
      </c>
      <c r="O558" s="310">
        <v>427600</v>
      </c>
      <c r="P558" s="310">
        <v>427600</v>
      </c>
      <c r="Q558" s="310">
        <v>427600</v>
      </c>
      <c r="R558" s="310">
        <v>427600</v>
      </c>
      <c r="S558" s="535">
        <v>3</v>
      </c>
    </row>
    <row r="559" spans="1:19" customFormat="1" ht="75" customHeight="1">
      <c r="A559" s="536">
        <v>766</v>
      </c>
      <c r="B559" s="454" t="s">
        <v>1260</v>
      </c>
      <c r="C559" s="444" t="s">
        <v>1261</v>
      </c>
      <c r="D559" s="429" t="s">
        <v>1254</v>
      </c>
      <c r="E559" s="455" t="s">
        <v>1262</v>
      </c>
      <c r="F559" s="456" t="s">
        <v>51</v>
      </c>
      <c r="G559" s="457">
        <v>45658</v>
      </c>
      <c r="H559" s="458" t="s">
        <v>70</v>
      </c>
      <c r="I559" s="306" t="s">
        <v>25</v>
      </c>
      <c r="J559" s="306" t="s">
        <v>86</v>
      </c>
      <c r="K559" s="306" t="s">
        <v>107</v>
      </c>
      <c r="L559" s="306" t="s">
        <v>108</v>
      </c>
      <c r="M559" s="307">
        <v>588400</v>
      </c>
      <c r="N559" s="307">
        <v>412592.01</v>
      </c>
      <c r="O559" s="307">
        <v>0</v>
      </c>
      <c r="P559" s="307">
        <v>0</v>
      </c>
      <c r="Q559" s="307">
        <v>0</v>
      </c>
      <c r="R559" s="307">
        <v>0</v>
      </c>
      <c r="S559" s="537">
        <v>3</v>
      </c>
    </row>
    <row r="560" spans="1:19" s="148" customFormat="1" ht="96" customHeight="1">
      <c r="A560" s="533"/>
      <c r="B560" s="438"/>
      <c r="C560" s="433"/>
      <c r="D560" s="459"/>
      <c r="E560" s="460" t="s">
        <v>1263</v>
      </c>
      <c r="F560" s="461" t="s">
        <v>51</v>
      </c>
      <c r="G560" s="462">
        <v>45292</v>
      </c>
      <c r="H560" s="437" t="s">
        <v>70</v>
      </c>
      <c r="I560" s="311"/>
      <c r="J560" s="311"/>
      <c r="K560" s="311"/>
      <c r="L560" s="311"/>
      <c r="M560" s="314"/>
      <c r="N560" s="314"/>
      <c r="O560" s="314"/>
      <c r="P560" s="314"/>
      <c r="Q560" s="314"/>
      <c r="R560" s="314"/>
      <c r="S560" s="538"/>
    </row>
    <row r="561" spans="1:595" customFormat="1" ht="83.25" customHeight="1">
      <c r="A561" s="533">
        <v>766</v>
      </c>
      <c r="B561" s="463" t="s">
        <v>1264</v>
      </c>
      <c r="C561" s="431" t="s">
        <v>1265</v>
      </c>
      <c r="D561" s="464" t="s">
        <v>1254</v>
      </c>
      <c r="E561" s="445" t="s">
        <v>1266</v>
      </c>
      <c r="F561" s="465" t="s">
        <v>51</v>
      </c>
      <c r="G561" s="466">
        <v>41214</v>
      </c>
      <c r="H561" s="437" t="s">
        <v>24</v>
      </c>
      <c r="I561" s="312" t="s">
        <v>25</v>
      </c>
      <c r="J561" s="312" t="s">
        <v>86</v>
      </c>
      <c r="K561" s="312" t="s">
        <v>1267</v>
      </c>
      <c r="L561" s="312" t="s">
        <v>36</v>
      </c>
      <c r="M561" s="315">
        <v>625000</v>
      </c>
      <c r="N561" s="315">
        <v>610666.80000000005</v>
      </c>
      <c r="O561" s="315">
        <v>137000</v>
      </c>
      <c r="P561" s="315">
        <v>21000</v>
      </c>
      <c r="Q561" s="315">
        <v>21000</v>
      </c>
      <c r="R561" s="315">
        <v>21000</v>
      </c>
      <c r="S561" s="539">
        <v>3</v>
      </c>
    </row>
    <row r="562" spans="1:595" customFormat="1" ht="26.25" customHeight="1">
      <c r="A562" s="780">
        <v>766</v>
      </c>
      <c r="B562" s="783" t="s">
        <v>1268</v>
      </c>
      <c r="C562" s="623" t="s">
        <v>1269</v>
      </c>
      <c r="D562" s="787" t="s">
        <v>1239</v>
      </c>
      <c r="E562" s="817" t="s">
        <v>1270</v>
      </c>
      <c r="F562" s="625" t="s">
        <v>1271</v>
      </c>
      <c r="G562" s="819">
        <v>45868</v>
      </c>
      <c r="H562" s="436" t="s">
        <v>70</v>
      </c>
      <c r="I562" s="306" t="s">
        <v>25</v>
      </c>
      <c r="J562" s="306" t="s">
        <v>86</v>
      </c>
      <c r="K562" s="306" t="s">
        <v>71</v>
      </c>
      <c r="L562" s="306" t="s">
        <v>28</v>
      </c>
      <c r="M562" s="307">
        <f t="shared" ref="M562:R562" si="22">M563+M564</f>
        <v>240100</v>
      </c>
      <c r="N562" s="307">
        <f t="shared" si="22"/>
        <v>240100</v>
      </c>
      <c r="O562" s="307">
        <f t="shared" si="22"/>
        <v>198700</v>
      </c>
      <c r="P562" s="307">
        <f t="shared" si="22"/>
        <v>0</v>
      </c>
      <c r="Q562" s="307">
        <f t="shared" si="22"/>
        <v>0</v>
      </c>
      <c r="R562" s="307">
        <f t="shared" si="22"/>
        <v>0</v>
      </c>
      <c r="S562" s="540">
        <v>3</v>
      </c>
    </row>
    <row r="563" spans="1:595" customFormat="1" ht="26.25" customHeight="1">
      <c r="A563" s="781"/>
      <c r="B563" s="784"/>
      <c r="C563" s="786"/>
      <c r="D563" s="788"/>
      <c r="E563" s="813"/>
      <c r="F563" s="818"/>
      <c r="G563" s="820"/>
      <c r="H563" s="436"/>
      <c r="I563" s="306" t="s">
        <v>25</v>
      </c>
      <c r="J563" s="306" t="s">
        <v>86</v>
      </c>
      <c r="K563" s="306" t="s">
        <v>71</v>
      </c>
      <c r="L563" s="306" t="s">
        <v>29</v>
      </c>
      <c r="M563" s="308">
        <v>184400</v>
      </c>
      <c r="N563" s="308">
        <v>184400</v>
      </c>
      <c r="O563" s="308">
        <v>152619</v>
      </c>
      <c r="P563" s="316">
        <v>0</v>
      </c>
      <c r="Q563" s="316">
        <v>0</v>
      </c>
      <c r="R563" s="316">
        <v>0</v>
      </c>
      <c r="S563" s="541">
        <v>3</v>
      </c>
    </row>
    <row r="564" spans="1:595" customFormat="1" ht="61.5" customHeight="1">
      <c r="A564" s="782"/>
      <c r="B564" s="785"/>
      <c r="C564" s="624"/>
      <c r="D564" s="788"/>
      <c r="E564" s="813"/>
      <c r="F564" s="626"/>
      <c r="G564" s="820"/>
      <c r="H564" s="436"/>
      <c r="I564" s="306" t="s">
        <v>25</v>
      </c>
      <c r="J564" s="306" t="s">
        <v>86</v>
      </c>
      <c r="K564" s="306" t="s">
        <v>71</v>
      </c>
      <c r="L564" s="306" t="s">
        <v>30</v>
      </c>
      <c r="M564" s="308">
        <v>55700</v>
      </c>
      <c r="N564" s="308">
        <v>55700</v>
      </c>
      <c r="O564" s="308">
        <v>46081</v>
      </c>
      <c r="P564" s="308">
        <v>0</v>
      </c>
      <c r="Q564" s="308">
        <v>0</v>
      </c>
      <c r="R564" s="308">
        <v>0</v>
      </c>
      <c r="S564" s="541">
        <v>3</v>
      </c>
    </row>
    <row r="565" spans="1:595" customFormat="1" ht="26.25" customHeight="1">
      <c r="A565" s="780">
        <v>766</v>
      </c>
      <c r="B565" s="783" t="s">
        <v>558</v>
      </c>
      <c r="C565" s="623" t="s">
        <v>1272</v>
      </c>
      <c r="D565" s="787" t="s">
        <v>1254</v>
      </c>
      <c r="E565" s="627" t="s">
        <v>581</v>
      </c>
      <c r="F565" s="453" t="s">
        <v>51</v>
      </c>
      <c r="G565" s="467">
        <v>41214</v>
      </c>
      <c r="H565" s="458" t="s">
        <v>24</v>
      </c>
      <c r="I565" s="306" t="s">
        <v>25</v>
      </c>
      <c r="J565" s="306" t="s">
        <v>86</v>
      </c>
      <c r="K565" s="306" t="s">
        <v>122</v>
      </c>
      <c r="L565" s="306" t="s">
        <v>28</v>
      </c>
      <c r="M565" s="307">
        <f>M567+M568</f>
        <v>0</v>
      </c>
      <c r="N565" s="307">
        <f>N567+N568</f>
        <v>0</v>
      </c>
      <c r="O565" s="307">
        <f>O567+O568+O566</f>
        <v>2235840.83</v>
      </c>
      <c r="P565" s="307">
        <f>P567+P568+P566</f>
        <v>640900</v>
      </c>
      <c r="Q565" s="307">
        <f>Q567+Q568+Q566</f>
        <v>640900</v>
      </c>
      <c r="R565" s="307">
        <f>R567+R568+R566</f>
        <v>640900</v>
      </c>
      <c r="S565" s="540">
        <v>3</v>
      </c>
    </row>
    <row r="566" spans="1:595" customFormat="1" ht="26.25" customHeight="1">
      <c r="A566" s="781"/>
      <c r="B566" s="784"/>
      <c r="C566" s="786"/>
      <c r="D566" s="788"/>
      <c r="E566" s="790"/>
      <c r="F566" s="465"/>
      <c r="G566" s="466"/>
      <c r="H566" s="436"/>
      <c r="I566" s="306" t="s">
        <v>25</v>
      </c>
      <c r="J566" s="306" t="s">
        <v>86</v>
      </c>
      <c r="K566" s="306" t="s">
        <v>122</v>
      </c>
      <c r="L566" s="306" t="s">
        <v>360</v>
      </c>
      <c r="M566" s="308">
        <v>0</v>
      </c>
      <c r="N566" s="308">
        <v>0</v>
      </c>
      <c r="O566" s="308">
        <v>1312140.83</v>
      </c>
      <c r="P566" s="308">
        <v>0</v>
      </c>
      <c r="Q566" s="308">
        <v>0</v>
      </c>
      <c r="R566" s="308">
        <v>0</v>
      </c>
      <c r="S566" s="541">
        <v>3</v>
      </c>
    </row>
    <row r="567" spans="1:595" customFormat="1" ht="26.25" customHeight="1">
      <c r="A567" s="781"/>
      <c r="B567" s="784"/>
      <c r="C567" s="786"/>
      <c r="D567" s="788"/>
      <c r="E567" s="790"/>
      <c r="F567" s="465"/>
      <c r="G567" s="436"/>
      <c r="H567" s="436"/>
      <c r="I567" s="306" t="s">
        <v>25</v>
      </c>
      <c r="J567" s="306" t="s">
        <v>86</v>
      </c>
      <c r="K567" s="306" t="s">
        <v>122</v>
      </c>
      <c r="L567" s="306" t="s">
        <v>36</v>
      </c>
      <c r="M567" s="308">
        <v>0</v>
      </c>
      <c r="N567" s="308">
        <v>0</v>
      </c>
      <c r="O567" s="308">
        <v>306000</v>
      </c>
      <c r="P567" s="316">
        <v>0</v>
      </c>
      <c r="Q567" s="316">
        <v>0</v>
      </c>
      <c r="R567" s="316">
        <v>0</v>
      </c>
      <c r="S567" s="541">
        <v>3</v>
      </c>
    </row>
    <row r="568" spans="1:595" customFormat="1" ht="102" customHeight="1">
      <c r="A568" s="782"/>
      <c r="B568" s="785"/>
      <c r="C568" s="624"/>
      <c r="D568" s="789"/>
      <c r="E568" s="460" t="s">
        <v>125</v>
      </c>
      <c r="F568" s="468" t="s">
        <v>51</v>
      </c>
      <c r="G568" s="447">
        <v>45658</v>
      </c>
      <c r="H568" s="469" t="s">
        <v>70</v>
      </c>
      <c r="I568" s="306" t="s">
        <v>25</v>
      </c>
      <c r="J568" s="306" t="s">
        <v>86</v>
      </c>
      <c r="K568" s="306" t="s">
        <v>122</v>
      </c>
      <c r="L568" s="306" t="s">
        <v>108</v>
      </c>
      <c r="M568" s="308">
        <v>0</v>
      </c>
      <c r="N568" s="308">
        <v>0</v>
      </c>
      <c r="O568" s="308">
        <v>617700</v>
      </c>
      <c r="P568" s="316">
        <v>640900</v>
      </c>
      <c r="Q568" s="316">
        <v>640900</v>
      </c>
      <c r="R568" s="316">
        <v>640900</v>
      </c>
      <c r="S568" s="541">
        <v>3</v>
      </c>
    </row>
    <row r="569" spans="1:595" customFormat="1" ht="26.25" customHeight="1" thickBot="1">
      <c r="A569" s="791" t="s">
        <v>1273</v>
      </c>
      <c r="B569" s="792"/>
      <c r="C569" s="793"/>
      <c r="D569" s="470"/>
      <c r="E569" s="482"/>
      <c r="F569" s="471"/>
      <c r="G569" s="471"/>
      <c r="H569" s="472"/>
      <c r="I569" s="149"/>
      <c r="J569" s="149"/>
      <c r="K569" s="149"/>
      <c r="L569" s="149"/>
      <c r="M569" s="150">
        <f>M550+M553+M557+M558+M559+M561+M562+M565</f>
        <v>14862773</v>
      </c>
      <c r="N569" s="150">
        <f>N550+N553+N557+N558+N559+N561+N562+N565</f>
        <v>14595007.050000001</v>
      </c>
      <c r="O569" s="150">
        <f>O550+O553+O557+O558+O559+O561+O562+O565+O556</f>
        <v>18490840.829999998</v>
      </c>
      <c r="P569" s="150">
        <f>P550+P553+P557+P558+P559+P561+P562+P565+P556</f>
        <v>12893100</v>
      </c>
      <c r="Q569" s="150">
        <f>Q550+Q553+Q557+Q558+Q559+Q561+Q562+Q565+Q556</f>
        <v>12893100</v>
      </c>
      <c r="R569" s="150">
        <f>R550+R553+R557+R558+R559+R561+R562+R565+R556</f>
        <v>12893100</v>
      </c>
      <c r="S569" s="542"/>
    </row>
    <row r="570" spans="1:595" s="151" customFormat="1" ht="24.75" customHeight="1" thickBot="1">
      <c r="A570" s="794" t="s">
        <v>1274</v>
      </c>
      <c r="B570" s="795"/>
      <c r="C570" s="795"/>
      <c r="D570" s="795"/>
      <c r="E570" s="795"/>
      <c r="F570" s="795"/>
      <c r="G570" s="795"/>
      <c r="H570" s="795"/>
      <c r="I570" s="795"/>
      <c r="J570" s="795"/>
      <c r="K570" s="795"/>
      <c r="L570" s="795"/>
      <c r="M570" s="795"/>
      <c r="N570" s="795"/>
      <c r="O570" s="795"/>
      <c r="P570" s="795"/>
      <c r="Q570" s="795"/>
      <c r="R570" s="795"/>
      <c r="S570" s="796"/>
    </row>
    <row r="571" spans="1:595" s="153" customFormat="1" ht="15">
      <c r="A571" s="797" t="s">
        <v>1275</v>
      </c>
      <c r="B571" s="801" t="s">
        <v>1276</v>
      </c>
      <c r="C571" s="801"/>
      <c r="D571" s="801"/>
      <c r="E571" s="801"/>
      <c r="F571" s="802"/>
      <c r="G571" s="802"/>
      <c r="H571" s="802"/>
      <c r="I571" s="801"/>
      <c r="J571" s="801"/>
      <c r="K571" s="801"/>
      <c r="L571" s="801"/>
      <c r="M571" s="152">
        <f>M572+M574+M576+M578+M581+M583+M585+M588+M594+M596+M598+M602+M604+M606+M608+M611+M613+M616+M618+M620+M622+M625+M627+M629+M632+M634+M636+M638+M642+M648+M650+M652+M655+M657+M660+M662+M664+M666+M669+M671+M673+M675+M677+M681+M685+M689+M694+M696+M698+M700+M702+M704+M706+M712+M715+M718+M720+M722+M724+M726+M728+M731+M733+M735+M737+M739+M741+M743+M745+M753+M755+M757+M759+M761+M763+M765+M767+M769+M771+M773+M775+M777+M779+M781+M783+M785+M787+M789+M791+M793+M795+M797+M799+M801+M803+M805+M807+M809+M811+M813+M817+M820+M823+M828+M836+M842+M845+M847+M850+M853+M855+M861+M863+M866+M870+M872</f>
        <v>1053469570.64</v>
      </c>
      <c r="N571" s="152">
        <f>N572+N574+N576+N578+N581+N583+N585+N588+N594+N596+N598+N602+N604+N606+N608+N611+N613+N616+N618+N620+N622+N625+N627+N629+N632+N634+N636+N638+N642+N648+N650+N652+N655+N657+N660+N662+N664+N666+N669+N671+N673+N675+N677+N681+N685+N689+N694+N696+N698+N700+N702+N704+N706+N712+N715+N718+N720+N722+N724+N726+N728+N731+N733+N735+N737+N739+N741+N743+N745+N753+N755+N757+N759+N761+N763+N765+N767+N769+N771+N773+N775+N777+N779+N781+N783+N785+N787+N789+N791+N793+N795+N797+N799+N801+N803+N805+N807+N809+N811+N813+N817+N820+N823+N828+N836+N842+N845+N847+N850+N853+N855+N861+N863+N866+N870+N872</f>
        <v>1052049588.2600001</v>
      </c>
      <c r="O571" s="152">
        <f>O572+O574+O576+O578+O581+O583+O585+O588+O594+O596+O598+O602+O604+O606+O608+O611+O613+O616+O618+O620+O622+O625+O627+O629+O632+O634+O636+O638+O642+O648+O650+O652+O655+O657+O660+O662+O664+O666+O669+O671+O673+O675+O677+O681+O685+O689+O694+O696+O698+O700+O702+O704+O706+O712+O715+O718+O720+O722+O724+O726+O728+O731+O733+O735+O737+O739+O741+O743+O745+O753+O755+O757+O759+O761+O763+O765+O767+O769+O771+O773+O775+O777+O779+O781+O783+O785+O787+O789+O791+O793+O795+O797+O799+O801+O803+O805+O807+O809+O811+O813+O817+O820+O823+O828+O836+O842+O845+O847+O850+O853+O855+O861+O863+O866+O870+O872+O600+O640+O826+O708+O710</f>
        <v>1119829188.3899999</v>
      </c>
      <c r="P571" s="152">
        <f>P572+P574+P576+P578+P581+P583+P585+P588+P594+P596+P598+P602+P604+P606+P608+P611+P613+P616+P618+P620+P622+P625+P627+P629+P632+P634+P636+P638+P642+P648+P650+P652+P655+P657+P660+P662+P664+P666+P669+P671+P673+P675+P677+P681+P685+P689+P694+P696+P698+P700+P702+P704+P706+P712+P715+P718+P720+P722+P724+P726+P728+P731+P733+P735+P737+P739+P741+P743+P745+P753+P755+P757+P759+P761+P763+P765+P767+P769+P771+P773+P775+P777+P779+P781+P783+P785+P787+P789+P791+P793+P795+P797+P799+P801+P803+P805+P807+P809+P811+P813+P817+P820+P823+P828+P836+P842+P845+P847+P850+P853+P855+P861+P863+P866+P870+P872+P600+P640+P826</f>
        <v>1149008600</v>
      </c>
      <c r="Q571" s="152">
        <f>Q572+Q574+Q576+Q578+Q581+Q583+Q585+Q588+Q594+Q596+Q598+Q602+Q604+Q606+Q608+Q611+Q613+Q616+Q618+Q620+Q622+Q625+Q627+Q629+Q632+Q634+Q636+Q638+Q642+Q648+Q650+Q652+Q655+Q657+Q660+Q662+Q664+Q666+Q669+Q671+Q673+Q675+Q677+Q681+Q685+Q689+Q694+Q696+Q698+Q700+Q702+Q704+Q706+Q712+Q715+Q718+Q720+Q722+Q724+Q726+Q728+Q731+Q733+Q735+Q737+Q739+Q741+Q743+Q745+Q753+Q755+Q757+Q759+Q761+Q763+Q765+Q767+Q769+Q771+Q773+Q775+Q777+Q779+Q781+Q783+Q785+Q787+Q789+Q791+Q793+Q795+Q797+Q799+Q801+Q803+Q805+Q807+Q809+Q811+Q813+Q817+Q820+Q823+Q828+Q836+Q842+Q845+Q847+Q850+Q853+Q855+Q861+Q863+Q866+Q870+Q872+Q600+Q640+Q826</f>
        <v>1190402600</v>
      </c>
      <c r="R571" s="152">
        <f>R572+R574+R576+R578+R581+R583+R585+R588+R594+R596+R598+R602+R604+R606+R608+R611+R613+R616+R618+R620+R622+R625+R627+R629+R632+R634+R636+R638+R642+R648+R650+R652+R655+R657+R660+R662+R664+R666+R669+R671+R673+R675+R677+R681+R685+R689+R694+R696+R698+R700+R702+R704+R706+R712+R715+R718+R720+R722+R724+R726+R728+R731+R733+R735+R737+R739+R741+R743+R745+R753+R755+R757+R759+R761+R763+R765+R767+R769+R771+R773+R775+R777+R779+R781+R783+R785+R787+R789+R791+R793+R795+R797+R799+R801+R803+R805+R807+R809+R811+R813+R817+R820+R823+R828+R836+R842+R845+R847+R850+R853+R855+R861+R863+R866+R870+R872+R600+R640+R826</f>
        <v>1190402600</v>
      </c>
      <c r="S571" s="543"/>
      <c r="AU571" s="154"/>
      <c r="AV571" s="154"/>
      <c r="AW571" s="154"/>
      <c r="AX571" s="154"/>
      <c r="AY571" s="154"/>
      <c r="AZ571" s="154"/>
      <c r="BA571" s="154"/>
      <c r="BB571" s="154"/>
      <c r="BC571" s="154"/>
      <c r="BD571" s="154"/>
      <c r="BE571" s="154"/>
      <c r="BF571" s="154"/>
      <c r="BG571" s="154"/>
      <c r="BH571" s="154"/>
      <c r="BI571" s="154"/>
      <c r="BJ571" s="154"/>
      <c r="BK571" s="154"/>
      <c r="BL571" s="154"/>
      <c r="BM571" s="154"/>
      <c r="BN571" s="154"/>
      <c r="BO571" s="154"/>
      <c r="BP571" s="154"/>
      <c r="BQ571" s="154"/>
      <c r="BR571" s="154"/>
      <c r="BS571" s="154"/>
      <c r="BT571" s="154"/>
      <c r="BU571" s="154"/>
      <c r="BV571" s="154"/>
      <c r="BW571" s="154"/>
      <c r="BX571" s="154"/>
      <c r="BY571" s="154"/>
      <c r="BZ571" s="154"/>
      <c r="CA571" s="154"/>
      <c r="CB571" s="154"/>
      <c r="CC571" s="154"/>
      <c r="CD571" s="154"/>
      <c r="CE571" s="154"/>
      <c r="CF571" s="154"/>
      <c r="CG571" s="154"/>
      <c r="CH571" s="154"/>
      <c r="CI571" s="154"/>
      <c r="CJ571" s="154"/>
      <c r="CK571" s="154"/>
      <c r="CL571" s="154"/>
      <c r="CM571" s="154"/>
      <c r="CN571" s="154"/>
      <c r="CO571" s="154"/>
      <c r="CP571" s="154"/>
      <c r="CQ571" s="154"/>
      <c r="CR571" s="154"/>
      <c r="CS571" s="154"/>
      <c r="CT571" s="154"/>
      <c r="CU571" s="154"/>
      <c r="CV571" s="154"/>
      <c r="CW571" s="154"/>
      <c r="CX571" s="154"/>
      <c r="CY571" s="154"/>
      <c r="CZ571" s="154"/>
      <c r="DA571" s="154"/>
      <c r="DB571" s="154"/>
      <c r="DC571" s="154"/>
      <c r="DD571" s="154"/>
      <c r="DE571" s="154"/>
      <c r="DF571" s="154"/>
      <c r="DG571" s="154"/>
      <c r="DH571" s="154"/>
      <c r="DI571" s="154"/>
      <c r="DJ571" s="154"/>
      <c r="DK571" s="154"/>
      <c r="DL571" s="154"/>
      <c r="DM571" s="154"/>
      <c r="DN571" s="154"/>
      <c r="DO571" s="154"/>
      <c r="DP571" s="154"/>
      <c r="DQ571" s="154"/>
      <c r="DR571" s="154"/>
      <c r="DS571" s="154"/>
      <c r="DT571" s="154"/>
      <c r="DU571" s="154"/>
      <c r="DV571" s="154"/>
      <c r="DW571" s="154"/>
      <c r="DX571" s="154"/>
      <c r="DY571" s="154"/>
      <c r="DZ571" s="154"/>
      <c r="EA571" s="154"/>
      <c r="EB571" s="154"/>
      <c r="EC571" s="154"/>
      <c r="ED571" s="154"/>
      <c r="EE571" s="154"/>
      <c r="EF571" s="154"/>
      <c r="EG571" s="154"/>
      <c r="EH571" s="154"/>
      <c r="EI571" s="154"/>
      <c r="EJ571" s="154"/>
      <c r="EK571" s="154"/>
      <c r="EL571" s="154"/>
      <c r="EM571" s="154"/>
      <c r="EN571" s="154"/>
      <c r="EO571" s="154"/>
      <c r="EP571" s="154"/>
      <c r="EQ571" s="154"/>
      <c r="ER571" s="154"/>
      <c r="ES571" s="154"/>
      <c r="ET571" s="154"/>
      <c r="EU571" s="154"/>
      <c r="EV571" s="154"/>
      <c r="EW571" s="154"/>
      <c r="EX571" s="154"/>
      <c r="EY571" s="154"/>
      <c r="EZ571" s="154"/>
      <c r="FA571" s="154"/>
      <c r="FB571" s="154"/>
      <c r="FC571" s="154"/>
      <c r="FD571" s="154"/>
      <c r="FE571" s="154"/>
      <c r="FF571" s="154"/>
      <c r="FG571" s="154"/>
      <c r="FH571" s="154"/>
      <c r="FI571" s="154"/>
      <c r="FJ571" s="154"/>
      <c r="FK571" s="154"/>
      <c r="FL571" s="154"/>
      <c r="FM571" s="154"/>
      <c r="FN571" s="154"/>
      <c r="FO571" s="154"/>
      <c r="FP571" s="154"/>
      <c r="FQ571" s="154"/>
      <c r="FR571" s="154"/>
      <c r="FS571" s="154"/>
      <c r="FT571" s="154"/>
      <c r="FU571" s="154"/>
      <c r="FV571" s="154"/>
      <c r="FW571" s="154"/>
      <c r="FX571" s="154"/>
      <c r="FY571" s="154"/>
      <c r="FZ571" s="154"/>
      <c r="GA571" s="154"/>
      <c r="GB571" s="154"/>
      <c r="GC571" s="154"/>
      <c r="GD571" s="154"/>
      <c r="GE571" s="154"/>
      <c r="GF571" s="154"/>
      <c r="GG571" s="154"/>
      <c r="GH571" s="154"/>
      <c r="GI571" s="154"/>
      <c r="GJ571" s="154"/>
      <c r="GK571" s="154"/>
      <c r="GL571" s="154"/>
      <c r="GM571" s="154"/>
      <c r="GN571" s="154"/>
      <c r="GO571" s="154"/>
      <c r="GP571" s="154"/>
      <c r="GQ571" s="154"/>
      <c r="GR571" s="154"/>
      <c r="GS571" s="154"/>
      <c r="GT571" s="154"/>
      <c r="GU571" s="154"/>
      <c r="GV571" s="154"/>
      <c r="GW571" s="154"/>
      <c r="GX571" s="154"/>
      <c r="GY571" s="154"/>
      <c r="GZ571" s="154"/>
      <c r="HA571" s="154"/>
      <c r="HB571" s="154"/>
      <c r="HC571" s="154"/>
      <c r="HD571" s="154"/>
      <c r="HE571" s="154"/>
      <c r="HF571" s="154"/>
      <c r="HG571" s="154"/>
      <c r="HH571" s="154"/>
      <c r="HI571" s="154"/>
      <c r="HJ571" s="154"/>
      <c r="HK571" s="154"/>
      <c r="HL571" s="154"/>
      <c r="HM571" s="154"/>
      <c r="HN571" s="154"/>
      <c r="HO571" s="154"/>
      <c r="HP571" s="154"/>
      <c r="HQ571" s="154"/>
      <c r="HR571" s="154"/>
      <c r="HS571" s="154"/>
      <c r="HT571" s="154"/>
      <c r="HU571" s="154"/>
      <c r="HV571" s="154"/>
      <c r="HW571" s="154"/>
      <c r="HX571" s="154"/>
      <c r="HY571" s="154"/>
      <c r="HZ571" s="154"/>
      <c r="IA571" s="154"/>
      <c r="IB571" s="154"/>
      <c r="IC571" s="154"/>
      <c r="ID571" s="154"/>
      <c r="IE571" s="154"/>
      <c r="IF571" s="154"/>
      <c r="IG571" s="154"/>
      <c r="IH571" s="154"/>
      <c r="II571" s="154"/>
      <c r="IJ571" s="154"/>
      <c r="IK571" s="154"/>
      <c r="IL571" s="154"/>
      <c r="IM571" s="154"/>
      <c r="IN571" s="154"/>
      <c r="IO571" s="154"/>
      <c r="IP571" s="154"/>
      <c r="IQ571" s="154"/>
      <c r="IR571" s="154"/>
      <c r="IS571" s="154"/>
      <c r="IT571" s="154"/>
      <c r="IU571" s="154"/>
      <c r="IV571" s="154"/>
      <c r="IW571" s="154"/>
      <c r="IX571" s="154"/>
      <c r="IY571" s="154"/>
      <c r="IZ571" s="154"/>
      <c r="JA571" s="154"/>
      <c r="JB571" s="154"/>
      <c r="JC571" s="154"/>
      <c r="JD571" s="154"/>
      <c r="JE571" s="154"/>
      <c r="JF571" s="154"/>
      <c r="JG571" s="154"/>
      <c r="JH571" s="154"/>
      <c r="JI571" s="154"/>
      <c r="JJ571" s="154"/>
      <c r="JK571" s="154"/>
      <c r="JL571" s="154"/>
      <c r="JM571" s="154"/>
      <c r="JN571" s="154"/>
      <c r="JO571" s="154"/>
      <c r="JP571" s="154"/>
      <c r="JQ571" s="154"/>
      <c r="JR571" s="154"/>
      <c r="JS571" s="154"/>
      <c r="JT571" s="154"/>
      <c r="JU571" s="154"/>
      <c r="JV571" s="154"/>
      <c r="JW571" s="154"/>
      <c r="JX571" s="154"/>
      <c r="JY571" s="154"/>
      <c r="JZ571" s="154"/>
      <c r="KA571" s="154"/>
      <c r="KB571" s="154"/>
      <c r="KC571" s="154"/>
      <c r="KD571" s="154"/>
      <c r="KE571" s="154"/>
      <c r="KF571" s="154"/>
      <c r="KG571" s="154"/>
      <c r="KH571" s="154"/>
      <c r="KI571" s="154"/>
      <c r="KJ571" s="154"/>
      <c r="KK571" s="154"/>
      <c r="KL571" s="154"/>
      <c r="KM571" s="154"/>
      <c r="KN571" s="154"/>
      <c r="KO571" s="154"/>
      <c r="KP571" s="154"/>
      <c r="KQ571" s="154"/>
      <c r="KR571" s="154"/>
      <c r="KS571" s="154"/>
      <c r="KT571" s="154"/>
      <c r="KU571" s="154"/>
      <c r="KV571" s="154"/>
      <c r="KW571" s="154"/>
      <c r="KX571" s="154"/>
      <c r="KY571" s="154"/>
      <c r="KZ571" s="154"/>
      <c r="LA571" s="154"/>
      <c r="LB571" s="154"/>
      <c r="LC571" s="154"/>
      <c r="LD571" s="154"/>
      <c r="LE571" s="154"/>
      <c r="LF571" s="154"/>
      <c r="LG571" s="154"/>
      <c r="LH571" s="154"/>
      <c r="LI571" s="154"/>
      <c r="LJ571" s="154"/>
      <c r="LK571" s="154"/>
      <c r="LL571" s="154"/>
      <c r="LM571" s="154"/>
      <c r="LN571" s="154"/>
      <c r="LO571" s="154"/>
      <c r="LP571" s="154"/>
      <c r="LQ571" s="154"/>
      <c r="LR571" s="154"/>
      <c r="LS571" s="154"/>
      <c r="LT571" s="154"/>
      <c r="LU571" s="154"/>
      <c r="LV571" s="154"/>
      <c r="LW571" s="154"/>
      <c r="LX571" s="154"/>
      <c r="LY571" s="154"/>
      <c r="LZ571" s="154"/>
      <c r="MA571" s="154"/>
      <c r="MB571" s="154"/>
      <c r="MC571" s="154"/>
      <c r="MD571" s="154"/>
      <c r="ME571" s="154"/>
      <c r="MF571" s="154"/>
      <c r="MG571" s="154"/>
      <c r="MH571" s="154"/>
      <c r="MI571" s="154"/>
      <c r="MJ571" s="154"/>
      <c r="MK571" s="154"/>
      <c r="ML571" s="154"/>
      <c r="MM571" s="154"/>
      <c r="MN571" s="154"/>
      <c r="MO571" s="154"/>
      <c r="MP571" s="154"/>
      <c r="MQ571" s="154"/>
      <c r="MR571" s="154"/>
      <c r="MS571" s="154"/>
      <c r="MT571" s="154"/>
      <c r="MU571" s="154"/>
      <c r="MV571" s="154"/>
      <c r="MW571" s="154"/>
      <c r="MX571" s="154"/>
      <c r="MY571" s="154"/>
      <c r="MZ571" s="154"/>
      <c r="NA571" s="154"/>
      <c r="NB571" s="154"/>
      <c r="NC571" s="154"/>
      <c r="ND571" s="154"/>
      <c r="NE571" s="154"/>
      <c r="NF571" s="154"/>
      <c r="NG571" s="154"/>
      <c r="NH571" s="154"/>
      <c r="NI571" s="154"/>
      <c r="NJ571" s="154"/>
      <c r="NK571" s="154"/>
      <c r="NL571" s="154"/>
      <c r="NM571" s="154"/>
      <c r="NN571" s="154"/>
      <c r="NO571" s="154"/>
      <c r="NP571" s="154"/>
      <c r="NQ571" s="154"/>
      <c r="NR571" s="154"/>
      <c r="NS571" s="154"/>
      <c r="NT571" s="154"/>
      <c r="NU571" s="154"/>
      <c r="NV571" s="154"/>
      <c r="NW571" s="154"/>
      <c r="NX571" s="154"/>
      <c r="NY571" s="154"/>
      <c r="NZ571" s="154"/>
      <c r="OA571" s="154"/>
      <c r="OB571" s="154"/>
      <c r="OC571" s="154"/>
      <c r="OD571" s="154"/>
      <c r="OE571" s="154"/>
      <c r="OF571" s="154"/>
      <c r="OG571" s="154"/>
      <c r="OH571" s="154"/>
      <c r="OI571" s="154"/>
      <c r="OJ571" s="154"/>
      <c r="OK571" s="154"/>
      <c r="OL571" s="154"/>
      <c r="OM571" s="154"/>
      <c r="ON571" s="154"/>
      <c r="OO571" s="154"/>
      <c r="OP571" s="154"/>
      <c r="OQ571" s="154"/>
      <c r="OR571" s="154"/>
      <c r="OS571" s="154"/>
      <c r="OT571" s="154"/>
      <c r="OU571" s="154"/>
      <c r="OV571" s="154"/>
      <c r="OW571" s="154"/>
      <c r="OX571" s="154"/>
      <c r="OY571" s="154"/>
      <c r="OZ571" s="154"/>
      <c r="PA571" s="154"/>
      <c r="PB571" s="154"/>
      <c r="PC571" s="154"/>
      <c r="PD571" s="154"/>
      <c r="PE571" s="154"/>
      <c r="PF571" s="154"/>
      <c r="PG571" s="154"/>
      <c r="PH571" s="154"/>
      <c r="PI571" s="154"/>
      <c r="PJ571" s="154"/>
      <c r="PK571" s="154"/>
      <c r="PL571" s="154"/>
      <c r="PM571" s="154"/>
      <c r="PN571" s="154"/>
      <c r="PO571" s="154"/>
      <c r="PP571" s="154"/>
      <c r="PQ571" s="154"/>
      <c r="PR571" s="154"/>
      <c r="PS571" s="154"/>
      <c r="PT571" s="154"/>
      <c r="PU571" s="154"/>
      <c r="PV571" s="154"/>
      <c r="PW571" s="154"/>
      <c r="PX571" s="154"/>
      <c r="PY571" s="154"/>
      <c r="PZ571" s="154"/>
      <c r="QA571" s="154"/>
      <c r="QB571" s="154"/>
      <c r="QC571" s="154"/>
      <c r="QD571" s="154"/>
      <c r="QE571" s="154"/>
      <c r="QF571" s="154"/>
      <c r="QG571" s="154"/>
      <c r="QH571" s="154"/>
      <c r="QI571" s="154"/>
      <c r="QJ571" s="154"/>
      <c r="QK571" s="154"/>
      <c r="QL571" s="154"/>
      <c r="QM571" s="154"/>
      <c r="QN571" s="154"/>
      <c r="QO571" s="154"/>
      <c r="QP571" s="154"/>
      <c r="QQ571" s="154"/>
      <c r="QR571" s="154"/>
      <c r="QS571" s="154"/>
      <c r="QT571" s="154"/>
      <c r="QU571" s="154"/>
      <c r="QV571" s="154"/>
      <c r="QW571" s="154"/>
      <c r="QX571" s="154"/>
      <c r="QY571" s="154"/>
      <c r="QZ571" s="154"/>
      <c r="RA571" s="154"/>
      <c r="RB571" s="154"/>
      <c r="RC571" s="154"/>
      <c r="RD571" s="154"/>
      <c r="RE571" s="154"/>
      <c r="RF571" s="154"/>
      <c r="RG571" s="154"/>
      <c r="RH571" s="154"/>
      <c r="RI571" s="154"/>
      <c r="RJ571" s="154"/>
      <c r="RK571" s="154"/>
      <c r="RL571" s="154"/>
      <c r="RM571" s="154"/>
      <c r="RN571" s="154"/>
      <c r="RO571" s="154"/>
      <c r="RP571" s="154"/>
      <c r="RQ571" s="154"/>
      <c r="RR571" s="154"/>
      <c r="RS571" s="154"/>
      <c r="RT571" s="154"/>
      <c r="RU571" s="154"/>
      <c r="RV571" s="154"/>
      <c r="RW571" s="154"/>
      <c r="RX571" s="154"/>
      <c r="RY571" s="154"/>
      <c r="RZ571" s="154"/>
      <c r="SA571" s="154"/>
      <c r="SB571" s="154"/>
      <c r="SC571" s="154"/>
      <c r="SD571" s="154"/>
      <c r="SE571" s="154"/>
      <c r="SF571" s="154"/>
      <c r="SG571" s="154"/>
      <c r="SH571" s="154"/>
      <c r="SI571" s="154"/>
      <c r="SJ571" s="154"/>
      <c r="SK571" s="154"/>
      <c r="SL571" s="154"/>
      <c r="SM571" s="154"/>
      <c r="SN571" s="154"/>
      <c r="SO571" s="154"/>
      <c r="SP571" s="154"/>
      <c r="SQ571" s="154"/>
      <c r="SR571" s="154"/>
      <c r="SS571" s="154"/>
      <c r="ST571" s="154"/>
      <c r="SU571" s="154"/>
      <c r="SV571" s="154"/>
      <c r="SW571" s="154"/>
      <c r="SX571" s="154"/>
      <c r="SY571" s="154"/>
      <c r="SZ571" s="154"/>
      <c r="TA571" s="154"/>
      <c r="TB571" s="154"/>
      <c r="TC571" s="154"/>
      <c r="TD571" s="154"/>
      <c r="TE571" s="154"/>
      <c r="TF571" s="154"/>
      <c r="TG571" s="154"/>
      <c r="TH571" s="154"/>
      <c r="TI571" s="154"/>
      <c r="TJ571" s="154"/>
      <c r="TK571" s="154"/>
      <c r="TL571" s="154"/>
      <c r="TM571" s="154"/>
      <c r="TN571" s="154"/>
      <c r="TO571" s="154"/>
      <c r="TP571" s="154"/>
      <c r="TQ571" s="154"/>
      <c r="TR571" s="154"/>
      <c r="TS571" s="154"/>
      <c r="TT571" s="154"/>
      <c r="TU571" s="154"/>
      <c r="TV571" s="154"/>
      <c r="TW571" s="154"/>
      <c r="TX571" s="154"/>
      <c r="TY571" s="154"/>
      <c r="TZ571" s="154"/>
      <c r="UA571" s="154"/>
      <c r="UB571" s="154"/>
      <c r="UC571" s="154"/>
      <c r="UD571" s="154"/>
      <c r="UE571" s="154"/>
      <c r="UF571" s="154"/>
      <c r="UG571" s="154"/>
      <c r="UH571" s="154"/>
      <c r="UI571" s="154"/>
      <c r="UJ571" s="154"/>
      <c r="UK571" s="154"/>
      <c r="UL571" s="154"/>
      <c r="UM571" s="154"/>
      <c r="UN571" s="154"/>
      <c r="UO571" s="154"/>
      <c r="UP571" s="154"/>
      <c r="UQ571" s="154"/>
      <c r="UR571" s="154"/>
      <c r="US571" s="154"/>
      <c r="UT571" s="154"/>
      <c r="UU571" s="154"/>
      <c r="UV571" s="154"/>
      <c r="UW571" s="154"/>
      <c r="UX571" s="154"/>
      <c r="UY571" s="154"/>
      <c r="UZ571" s="154"/>
      <c r="VA571" s="154"/>
      <c r="VB571" s="154"/>
      <c r="VC571" s="154"/>
      <c r="VD571" s="154"/>
      <c r="VE571" s="154"/>
      <c r="VF571" s="154"/>
      <c r="VG571" s="154"/>
      <c r="VH571" s="154"/>
      <c r="VI571" s="154"/>
      <c r="VJ571" s="154"/>
      <c r="VK571" s="154"/>
      <c r="VL571" s="154"/>
      <c r="VM571" s="154"/>
      <c r="VN571" s="154"/>
      <c r="VO571" s="154"/>
      <c r="VP571" s="154"/>
      <c r="VQ571" s="154"/>
      <c r="VR571" s="154"/>
      <c r="VS571" s="154"/>
      <c r="VT571" s="154"/>
      <c r="VU571" s="154"/>
      <c r="VV571" s="154"/>
      <c r="VW571" s="154"/>
    </row>
    <row r="572" spans="1:595" s="153" customFormat="1" ht="126.75" customHeight="1">
      <c r="A572" s="798"/>
      <c r="B572" s="753" t="s">
        <v>1277</v>
      </c>
      <c r="C572" s="803" t="s">
        <v>1278</v>
      </c>
      <c r="D572" s="805" t="s">
        <v>1279</v>
      </c>
      <c r="E572" s="483" t="s">
        <v>1280</v>
      </c>
      <c r="F572" s="185" t="s">
        <v>51</v>
      </c>
      <c r="G572" s="185" t="s">
        <v>1281</v>
      </c>
      <c r="H572" s="186" t="s">
        <v>1282</v>
      </c>
      <c r="I572" s="187" t="s">
        <v>77</v>
      </c>
      <c r="J572" s="188" t="s">
        <v>26</v>
      </c>
      <c r="K572" s="188" t="s">
        <v>1283</v>
      </c>
      <c r="L572" s="188" t="s">
        <v>28</v>
      </c>
      <c r="M572" s="152">
        <f t="shared" ref="M572:R572" si="23">M573</f>
        <v>0</v>
      </c>
      <c r="N572" s="152">
        <f t="shared" si="23"/>
        <v>0</v>
      </c>
      <c r="O572" s="152">
        <f t="shared" si="23"/>
        <v>256000</v>
      </c>
      <c r="P572" s="152">
        <f t="shared" si="23"/>
        <v>80000</v>
      </c>
      <c r="Q572" s="152">
        <f t="shared" si="23"/>
        <v>336000</v>
      </c>
      <c r="R572" s="152">
        <f t="shared" si="23"/>
        <v>336000</v>
      </c>
      <c r="S572" s="544"/>
      <c r="AU572" s="154"/>
      <c r="AV572" s="154"/>
      <c r="AW572" s="154"/>
      <c r="AX572" s="154"/>
      <c r="AY572" s="154"/>
      <c r="AZ572" s="154"/>
      <c r="BA572" s="154"/>
      <c r="BB572" s="154"/>
      <c r="BC572" s="154"/>
      <c r="BD572" s="154"/>
      <c r="BE572" s="154"/>
      <c r="BF572" s="154"/>
      <c r="BG572" s="154"/>
      <c r="BH572" s="154"/>
      <c r="BI572" s="154"/>
      <c r="BJ572" s="154"/>
      <c r="BK572" s="154"/>
      <c r="BL572" s="154"/>
      <c r="BM572" s="154"/>
      <c r="BN572" s="154"/>
      <c r="BO572" s="154"/>
      <c r="BP572" s="154"/>
      <c r="BQ572" s="154"/>
      <c r="BR572" s="154"/>
      <c r="BS572" s="154"/>
      <c r="BT572" s="154"/>
      <c r="BU572" s="154"/>
      <c r="BV572" s="154"/>
      <c r="BW572" s="154"/>
      <c r="BX572" s="154"/>
      <c r="BY572" s="154"/>
      <c r="BZ572" s="154"/>
      <c r="CA572" s="154"/>
      <c r="CB572" s="154"/>
      <c r="CC572" s="154"/>
      <c r="CD572" s="154"/>
      <c r="CE572" s="154"/>
      <c r="CF572" s="154"/>
      <c r="CG572" s="154"/>
      <c r="CH572" s="154"/>
      <c r="CI572" s="154"/>
      <c r="CJ572" s="154"/>
      <c r="CK572" s="154"/>
      <c r="CL572" s="154"/>
      <c r="CM572" s="154"/>
      <c r="CN572" s="154"/>
      <c r="CO572" s="154"/>
      <c r="CP572" s="154"/>
      <c r="CQ572" s="154"/>
      <c r="CR572" s="154"/>
      <c r="CS572" s="154"/>
      <c r="CT572" s="154"/>
      <c r="CU572" s="154"/>
      <c r="CV572" s="154"/>
      <c r="CW572" s="154"/>
      <c r="CX572" s="154"/>
      <c r="CY572" s="154"/>
      <c r="CZ572" s="154"/>
      <c r="DA572" s="154"/>
      <c r="DB572" s="154"/>
      <c r="DC572" s="154"/>
      <c r="DD572" s="154"/>
      <c r="DE572" s="154"/>
      <c r="DF572" s="154"/>
      <c r="DG572" s="154"/>
      <c r="DH572" s="154"/>
      <c r="DI572" s="154"/>
      <c r="DJ572" s="154"/>
      <c r="DK572" s="154"/>
      <c r="DL572" s="154"/>
      <c r="DM572" s="154"/>
      <c r="DN572" s="154"/>
      <c r="DO572" s="154"/>
      <c r="DP572" s="154"/>
      <c r="DQ572" s="154"/>
      <c r="DR572" s="154"/>
      <c r="DS572" s="154"/>
      <c r="DT572" s="154"/>
      <c r="DU572" s="154"/>
      <c r="DV572" s="154"/>
      <c r="DW572" s="154"/>
      <c r="DX572" s="154"/>
      <c r="DY572" s="154"/>
      <c r="DZ572" s="154"/>
      <c r="EA572" s="154"/>
      <c r="EB572" s="154"/>
      <c r="EC572" s="154"/>
      <c r="ED572" s="154"/>
      <c r="EE572" s="154"/>
      <c r="EF572" s="154"/>
      <c r="EG572" s="154"/>
      <c r="EH572" s="154"/>
      <c r="EI572" s="154"/>
      <c r="EJ572" s="154"/>
      <c r="EK572" s="154"/>
      <c r="EL572" s="154"/>
      <c r="EM572" s="154"/>
      <c r="EN572" s="154"/>
      <c r="EO572" s="154"/>
      <c r="EP572" s="154"/>
      <c r="EQ572" s="154"/>
      <c r="ER572" s="154"/>
      <c r="ES572" s="154"/>
      <c r="ET572" s="154"/>
      <c r="EU572" s="154"/>
      <c r="EV572" s="154"/>
      <c r="EW572" s="154"/>
      <c r="EX572" s="154"/>
      <c r="EY572" s="154"/>
      <c r="EZ572" s="154"/>
      <c r="FA572" s="154"/>
      <c r="FB572" s="154"/>
      <c r="FC572" s="154"/>
      <c r="FD572" s="154"/>
      <c r="FE572" s="154"/>
      <c r="FF572" s="154"/>
      <c r="FG572" s="154"/>
      <c r="FH572" s="154"/>
      <c r="FI572" s="154"/>
      <c r="FJ572" s="154"/>
      <c r="FK572" s="154"/>
      <c r="FL572" s="154"/>
      <c r="FM572" s="154"/>
      <c r="FN572" s="154"/>
      <c r="FO572" s="154"/>
      <c r="FP572" s="154"/>
      <c r="FQ572" s="154"/>
      <c r="FR572" s="154"/>
      <c r="FS572" s="154"/>
      <c r="FT572" s="154"/>
      <c r="FU572" s="154"/>
      <c r="FV572" s="154"/>
      <c r="FW572" s="154"/>
      <c r="FX572" s="154"/>
      <c r="FY572" s="154"/>
      <c r="FZ572" s="154"/>
      <c r="GA572" s="154"/>
      <c r="GB572" s="154"/>
      <c r="GC572" s="154"/>
      <c r="GD572" s="154"/>
      <c r="GE572" s="154"/>
      <c r="GF572" s="154"/>
      <c r="GG572" s="154"/>
      <c r="GH572" s="154"/>
      <c r="GI572" s="154"/>
      <c r="GJ572" s="154"/>
      <c r="GK572" s="154"/>
      <c r="GL572" s="154"/>
      <c r="GM572" s="154"/>
      <c r="GN572" s="154"/>
      <c r="GO572" s="154"/>
      <c r="GP572" s="154"/>
      <c r="GQ572" s="154"/>
      <c r="GR572" s="154"/>
      <c r="GS572" s="154"/>
      <c r="GT572" s="154"/>
      <c r="GU572" s="154"/>
      <c r="GV572" s="154"/>
      <c r="GW572" s="154"/>
      <c r="GX572" s="154"/>
      <c r="GY572" s="154"/>
      <c r="GZ572" s="154"/>
      <c r="HA572" s="154"/>
      <c r="HB572" s="154"/>
      <c r="HC572" s="154"/>
      <c r="HD572" s="154"/>
      <c r="HE572" s="154"/>
      <c r="HF572" s="154"/>
      <c r="HG572" s="154"/>
      <c r="HH572" s="154"/>
      <c r="HI572" s="154"/>
      <c r="HJ572" s="154"/>
      <c r="HK572" s="154"/>
      <c r="HL572" s="154"/>
      <c r="HM572" s="154"/>
      <c r="HN572" s="154"/>
      <c r="HO572" s="154"/>
      <c r="HP572" s="154"/>
      <c r="HQ572" s="154"/>
      <c r="HR572" s="154"/>
      <c r="HS572" s="154"/>
      <c r="HT572" s="154"/>
      <c r="HU572" s="154"/>
      <c r="HV572" s="154"/>
      <c r="HW572" s="154"/>
      <c r="HX572" s="154"/>
      <c r="HY572" s="154"/>
      <c r="HZ572" s="154"/>
      <c r="IA572" s="154"/>
      <c r="IB572" s="154"/>
      <c r="IC572" s="154"/>
      <c r="ID572" s="154"/>
      <c r="IE572" s="154"/>
      <c r="IF572" s="154"/>
      <c r="IG572" s="154"/>
      <c r="IH572" s="154"/>
      <c r="II572" s="154"/>
      <c r="IJ572" s="154"/>
      <c r="IK572" s="154"/>
      <c r="IL572" s="154"/>
      <c r="IM572" s="154"/>
      <c r="IN572" s="154"/>
      <c r="IO572" s="154"/>
      <c r="IP572" s="154"/>
      <c r="IQ572" s="154"/>
      <c r="IR572" s="154"/>
      <c r="IS572" s="154"/>
      <c r="IT572" s="154"/>
      <c r="IU572" s="154"/>
      <c r="IV572" s="154"/>
      <c r="IW572" s="154"/>
      <c r="IX572" s="154"/>
      <c r="IY572" s="154"/>
      <c r="IZ572" s="154"/>
      <c r="JA572" s="154"/>
      <c r="JB572" s="154"/>
      <c r="JC572" s="154"/>
      <c r="JD572" s="154"/>
      <c r="JE572" s="154"/>
      <c r="JF572" s="154"/>
      <c r="JG572" s="154"/>
      <c r="JH572" s="154"/>
      <c r="JI572" s="154"/>
      <c r="JJ572" s="154"/>
      <c r="JK572" s="154"/>
      <c r="JL572" s="154"/>
      <c r="JM572" s="154"/>
      <c r="JN572" s="154"/>
      <c r="JO572" s="154"/>
      <c r="JP572" s="154"/>
      <c r="JQ572" s="154"/>
      <c r="JR572" s="154"/>
      <c r="JS572" s="154"/>
      <c r="JT572" s="154"/>
      <c r="JU572" s="154"/>
      <c r="JV572" s="154"/>
      <c r="JW572" s="154"/>
      <c r="JX572" s="154"/>
      <c r="JY572" s="154"/>
      <c r="JZ572" s="154"/>
      <c r="KA572" s="154"/>
      <c r="KB572" s="154"/>
      <c r="KC572" s="154"/>
      <c r="KD572" s="154"/>
      <c r="KE572" s="154"/>
      <c r="KF572" s="154"/>
      <c r="KG572" s="154"/>
      <c r="KH572" s="154"/>
      <c r="KI572" s="154"/>
      <c r="KJ572" s="154"/>
      <c r="KK572" s="154"/>
      <c r="KL572" s="154"/>
      <c r="KM572" s="154"/>
      <c r="KN572" s="154"/>
      <c r="KO572" s="154"/>
      <c r="KP572" s="154"/>
      <c r="KQ572" s="154"/>
      <c r="KR572" s="154"/>
      <c r="KS572" s="154"/>
      <c r="KT572" s="154"/>
      <c r="KU572" s="154"/>
      <c r="KV572" s="154"/>
      <c r="KW572" s="154"/>
      <c r="KX572" s="154"/>
      <c r="KY572" s="154"/>
      <c r="KZ572" s="154"/>
      <c r="LA572" s="154"/>
      <c r="LB572" s="154"/>
      <c r="LC572" s="154"/>
      <c r="LD572" s="154"/>
      <c r="LE572" s="154"/>
      <c r="LF572" s="154"/>
      <c r="LG572" s="154"/>
      <c r="LH572" s="154"/>
      <c r="LI572" s="154"/>
      <c r="LJ572" s="154"/>
      <c r="LK572" s="154"/>
      <c r="LL572" s="154"/>
      <c r="LM572" s="154"/>
      <c r="LN572" s="154"/>
      <c r="LO572" s="154"/>
      <c r="LP572" s="154"/>
      <c r="LQ572" s="154"/>
      <c r="LR572" s="154"/>
      <c r="LS572" s="154"/>
      <c r="LT572" s="154"/>
      <c r="LU572" s="154"/>
      <c r="LV572" s="154"/>
      <c r="LW572" s="154"/>
      <c r="LX572" s="154"/>
      <c r="LY572" s="154"/>
      <c r="LZ572" s="154"/>
      <c r="MA572" s="154"/>
      <c r="MB572" s="154"/>
      <c r="MC572" s="154"/>
      <c r="MD572" s="154"/>
      <c r="ME572" s="154"/>
      <c r="MF572" s="154"/>
      <c r="MG572" s="154"/>
      <c r="MH572" s="154"/>
      <c r="MI572" s="154"/>
      <c r="MJ572" s="154"/>
      <c r="MK572" s="154"/>
      <c r="ML572" s="154"/>
      <c r="MM572" s="154"/>
      <c r="MN572" s="154"/>
      <c r="MO572" s="154"/>
      <c r="MP572" s="154"/>
      <c r="MQ572" s="154"/>
      <c r="MR572" s="154"/>
      <c r="MS572" s="154"/>
      <c r="MT572" s="154"/>
      <c r="MU572" s="154"/>
      <c r="MV572" s="154"/>
      <c r="MW572" s="154"/>
      <c r="MX572" s="154"/>
      <c r="MY572" s="154"/>
      <c r="MZ572" s="154"/>
      <c r="NA572" s="154"/>
      <c r="NB572" s="154"/>
      <c r="NC572" s="154"/>
      <c r="ND572" s="154"/>
      <c r="NE572" s="154"/>
      <c r="NF572" s="154"/>
      <c r="NG572" s="154"/>
      <c r="NH572" s="154"/>
      <c r="NI572" s="154"/>
      <c r="NJ572" s="154"/>
      <c r="NK572" s="154"/>
      <c r="NL572" s="154"/>
      <c r="NM572" s="154"/>
      <c r="NN572" s="154"/>
      <c r="NO572" s="154"/>
      <c r="NP572" s="154"/>
      <c r="NQ572" s="154"/>
      <c r="NR572" s="154"/>
      <c r="NS572" s="154"/>
      <c r="NT572" s="154"/>
      <c r="NU572" s="154"/>
      <c r="NV572" s="154"/>
      <c r="NW572" s="154"/>
      <c r="NX572" s="154"/>
      <c r="NY572" s="154"/>
      <c r="NZ572" s="154"/>
      <c r="OA572" s="154"/>
      <c r="OB572" s="154"/>
      <c r="OC572" s="154"/>
      <c r="OD572" s="154"/>
      <c r="OE572" s="154"/>
      <c r="OF572" s="154"/>
      <c r="OG572" s="154"/>
      <c r="OH572" s="154"/>
      <c r="OI572" s="154"/>
      <c r="OJ572" s="154"/>
      <c r="OK572" s="154"/>
      <c r="OL572" s="154"/>
      <c r="OM572" s="154"/>
      <c r="ON572" s="154"/>
      <c r="OO572" s="154"/>
      <c r="OP572" s="154"/>
      <c r="OQ572" s="154"/>
      <c r="OR572" s="154"/>
      <c r="OS572" s="154"/>
      <c r="OT572" s="154"/>
      <c r="OU572" s="154"/>
      <c r="OV572" s="154"/>
      <c r="OW572" s="154"/>
      <c r="OX572" s="154"/>
      <c r="OY572" s="154"/>
      <c r="OZ572" s="154"/>
      <c r="PA572" s="154"/>
      <c r="PB572" s="154"/>
      <c r="PC572" s="154"/>
      <c r="PD572" s="154"/>
      <c r="PE572" s="154"/>
      <c r="PF572" s="154"/>
      <c r="PG572" s="154"/>
      <c r="PH572" s="154"/>
      <c r="PI572" s="154"/>
      <c r="PJ572" s="154"/>
      <c r="PK572" s="154"/>
      <c r="PL572" s="154"/>
      <c r="PM572" s="154"/>
      <c r="PN572" s="154"/>
      <c r="PO572" s="154"/>
      <c r="PP572" s="154"/>
      <c r="PQ572" s="154"/>
      <c r="PR572" s="154"/>
      <c r="PS572" s="154"/>
      <c r="PT572" s="154"/>
      <c r="PU572" s="154"/>
      <c r="PV572" s="154"/>
      <c r="PW572" s="154"/>
      <c r="PX572" s="154"/>
      <c r="PY572" s="154"/>
      <c r="PZ572" s="154"/>
      <c r="QA572" s="154"/>
      <c r="QB572" s="154"/>
      <c r="QC572" s="154"/>
      <c r="QD572" s="154"/>
      <c r="QE572" s="154"/>
      <c r="QF572" s="154"/>
      <c r="QG572" s="154"/>
      <c r="QH572" s="154"/>
      <c r="QI572" s="154"/>
      <c r="QJ572" s="154"/>
      <c r="QK572" s="154"/>
      <c r="QL572" s="154"/>
      <c r="QM572" s="154"/>
      <c r="QN572" s="154"/>
      <c r="QO572" s="154"/>
      <c r="QP572" s="154"/>
      <c r="QQ572" s="154"/>
      <c r="QR572" s="154"/>
      <c r="QS572" s="154"/>
      <c r="QT572" s="154"/>
      <c r="QU572" s="154"/>
      <c r="QV572" s="154"/>
      <c r="QW572" s="154"/>
      <c r="QX572" s="154"/>
      <c r="QY572" s="154"/>
      <c r="QZ572" s="154"/>
      <c r="RA572" s="154"/>
      <c r="RB572" s="154"/>
      <c r="RC572" s="154"/>
      <c r="RD572" s="154"/>
      <c r="RE572" s="154"/>
      <c r="RF572" s="154"/>
      <c r="RG572" s="154"/>
      <c r="RH572" s="154"/>
      <c r="RI572" s="154"/>
      <c r="RJ572" s="154"/>
      <c r="RK572" s="154"/>
      <c r="RL572" s="154"/>
      <c r="RM572" s="154"/>
      <c r="RN572" s="154"/>
      <c r="RO572" s="154"/>
      <c r="RP572" s="154"/>
      <c r="RQ572" s="154"/>
      <c r="RR572" s="154"/>
      <c r="RS572" s="154"/>
      <c r="RT572" s="154"/>
      <c r="RU572" s="154"/>
      <c r="RV572" s="154"/>
      <c r="RW572" s="154"/>
      <c r="RX572" s="154"/>
      <c r="RY572" s="154"/>
      <c r="RZ572" s="154"/>
      <c r="SA572" s="154"/>
      <c r="SB572" s="154"/>
      <c r="SC572" s="154"/>
      <c r="SD572" s="154"/>
      <c r="SE572" s="154"/>
      <c r="SF572" s="154"/>
      <c r="SG572" s="154"/>
      <c r="SH572" s="154"/>
      <c r="SI572" s="154"/>
      <c r="SJ572" s="154"/>
      <c r="SK572" s="154"/>
      <c r="SL572" s="154"/>
      <c r="SM572" s="154"/>
      <c r="SN572" s="154"/>
      <c r="SO572" s="154"/>
      <c r="SP572" s="154"/>
      <c r="SQ572" s="154"/>
      <c r="SR572" s="154"/>
      <c r="SS572" s="154"/>
      <c r="ST572" s="154"/>
      <c r="SU572" s="154"/>
      <c r="SV572" s="154"/>
      <c r="SW572" s="154"/>
      <c r="SX572" s="154"/>
      <c r="SY572" s="154"/>
      <c r="SZ572" s="154"/>
      <c r="TA572" s="154"/>
      <c r="TB572" s="154"/>
      <c r="TC572" s="154"/>
      <c r="TD572" s="154"/>
      <c r="TE572" s="154"/>
      <c r="TF572" s="154"/>
      <c r="TG572" s="154"/>
      <c r="TH572" s="154"/>
      <c r="TI572" s="154"/>
      <c r="TJ572" s="154"/>
      <c r="TK572" s="154"/>
      <c r="TL572" s="154"/>
      <c r="TM572" s="154"/>
      <c r="TN572" s="154"/>
      <c r="TO572" s="154"/>
      <c r="TP572" s="154"/>
      <c r="TQ572" s="154"/>
      <c r="TR572" s="154"/>
      <c r="TS572" s="154"/>
      <c r="TT572" s="154"/>
      <c r="TU572" s="154"/>
      <c r="TV572" s="154"/>
      <c r="TW572" s="154"/>
      <c r="TX572" s="154"/>
      <c r="TY572" s="154"/>
      <c r="TZ572" s="154"/>
      <c r="UA572" s="154"/>
      <c r="UB572" s="154"/>
      <c r="UC572" s="154"/>
      <c r="UD572" s="154"/>
      <c r="UE572" s="154"/>
      <c r="UF572" s="154"/>
      <c r="UG572" s="154"/>
      <c r="UH572" s="154"/>
      <c r="UI572" s="154"/>
      <c r="UJ572" s="154"/>
      <c r="UK572" s="154"/>
      <c r="UL572" s="154"/>
      <c r="UM572" s="154"/>
      <c r="UN572" s="154"/>
      <c r="UO572" s="154"/>
      <c r="UP572" s="154"/>
      <c r="UQ572" s="154"/>
      <c r="UR572" s="154"/>
      <c r="US572" s="154"/>
      <c r="UT572" s="154"/>
      <c r="UU572" s="154"/>
      <c r="UV572" s="154"/>
      <c r="UW572" s="154"/>
      <c r="UX572" s="154"/>
      <c r="UY572" s="154"/>
      <c r="UZ572" s="154"/>
      <c r="VA572" s="154"/>
      <c r="VB572" s="154"/>
      <c r="VC572" s="154"/>
      <c r="VD572" s="154"/>
      <c r="VE572" s="154"/>
      <c r="VF572" s="154"/>
      <c r="VG572" s="154"/>
      <c r="VH572" s="154"/>
      <c r="VI572" s="154"/>
      <c r="VJ572" s="154"/>
      <c r="VK572" s="154"/>
      <c r="VL572" s="154"/>
      <c r="VM572" s="154"/>
      <c r="VN572" s="154"/>
      <c r="VO572" s="154"/>
      <c r="VP572" s="154"/>
      <c r="VQ572" s="154"/>
      <c r="VR572" s="154"/>
      <c r="VS572" s="154"/>
      <c r="VT572" s="154"/>
      <c r="VU572" s="154"/>
      <c r="VV572" s="154"/>
      <c r="VW572" s="154"/>
    </row>
    <row r="573" spans="1:595" s="153" customFormat="1" ht="132" customHeight="1">
      <c r="A573" s="798"/>
      <c r="B573" s="765"/>
      <c r="C573" s="804"/>
      <c r="D573" s="693"/>
      <c r="E573" s="484" t="s">
        <v>1284</v>
      </c>
      <c r="F573" s="189" t="s">
        <v>51</v>
      </c>
      <c r="G573" s="189" t="s">
        <v>1285</v>
      </c>
      <c r="H573" s="190" t="s">
        <v>24</v>
      </c>
      <c r="I573" s="191" t="s">
        <v>77</v>
      </c>
      <c r="J573" s="192" t="s">
        <v>26</v>
      </c>
      <c r="K573" s="192" t="s">
        <v>1283</v>
      </c>
      <c r="L573" s="192" t="s">
        <v>36</v>
      </c>
      <c r="M573" s="155">
        <v>0</v>
      </c>
      <c r="N573" s="155">
        <v>0</v>
      </c>
      <c r="O573" s="155">
        <v>256000</v>
      </c>
      <c r="P573" s="155">
        <v>80000</v>
      </c>
      <c r="Q573" s="155">
        <v>336000</v>
      </c>
      <c r="R573" s="155">
        <v>336000</v>
      </c>
      <c r="S573" s="545">
        <v>3</v>
      </c>
      <c r="AU573" s="154"/>
      <c r="AV573" s="154"/>
      <c r="AW573" s="154"/>
      <c r="AX573" s="154"/>
      <c r="AY573" s="154"/>
      <c r="AZ573" s="154"/>
      <c r="BA573" s="154"/>
      <c r="BB573" s="154"/>
      <c r="BC573" s="154"/>
      <c r="BD573" s="154"/>
      <c r="BE573" s="154"/>
      <c r="BF573" s="154"/>
      <c r="BG573" s="154"/>
      <c r="BH573" s="154"/>
      <c r="BI573" s="154"/>
      <c r="BJ573" s="154"/>
      <c r="BK573" s="154"/>
      <c r="BL573" s="154"/>
      <c r="BM573" s="154"/>
      <c r="BN573" s="154"/>
      <c r="BO573" s="154"/>
      <c r="BP573" s="154"/>
      <c r="BQ573" s="154"/>
      <c r="BR573" s="154"/>
      <c r="BS573" s="154"/>
      <c r="BT573" s="154"/>
      <c r="BU573" s="154"/>
      <c r="BV573" s="154"/>
      <c r="BW573" s="154"/>
      <c r="BX573" s="154"/>
      <c r="BY573" s="154"/>
      <c r="BZ573" s="154"/>
      <c r="CA573" s="154"/>
      <c r="CB573" s="154"/>
      <c r="CC573" s="154"/>
      <c r="CD573" s="154"/>
      <c r="CE573" s="154"/>
      <c r="CF573" s="154"/>
      <c r="CG573" s="154"/>
      <c r="CH573" s="154"/>
      <c r="CI573" s="154"/>
      <c r="CJ573" s="154"/>
      <c r="CK573" s="154"/>
      <c r="CL573" s="154"/>
      <c r="CM573" s="154"/>
      <c r="CN573" s="154"/>
      <c r="CO573" s="154"/>
      <c r="CP573" s="154"/>
      <c r="CQ573" s="154"/>
      <c r="CR573" s="154"/>
      <c r="CS573" s="154"/>
      <c r="CT573" s="154"/>
      <c r="CU573" s="154"/>
      <c r="CV573" s="154"/>
      <c r="CW573" s="154"/>
      <c r="CX573" s="154"/>
      <c r="CY573" s="154"/>
      <c r="CZ573" s="154"/>
      <c r="DA573" s="154"/>
      <c r="DB573" s="154"/>
      <c r="DC573" s="154"/>
      <c r="DD573" s="154"/>
      <c r="DE573" s="154"/>
      <c r="DF573" s="154"/>
      <c r="DG573" s="154"/>
      <c r="DH573" s="154"/>
      <c r="DI573" s="154"/>
      <c r="DJ573" s="154"/>
      <c r="DK573" s="154"/>
      <c r="DL573" s="154"/>
      <c r="DM573" s="154"/>
      <c r="DN573" s="154"/>
      <c r="DO573" s="154"/>
      <c r="DP573" s="154"/>
      <c r="DQ573" s="154"/>
      <c r="DR573" s="154"/>
      <c r="DS573" s="154"/>
      <c r="DT573" s="154"/>
      <c r="DU573" s="154"/>
      <c r="DV573" s="154"/>
      <c r="DW573" s="154"/>
      <c r="DX573" s="154"/>
      <c r="DY573" s="154"/>
      <c r="DZ573" s="154"/>
      <c r="EA573" s="154"/>
      <c r="EB573" s="154"/>
      <c r="EC573" s="154"/>
      <c r="ED573" s="154"/>
      <c r="EE573" s="154"/>
      <c r="EF573" s="154"/>
      <c r="EG573" s="154"/>
      <c r="EH573" s="154"/>
      <c r="EI573" s="154"/>
      <c r="EJ573" s="154"/>
      <c r="EK573" s="154"/>
      <c r="EL573" s="154"/>
      <c r="EM573" s="154"/>
      <c r="EN573" s="154"/>
      <c r="EO573" s="154"/>
      <c r="EP573" s="154"/>
      <c r="EQ573" s="154"/>
      <c r="ER573" s="154"/>
      <c r="ES573" s="154"/>
      <c r="ET573" s="154"/>
      <c r="EU573" s="154"/>
      <c r="EV573" s="154"/>
      <c r="EW573" s="154"/>
      <c r="EX573" s="154"/>
      <c r="EY573" s="154"/>
      <c r="EZ573" s="154"/>
      <c r="FA573" s="154"/>
      <c r="FB573" s="154"/>
      <c r="FC573" s="154"/>
      <c r="FD573" s="154"/>
      <c r="FE573" s="154"/>
      <c r="FF573" s="154"/>
      <c r="FG573" s="154"/>
      <c r="FH573" s="154"/>
      <c r="FI573" s="154"/>
      <c r="FJ573" s="154"/>
      <c r="FK573" s="154"/>
      <c r="FL573" s="154"/>
      <c r="FM573" s="154"/>
      <c r="FN573" s="154"/>
      <c r="FO573" s="154"/>
      <c r="FP573" s="154"/>
      <c r="FQ573" s="154"/>
      <c r="FR573" s="154"/>
      <c r="FS573" s="154"/>
      <c r="FT573" s="154"/>
      <c r="FU573" s="154"/>
      <c r="FV573" s="154"/>
      <c r="FW573" s="154"/>
      <c r="FX573" s="154"/>
      <c r="FY573" s="154"/>
      <c r="FZ573" s="154"/>
      <c r="GA573" s="154"/>
      <c r="GB573" s="154"/>
      <c r="GC573" s="154"/>
      <c r="GD573" s="154"/>
      <c r="GE573" s="154"/>
      <c r="GF573" s="154"/>
      <c r="GG573" s="154"/>
      <c r="GH573" s="154"/>
      <c r="GI573" s="154"/>
      <c r="GJ573" s="154"/>
      <c r="GK573" s="154"/>
      <c r="GL573" s="154"/>
      <c r="GM573" s="154"/>
      <c r="GN573" s="154"/>
      <c r="GO573" s="154"/>
      <c r="GP573" s="154"/>
      <c r="GQ573" s="154"/>
      <c r="GR573" s="154"/>
      <c r="GS573" s="154"/>
      <c r="GT573" s="154"/>
      <c r="GU573" s="154"/>
      <c r="GV573" s="154"/>
      <c r="GW573" s="154"/>
      <c r="GX573" s="154"/>
      <c r="GY573" s="154"/>
      <c r="GZ573" s="154"/>
      <c r="HA573" s="154"/>
      <c r="HB573" s="154"/>
      <c r="HC573" s="154"/>
      <c r="HD573" s="154"/>
      <c r="HE573" s="154"/>
      <c r="HF573" s="154"/>
      <c r="HG573" s="154"/>
      <c r="HH573" s="154"/>
      <c r="HI573" s="154"/>
      <c r="HJ573" s="154"/>
      <c r="HK573" s="154"/>
      <c r="HL573" s="154"/>
      <c r="HM573" s="154"/>
      <c r="HN573" s="154"/>
      <c r="HO573" s="154"/>
      <c r="HP573" s="154"/>
      <c r="HQ573" s="154"/>
      <c r="HR573" s="154"/>
      <c r="HS573" s="154"/>
      <c r="HT573" s="154"/>
      <c r="HU573" s="154"/>
      <c r="HV573" s="154"/>
      <c r="HW573" s="154"/>
      <c r="HX573" s="154"/>
      <c r="HY573" s="154"/>
      <c r="HZ573" s="154"/>
      <c r="IA573" s="154"/>
      <c r="IB573" s="154"/>
      <c r="IC573" s="154"/>
      <c r="ID573" s="154"/>
      <c r="IE573" s="154"/>
      <c r="IF573" s="154"/>
      <c r="IG573" s="154"/>
      <c r="IH573" s="154"/>
      <c r="II573" s="154"/>
      <c r="IJ573" s="154"/>
      <c r="IK573" s="154"/>
      <c r="IL573" s="154"/>
      <c r="IM573" s="154"/>
      <c r="IN573" s="154"/>
      <c r="IO573" s="154"/>
      <c r="IP573" s="154"/>
      <c r="IQ573" s="154"/>
      <c r="IR573" s="154"/>
      <c r="IS573" s="154"/>
      <c r="IT573" s="154"/>
      <c r="IU573" s="154"/>
      <c r="IV573" s="154"/>
      <c r="IW573" s="154"/>
      <c r="IX573" s="154"/>
      <c r="IY573" s="154"/>
      <c r="IZ573" s="154"/>
      <c r="JA573" s="154"/>
      <c r="JB573" s="154"/>
      <c r="JC573" s="154"/>
      <c r="JD573" s="154"/>
      <c r="JE573" s="154"/>
      <c r="JF573" s="154"/>
      <c r="JG573" s="154"/>
      <c r="JH573" s="154"/>
      <c r="JI573" s="154"/>
      <c r="JJ573" s="154"/>
      <c r="JK573" s="154"/>
      <c r="JL573" s="154"/>
      <c r="JM573" s="154"/>
      <c r="JN573" s="154"/>
      <c r="JO573" s="154"/>
      <c r="JP573" s="154"/>
      <c r="JQ573" s="154"/>
      <c r="JR573" s="154"/>
      <c r="JS573" s="154"/>
      <c r="JT573" s="154"/>
      <c r="JU573" s="154"/>
      <c r="JV573" s="154"/>
      <c r="JW573" s="154"/>
      <c r="JX573" s="154"/>
      <c r="JY573" s="154"/>
      <c r="JZ573" s="154"/>
      <c r="KA573" s="154"/>
      <c r="KB573" s="154"/>
      <c r="KC573" s="154"/>
      <c r="KD573" s="154"/>
      <c r="KE573" s="154"/>
      <c r="KF573" s="154"/>
      <c r="KG573" s="154"/>
      <c r="KH573" s="154"/>
      <c r="KI573" s="154"/>
      <c r="KJ573" s="154"/>
      <c r="KK573" s="154"/>
      <c r="KL573" s="154"/>
      <c r="KM573" s="154"/>
      <c r="KN573" s="154"/>
      <c r="KO573" s="154"/>
      <c r="KP573" s="154"/>
      <c r="KQ573" s="154"/>
      <c r="KR573" s="154"/>
      <c r="KS573" s="154"/>
      <c r="KT573" s="154"/>
      <c r="KU573" s="154"/>
      <c r="KV573" s="154"/>
      <c r="KW573" s="154"/>
      <c r="KX573" s="154"/>
      <c r="KY573" s="154"/>
      <c r="KZ573" s="154"/>
      <c r="LA573" s="154"/>
      <c r="LB573" s="154"/>
      <c r="LC573" s="154"/>
      <c r="LD573" s="154"/>
      <c r="LE573" s="154"/>
      <c r="LF573" s="154"/>
      <c r="LG573" s="154"/>
      <c r="LH573" s="154"/>
      <c r="LI573" s="154"/>
      <c r="LJ573" s="154"/>
      <c r="LK573" s="154"/>
      <c r="LL573" s="154"/>
      <c r="LM573" s="154"/>
      <c r="LN573" s="154"/>
      <c r="LO573" s="154"/>
      <c r="LP573" s="154"/>
      <c r="LQ573" s="154"/>
      <c r="LR573" s="154"/>
      <c r="LS573" s="154"/>
      <c r="LT573" s="154"/>
      <c r="LU573" s="154"/>
      <c r="LV573" s="154"/>
      <c r="LW573" s="154"/>
      <c r="LX573" s="154"/>
      <c r="LY573" s="154"/>
      <c r="LZ573" s="154"/>
      <c r="MA573" s="154"/>
      <c r="MB573" s="154"/>
      <c r="MC573" s="154"/>
      <c r="MD573" s="154"/>
      <c r="ME573" s="154"/>
      <c r="MF573" s="154"/>
      <c r="MG573" s="154"/>
      <c r="MH573" s="154"/>
      <c r="MI573" s="154"/>
      <c r="MJ573" s="154"/>
      <c r="MK573" s="154"/>
      <c r="ML573" s="154"/>
      <c r="MM573" s="154"/>
      <c r="MN573" s="154"/>
      <c r="MO573" s="154"/>
      <c r="MP573" s="154"/>
      <c r="MQ573" s="154"/>
      <c r="MR573" s="154"/>
      <c r="MS573" s="154"/>
      <c r="MT573" s="154"/>
      <c r="MU573" s="154"/>
      <c r="MV573" s="154"/>
      <c r="MW573" s="154"/>
      <c r="MX573" s="154"/>
      <c r="MY573" s="154"/>
      <c r="MZ573" s="154"/>
      <c r="NA573" s="154"/>
      <c r="NB573" s="154"/>
      <c r="NC573" s="154"/>
      <c r="ND573" s="154"/>
      <c r="NE573" s="154"/>
      <c r="NF573" s="154"/>
      <c r="NG573" s="154"/>
      <c r="NH573" s="154"/>
      <c r="NI573" s="154"/>
      <c r="NJ573" s="154"/>
      <c r="NK573" s="154"/>
      <c r="NL573" s="154"/>
      <c r="NM573" s="154"/>
      <c r="NN573" s="154"/>
      <c r="NO573" s="154"/>
      <c r="NP573" s="154"/>
      <c r="NQ573" s="154"/>
      <c r="NR573" s="154"/>
      <c r="NS573" s="154"/>
      <c r="NT573" s="154"/>
      <c r="NU573" s="154"/>
      <c r="NV573" s="154"/>
      <c r="NW573" s="154"/>
      <c r="NX573" s="154"/>
      <c r="NY573" s="154"/>
      <c r="NZ573" s="154"/>
      <c r="OA573" s="154"/>
      <c r="OB573" s="154"/>
      <c r="OC573" s="154"/>
      <c r="OD573" s="154"/>
      <c r="OE573" s="154"/>
      <c r="OF573" s="154"/>
      <c r="OG573" s="154"/>
      <c r="OH573" s="154"/>
      <c r="OI573" s="154"/>
      <c r="OJ573" s="154"/>
      <c r="OK573" s="154"/>
      <c r="OL573" s="154"/>
      <c r="OM573" s="154"/>
      <c r="ON573" s="154"/>
      <c r="OO573" s="154"/>
      <c r="OP573" s="154"/>
      <c r="OQ573" s="154"/>
      <c r="OR573" s="154"/>
      <c r="OS573" s="154"/>
      <c r="OT573" s="154"/>
      <c r="OU573" s="154"/>
      <c r="OV573" s="154"/>
      <c r="OW573" s="154"/>
      <c r="OX573" s="154"/>
      <c r="OY573" s="154"/>
      <c r="OZ573" s="154"/>
      <c r="PA573" s="154"/>
      <c r="PB573" s="154"/>
      <c r="PC573" s="154"/>
      <c r="PD573" s="154"/>
      <c r="PE573" s="154"/>
      <c r="PF573" s="154"/>
      <c r="PG573" s="154"/>
      <c r="PH573" s="154"/>
      <c r="PI573" s="154"/>
      <c r="PJ573" s="154"/>
      <c r="PK573" s="154"/>
      <c r="PL573" s="154"/>
      <c r="PM573" s="154"/>
      <c r="PN573" s="154"/>
      <c r="PO573" s="154"/>
      <c r="PP573" s="154"/>
      <c r="PQ573" s="154"/>
      <c r="PR573" s="154"/>
      <c r="PS573" s="154"/>
      <c r="PT573" s="154"/>
      <c r="PU573" s="154"/>
      <c r="PV573" s="154"/>
      <c r="PW573" s="154"/>
      <c r="PX573" s="154"/>
      <c r="PY573" s="154"/>
      <c r="PZ573" s="154"/>
      <c r="QA573" s="154"/>
      <c r="QB573" s="154"/>
      <c r="QC573" s="154"/>
      <c r="QD573" s="154"/>
      <c r="QE573" s="154"/>
      <c r="QF573" s="154"/>
      <c r="QG573" s="154"/>
      <c r="QH573" s="154"/>
      <c r="QI573" s="154"/>
      <c r="QJ573" s="154"/>
      <c r="QK573" s="154"/>
      <c r="QL573" s="154"/>
      <c r="QM573" s="154"/>
      <c r="QN573" s="154"/>
      <c r="QO573" s="154"/>
      <c r="QP573" s="154"/>
      <c r="QQ573" s="154"/>
      <c r="QR573" s="154"/>
      <c r="QS573" s="154"/>
      <c r="QT573" s="154"/>
      <c r="QU573" s="154"/>
      <c r="QV573" s="154"/>
      <c r="QW573" s="154"/>
      <c r="QX573" s="154"/>
      <c r="QY573" s="154"/>
      <c r="QZ573" s="154"/>
      <c r="RA573" s="154"/>
      <c r="RB573" s="154"/>
      <c r="RC573" s="154"/>
      <c r="RD573" s="154"/>
      <c r="RE573" s="154"/>
      <c r="RF573" s="154"/>
      <c r="RG573" s="154"/>
      <c r="RH573" s="154"/>
      <c r="RI573" s="154"/>
      <c r="RJ573" s="154"/>
      <c r="RK573" s="154"/>
      <c r="RL573" s="154"/>
      <c r="RM573" s="154"/>
      <c r="RN573" s="154"/>
      <c r="RO573" s="154"/>
      <c r="RP573" s="154"/>
      <c r="RQ573" s="154"/>
      <c r="RR573" s="154"/>
      <c r="RS573" s="154"/>
      <c r="RT573" s="154"/>
      <c r="RU573" s="154"/>
      <c r="RV573" s="154"/>
      <c r="RW573" s="154"/>
      <c r="RX573" s="154"/>
      <c r="RY573" s="154"/>
      <c r="RZ573" s="154"/>
      <c r="SA573" s="154"/>
      <c r="SB573" s="154"/>
      <c r="SC573" s="154"/>
      <c r="SD573" s="154"/>
      <c r="SE573" s="154"/>
      <c r="SF573" s="154"/>
      <c r="SG573" s="154"/>
      <c r="SH573" s="154"/>
      <c r="SI573" s="154"/>
      <c r="SJ573" s="154"/>
      <c r="SK573" s="154"/>
      <c r="SL573" s="154"/>
      <c r="SM573" s="154"/>
      <c r="SN573" s="154"/>
      <c r="SO573" s="154"/>
      <c r="SP573" s="154"/>
      <c r="SQ573" s="154"/>
      <c r="SR573" s="154"/>
      <c r="SS573" s="154"/>
      <c r="ST573" s="154"/>
      <c r="SU573" s="154"/>
      <c r="SV573" s="154"/>
      <c r="SW573" s="154"/>
      <c r="SX573" s="154"/>
      <c r="SY573" s="154"/>
      <c r="SZ573" s="154"/>
      <c r="TA573" s="154"/>
      <c r="TB573" s="154"/>
      <c r="TC573" s="154"/>
      <c r="TD573" s="154"/>
      <c r="TE573" s="154"/>
      <c r="TF573" s="154"/>
      <c r="TG573" s="154"/>
      <c r="TH573" s="154"/>
      <c r="TI573" s="154"/>
      <c r="TJ573" s="154"/>
      <c r="TK573" s="154"/>
      <c r="TL573" s="154"/>
      <c r="TM573" s="154"/>
      <c r="TN573" s="154"/>
      <c r="TO573" s="154"/>
      <c r="TP573" s="154"/>
      <c r="TQ573" s="154"/>
      <c r="TR573" s="154"/>
      <c r="TS573" s="154"/>
      <c r="TT573" s="154"/>
      <c r="TU573" s="154"/>
      <c r="TV573" s="154"/>
      <c r="TW573" s="154"/>
      <c r="TX573" s="154"/>
      <c r="TY573" s="154"/>
      <c r="TZ573" s="154"/>
      <c r="UA573" s="154"/>
      <c r="UB573" s="154"/>
      <c r="UC573" s="154"/>
      <c r="UD573" s="154"/>
      <c r="UE573" s="154"/>
      <c r="UF573" s="154"/>
      <c r="UG573" s="154"/>
      <c r="UH573" s="154"/>
      <c r="UI573" s="154"/>
      <c r="UJ573" s="154"/>
      <c r="UK573" s="154"/>
      <c r="UL573" s="154"/>
      <c r="UM573" s="154"/>
      <c r="UN573" s="154"/>
      <c r="UO573" s="154"/>
      <c r="UP573" s="154"/>
      <c r="UQ573" s="154"/>
      <c r="UR573" s="154"/>
      <c r="US573" s="154"/>
      <c r="UT573" s="154"/>
      <c r="UU573" s="154"/>
      <c r="UV573" s="154"/>
      <c r="UW573" s="154"/>
      <c r="UX573" s="154"/>
      <c r="UY573" s="154"/>
      <c r="UZ573" s="154"/>
      <c r="VA573" s="154"/>
      <c r="VB573" s="154"/>
      <c r="VC573" s="154"/>
      <c r="VD573" s="154"/>
      <c r="VE573" s="154"/>
      <c r="VF573" s="154"/>
      <c r="VG573" s="154"/>
      <c r="VH573" s="154"/>
      <c r="VI573" s="154"/>
      <c r="VJ573" s="154"/>
      <c r="VK573" s="154"/>
      <c r="VL573" s="154"/>
      <c r="VM573" s="154"/>
      <c r="VN573" s="154"/>
      <c r="VO573" s="154"/>
      <c r="VP573" s="154"/>
      <c r="VQ573" s="154"/>
      <c r="VR573" s="154"/>
      <c r="VS573" s="154"/>
      <c r="VT573" s="154"/>
      <c r="VU573" s="154"/>
      <c r="VV573" s="154"/>
      <c r="VW573" s="154"/>
    </row>
    <row r="574" spans="1:595" s="153" customFormat="1" ht="104.25" customHeight="1">
      <c r="A574" s="798"/>
      <c r="B574" s="655" t="s">
        <v>1286</v>
      </c>
      <c r="C574" s="657" t="s">
        <v>1278</v>
      </c>
      <c r="D574" s="805" t="s">
        <v>1279</v>
      </c>
      <c r="E574" s="751" t="s">
        <v>1284</v>
      </c>
      <c r="F574" s="807" t="s">
        <v>51</v>
      </c>
      <c r="G574" s="807" t="s">
        <v>1285</v>
      </c>
      <c r="H574" s="807" t="s">
        <v>24</v>
      </c>
      <c r="I574" s="188" t="s">
        <v>77</v>
      </c>
      <c r="J574" s="188" t="s">
        <v>26</v>
      </c>
      <c r="K574" s="188" t="s">
        <v>1287</v>
      </c>
      <c r="L574" s="188" t="s">
        <v>28</v>
      </c>
      <c r="M574" s="152">
        <f t="shared" ref="M574:R574" si="24">M575</f>
        <v>0</v>
      </c>
      <c r="N574" s="152">
        <f t="shared" si="24"/>
        <v>0</v>
      </c>
      <c r="O574" s="152">
        <f t="shared" si="24"/>
        <v>64000</v>
      </c>
      <c r="P574" s="152">
        <f t="shared" si="24"/>
        <v>20000</v>
      </c>
      <c r="Q574" s="152">
        <f t="shared" si="24"/>
        <v>84000</v>
      </c>
      <c r="R574" s="152">
        <f t="shared" si="24"/>
        <v>84000</v>
      </c>
      <c r="S574" s="544"/>
      <c r="AU574" s="154"/>
      <c r="AV574" s="154"/>
      <c r="AW574" s="154"/>
      <c r="AX574" s="154"/>
      <c r="AY574" s="154"/>
      <c r="AZ574" s="154"/>
      <c r="BA574" s="154"/>
      <c r="BB574" s="154"/>
      <c r="BC574" s="154"/>
      <c r="BD574" s="154"/>
      <c r="BE574" s="154"/>
      <c r="BF574" s="154"/>
      <c r="BG574" s="154"/>
      <c r="BH574" s="154"/>
      <c r="BI574" s="154"/>
      <c r="BJ574" s="154"/>
      <c r="BK574" s="154"/>
      <c r="BL574" s="154"/>
      <c r="BM574" s="154"/>
      <c r="BN574" s="154"/>
      <c r="BO574" s="154"/>
      <c r="BP574" s="154"/>
      <c r="BQ574" s="154"/>
      <c r="BR574" s="154"/>
      <c r="BS574" s="154"/>
      <c r="BT574" s="154"/>
      <c r="BU574" s="154"/>
      <c r="BV574" s="154"/>
      <c r="BW574" s="154"/>
      <c r="BX574" s="154"/>
      <c r="BY574" s="154"/>
      <c r="BZ574" s="154"/>
      <c r="CA574" s="154"/>
      <c r="CB574" s="154"/>
      <c r="CC574" s="154"/>
      <c r="CD574" s="154"/>
      <c r="CE574" s="154"/>
      <c r="CF574" s="154"/>
      <c r="CG574" s="154"/>
      <c r="CH574" s="154"/>
      <c r="CI574" s="154"/>
      <c r="CJ574" s="154"/>
      <c r="CK574" s="154"/>
      <c r="CL574" s="154"/>
      <c r="CM574" s="154"/>
      <c r="CN574" s="154"/>
      <c r="CO574" s="154"/>
      <c r="CP574" s="154"/>
      <c r="CQ574" s="154"/>
      <c r="CR574" s="154"/>
      <c r="CS574" s="154"/>
      <c r="CT574" s="154"/>
      <c r="CU574" s="154"/>
      <c r="CV574" s="154"/>
      <c r="CW574" s="154"/>
      <c r="CX574" s="154"/>
      <c r="CY574" s="154"/>
      <c r="CZ574" s="154"/>
      <c r="DA574" s="154"/>
      <c r="DB574" s="154"/>
      <c r="DC574" s="154"/>
      <c r="DD574" s="154"/>
      <c r="DE574" s="154"/>
      <c r="DF574" s="154"/>
      <c r="DG574" s="154"/>
      <c r="DH574" s="154"/>
      <c r="DI574" s="154"/>
      <c r="DJ574" s="154"/>
      <c r="DK574" s="154"/>
      <c r="DL574" s="154"/>
      <c r="DM574" s="154"/>
      <c r="DN574" s="154"/>
      <c r="DO574" s="154"/>
      <c r="DP574" s="154"/>
      <c r="DQ574" s="154"/>
      <c r="DR574" s="154"/>
      <c r="DS574" s="154"/>
      <c r="DT574" s="154"/>
      <c r="DU574" s="154"/>
      <c r="DV574" s="154"/>
      <c r="DW574" s="154"/>
      <c r="DX574" s="154"/>
      <c r="DY574" s="154"/>
      <c r="DZ574" s="154"/>
      <c r="EA574" s="154"/>
      <c r="EB574" s="154"/>
      <c r="EC574" s="154"/>
      <c r="ED574" s="154"/>
      <c r="EE574" s="154"/>
      <c r="EF574" s="154"/>
      <c r="EG574" s="154"/>
      <c r="EH574" s="154"/>
      <c r="EI574" s="154"/>
      <c r="EJ574" s="154"/>
      <c r="EK574" s="154"/>
      <c r="EL574" s="154"/>
      <c r="EM574" s="154"/>
      <c r="EN574" s="154"/>
      <c r="EO574" s="154"/>
      <c r="EP574" s="154"/>
      <c r="EQ574" s="154"/>
      <c r="ER574" s="154"/>
      <c r="ES574" s="154"/>
      <c r="ET574" s="154"/>
      <c r="EU574" s="154"/>
      <c r="EV574" s="154"/>
      <c r="EW574" s="154"/>
      <c r="EX574" s="154"/>
      <c r="EY574" s="154"/>
      <c r="EZ574" s="154"/>
      <c r="FA574" s="154"/>
      <c r="FB574" s="154"/>
      <c r="FC574" s="154"/>
      <c r="FD574" s="154"/>
      <c r="FE574" s="154"/>
      <c r="FF574" s="154"/>
      <c r="FG574" s="154"/>
      <c r="FH574" s="154"/>
      <c r="FI574" s="154"/>
      <c r="FJ574" s="154"/>
      <c r="FK574" s="154"/>
      <c r="FL574" s="154"/>
      <c r="FM574" s="154"/>
      <c r="FN574" s="154"/>
      <c r="FO574" s="154"/>
      <c r="FP574" s="154"/>
      <c r="FQ574" s="154"/>
      <c r="FR574" s="154"/>
      <c r="FS574" s="154"/>
      <c r="FT574" s="154"/>
      <c r="FU574" s="154"/>
      <c r="FV574" s="154"/>
      <c r="FW574" s="154"/>
      <c r="FX574" s="154"/>
      <c r="FY574" s="154"/>
      <c r="FZ574" s="154"/>
      <c r="GA574" s="154"/>
      <c r="GB574" s="154"/>
      <c r="GC574" s="154"/>
      <c r="GD574" s="154"/>
      <c r="GE574" s="154"/>
      <c r="GF574" s="154"/>
      <c r="GG574" s="154"/>
      <c r="GH574" s="154"/>
      <c r="GI574" s="154"/>
      <c r="GJ574" s="154"/>
      <c r="GK574" s="154"/>
      <c r="GL574" s="154"/>
      <c r="GM574" s="154"/>
      <c r="GN574" s="154"/>
      <c r="GO574" s="154"/>
      <c r="GP574" s="154"/>
      <c r="GQ574" s="154"/>
      <c r="GR574" s="154"/>
      <c r="GS574" s="154"/>
      <c r="GT574" s="154"/>
      <c r="GU574" s="154"/>
      <c r="GV574" s="154"/>
      <c r="GW574" s="154"/>
      <c r="GX574" s="154"/>
      <c r="GY574" s="154"/>
      <c r="GZ574" s="154"/>
      <c r="HA574" s="154"/>
      <c r="HB574" s="154"/>
      <c r="HC574" s="154"/>
      <c r="HD574" s="154"/>
      <c r="HE574" s="154"/>
      <c r="HF574" s="154"/>
      <c r="HG574" s="154"/>
      <c r="HH574" s="154"/>
      <c r="HI574" s="154"/>
      <c r="HJ574" s="154"/>
      <c r="HK574" s="154"/>
      <c r="HL574" s="154"/>
      <c r="HM574" s="154"/>
      <c r="HN574" s="154"/>
      <c r="HO574" s="154"/>
      <c r="HP574" s="154"/>
      <c r="HQ574" s="154"/>
      <c r="HR574" s="154"/>
      <c r="HS574" s="154"/>
      <c r="HT574" s="154"/>
      <c r="HU574" s="154"/>
      <c r="HV574" s="154"/>
      <c r="HW574" s="154"/>
      <c r="HX574" s="154"/>
      <c r="HY574" s="154"/>
      <c r="HZ574" s="154"/>
      <c r="IA574" s="154"/>
      <c r="IB574" s="154"/>
      <c r="IC574" s="154"/>
      <c r="ID574" s="154"/>
      <c r="IE574" s="154"/>
      <c r="IF574" s="154"/>
      <c r="IG574" s="154"/>
      <c r="IH574" s="154"/>
      <c r="II574" s="154"/>
      <c r="IJ574" s="154"/>
      <c r="IK574" s="154"/>
      <c r="IL574" s="154"/>
      <c r="IM574" s="154"/>
      <c r="IN574" s="154"/>
      <c r="IO574" s="154"/>
      <c r="IP574" s="154"/>
      <c r="IQ574" s="154"/>
      <c r="IR574" s="154"/>
      <c r="IS574" s="154"/>
      <c r="IT574" s="154"/>
      <c r="IU574" s="154"/>
      <c r="IV574" s="154"/>
      <c r="IW574" s="154"/>
      <c r="IX574" s="154"/>
      <c r="IY574" s="154"/>
      <c r="IZ574" s="154"/>
      <c r="JA574" s="154"/>
      <c r="JB574" s="154"/>
      <c r="JC574" s="154"/>
      <c r="JD574" s="154"/>
      <c r="JE574" s="154"/>
      <c r="JF574" s="154"/>
      <c r="JG574" s="154"/>
      <c r="JH574" s="154"/>
      <c r="JI574" s="154"/>
      <c r="JJ574" s="154"/>
      <c r="JK574" s="154"/>
      <c r="JL574" s="154"/>
      <c r="JM574" s="154"/>
      <c r="JN574" s="154"/>
      <c r="JO574" s="154"/>
      <c r="JP574" s="154"/>
      <c r="JQ574" s="154"/>
      <c r="JR574" s="154"/>
      <c r="JS574" s="154"/>
      <c r="JT574" s="154"/>
      <c r="JU574" s="154"/>
      <c r="JV574" s="154"/>
      <c r="JW574" s="154"/>
      <c r="JX574" s="154"/>
      <c r="JY574" s="154"/>
      <c r="JZ574" s="154"/>
      <c r="KA574" s="154"/>
      <c r="KB574" s="154"/>
      <c r="KC574" s="154"/>
      <c r="KD574" s="154"/>
      <c r="KE574" s="154"/>
      <c r="KF574" s="154"/>
      <c r="KG574" s="154"/>
      <c r="KH574" s="154"/>
      <c r="KI574" s="154"/>
      <c r="KJ574" s="154"/>
      <c r="KK574" s="154"/>
      <c r="KL574" s="154"/>
      <c r="KM574" s="154"/>
      <c r="KN574" s="154"/>
      <c r="KO574" s="154"/>
      <c r="KP574" s="154"/>
      <c r="KQ574" s="154"/>
      <c r="KR574" s="154"/>
      <c r="KS574" s="154"/>
      <c r="KT574" s="154"/>
      <c r="KU574" s="154"/>
      <c r="KV574" s="154"/>
      <c r="KW574" s="154"/>
      <c r="KX574" s="154"/>
      <c r="KY574" s="154"/>
      <c r="KZ574" s="154"/>
      <c r="LA574" s="154"/>
      <c r="LB574" s="154"/>
      <c r="LC574" s="154"/>
      <c r="LD574" s="154"/>
      <c r="LE574" s="154"/>
      <c r="LF574" s="154"/>
      <c r="LG574" s="154"/>
      <c r="LH574" s="154"/>
      <c r="LI574" s="154"/>
      <c r="LJ574" s="154"/>
      <c r="LK574" s="154"/>
      <c r="LL574" s="154"/>
      <c r="LM574" s="154"/>
      <c r="LN574" s="154"/>
      <c r="LO574" s="154"/>
      <c r="LP574" s="154"/>
      <c r="LQ574" s="154"/>
      <c r="LR574" s="154"/>
      <c r="LS574" s="154"/>
      <c r="LT574" s="154"/>
      <c r="LU574" s="154"/>
      <c r="LV574" s="154"/>
      <c r="LW574" s="154"/>
      <c r="LX574" s="154"/>
      <c r="LY574" s="154"/>
      <c r="LZ574" s="154"/>
      <c r="MA574" s="154"/>
      <c r="MB574" s="154"/>
      <c r="MC574" s="154"/>
      <c r="MD574" s="154"/>
      <c r="ME574" s="154"/>
      <c r="MF574" s="154"/>
      <c r="MG574" s="154"/>
      <c r="MH574" s="154"/>
      <c r="MI574" s="154"/>
      <c r="MJ574" s="154"/>
      <c r="MK574" s="154"/>
      <c r="ML574" s="154"/>
      <c r="MM574" s="154"/>
      <c r="MN574" s="154"/>
      <c r="MO574" s="154"/>
      <c r="MP574" s="154"/>
      <c r="MQ574" s="154"/>
      <c r="MR574" s="154"/>
      <c r="MS574" s="154"/>
      <c r="MT574" s="154"/>
      <c r="MU574" s="154"/>
      <c r="MV574" s="154"/>
      <c r="MW574" s="154"/>
      <c r="MX574" s="154"/>
      <c r="MY574" s="154"/>
      <c r="MZ574" s="154"/>
      <c r="NA574" s="154"/>
      <c r="NB574" s="154"/>
      <c r="NC574" s="154"/>
      <c r="ND574" s="154"/>
      <c r="NE574" s="154"/>
      <c r="NF574" s="154"/>
      <c r="NG574" s="154"/>
      <c r="NH574" s="154"/>
      <c r="NI574" s="154"/>
      <c r="NJ574" s="154"/>
      <c r="NK574" s="154"/>
      <c r="NL574" s="154"/>
      <c r="NM574" s="154"/>
      <c r="NN574" s="154"/>
      <c r="NO574" s="154"/>
      <c r="NP574" s="154"/>
      <c r="NQ574" s="154"/>
      <c r="NR574" s="154"/>
      <c r="NS574" s="154"/>
      <c r="NT574" s="154"/>
      <c r="NU574" s="154"/>
      <c r="NV574" s="154"/>
      <c r="NW574" s="154"/>
      <c r="NX574" s="154"/>
      <c r="NY574" s="154"/>
      <c r="NZ574" s="154"/>
      <c r="OA574" s="154"/>
      <c r="OB574" s="154"/>
      <c r="OC574" s="154"/>
      <c r="OD574" s="154"/>
      <c r="OE574" s="154"/>
      <c r="OF574" s="154"/>
      <c r="OG574" s="154"/>
      <c r="OH574" s="154"/>
      <c r="OI574" s="154"/>
      <c r="OJ574" s="154"/>
      <c r="OK574" s="154"/>
      <c r="OL574" s="154"/>
      <c r="OM574" s="154"/>
      <c r="ON574" s="154"/>
      <c r="OO574" s="154"/>
      <c r="OP574" s="154"/>
      <c r="OQ574" s="154"/>
      <c r="OR574" s="154"/>
      <c r="OS574" s="154"/>
      <c r="OT574" s="154"/>
      <c r="OU574" s="154"/>
      <c r="OV574" s="154"/>
      <c r="OW574" s="154"/>
      <c r="OX574" s="154"/>
      <c r="OY574" s="154"/>
      <c r="OZ574" s="154"/>
      <c r="PA574" s="154"/>
      <c r="PB574" s="154"/>
      <c r="PC574" s="154"/>
      <c r="PD574" s="154"/>
      <c r="PE574" s="154"/>
      <c r="PF574" s="154"/>
      <c r="PG574" s="154"/>
      <c r="PH574" s="154"/>
      <c r="PI574" s="154"/>
      <c r="PJ574" s="154"/>
      <c r="PK574" s="154"/>
      <c r="PL574" s="154"/>
      <c r="PM574" s="154"/>
      <c r="PN574" s="154"/>
      <c r="PO574" s="154"/>
      <c r="PP574" s="154"/>
      <c r="PQ574" s="154"/>
      <c r="PR574" s="154"/>
      <c r="PS574" s="154"/>
      <c r="PT574" s="154"/>
      <c r="PU574" s="154"/>
      <c r="PV574" s="154"/>
      <c r="PW574" s="154"/>
      <c r="PX574" s="154"/>
      <c r="PY574" s="154"/>
      <c r="PZ574" s="154"/>
      <c r="QA574" s="154"/>
      <c r="QB574" s="154"/>
      <c r="QC574" s="154"/>
      <c r="QD574" s="154"/>
      <c r="QE574" s="154"/>
      <c r="QF574" s="154"/>
      <c r="QG574" s="154"/>
      <c r="QH574" s="154"/>
      <c r="QI574" s="154"/>
      <c r="QJ574" s="154"/>
      <c r="QK574" s="154"/>
      <c r="QL574" s="154"/>
      <c r="QM574" s="154"/>
      <c r="QN574" s="154"/>
      <c r="QO574" s="154"/>
      <c r="QP574" s="154"/>
      <c r="QQ574" s="154"/>
      <c r="QR574" s="154"/>
      <c r="QS574" s="154"/>
      <c r="QT574" s="154"/>
      <c r="QU574" s="154"/>
      <c r="QV574" s="154"/>
      <c r="QW574" s="154"/>
      <c r="QX574" s="154"/>
      <c r="QY574" s="154"/>
      <c r="QZ574" s="154"/>
      <c r="RA574" s="154"/>
      <c r="RB574" s="154"/>
      <c r="RC574" s="154"/>
      <c r="RD574" s="154"/>
      <c r="RE574" s="154"/>
      <c r="RF574" s="154"/>
      <c r="RG574" s="154"/>
      <c r="RH574" s="154"/>
      <c r="RI574" s="154"/>
      <c r="RJ574" s="154"/>
      <c r="RK574" s="154"/>
      <c r="RL574" s="154"/>
      <c r="RM574" s="154"/>
      <c r="RN574" s="154"/>
      <c r="RO574" s="154"/>
      <c r="RP574" s="154"/>
      <c r="RQ574" s="154"/>
      <c r="RR574" s="154"/>
      <c r="RS574" s="154"/>
      <c r="RT574" s="154"/>
      <c r="RU574" s="154"/>
      <c r="RV574" s="154"/>
      <c r="RW574" s="154"/>
      <c r="RX574" s="154"/>
      <c r="RY574" s="154"/>
      <c r="RZ574" s="154"/>
      <c r="SA574" s="154"/>
      <c r="SB574" s="154"/>
      <c r="SC574" s="154"/>
      <c r="SD574" s="154"/>
      <c r="SE574" s="154"/>
      <c r="SF574" s="154"/>
      <c r="SG574" s="154"/>
      <c r="SH574" s="154"/>
      <c r="SI574" s="154"/>
      <c r="SJ574" s="154"/>
      <c r="SK574" s="154"/>
      <c r="SL574" s="154"/>
      <c r="SM574" s="154"/>
      <c r="SN574" s="154"/>
      <c r="SO574" s="154"/>
      <c r="SP574" s="154"/>
      <c r="SQ574" s="154"/>
      <c r="SR574" s="154"/>
      <c r="SS574" s="154"/>
      <c r="ST574" s="154"/>
      <c r="SU574" s="154"/>
      <c r="SV574" s="154"/>
      <c r="SW574" s="154"/>
      <c r="SX574" s="154"/>
      <c r="SY574" s="154"/>
      <c r="SZ574" s="154"/>
      <c r="TA574" s="154"/>
      <c r="TB574" s="154"/>
      <c r="TC574" s="154"/>
      <c r="TD574" s="154"/>
      <c r="TE574" s="154"/>
      <c r="TF574" s="154"/>
      <c r="TG574" s="154"/>
      <c r="TH574" s="154"/>
      <c r="TI574" s="154"/>
      <c r="TJ574" s="154"/>
      <c r="TK574" s="154"/>
      <c r="TL574" s="154"/>
      <c r="TM574" s="154"/>
      <c r="TN574" s="154"/>
      <c r="TO574" s="154"/>
      <c r="TP574" s="154"/>
      <c r="TQ574" s="154"/>
      <c r="TR574" s="154"/>
      <c r="TS574" s="154"/>
      <c r="TT574" s="154"/>
      <c r="TU574" s="154"/>
      <c r="TV574" s="154"/>
      <c r="TW574" s="154"/>
      <c r="TX574" s="154"/>
      <c r="TY574" s="154"/>
      <c r="TZ574" s="154"/>
      <c r="UA574" s="154"/>
      <c r="UB574" s="154"/>
      <c r="UC574" s="154"/>
      <c r="UD574" s="154"/>
      <c r="UE574" s="154"/>
      <c r="UF574" s="154"/>
      <c r="UG574" s="154"/>
      <c r="UH574" s="154"/>
      <c r="UI574" s="154"/>
      <c r="UJ574" s="154"/>
      <c r="UK574" s="154"/>
      <c r="UL574" s="154"/>
      <c r="UM574" s="154"/>
      <c r="UN574" s="154"/>
      <c r="UO574" s="154"/>
      <c r="UP574" s="154"/>
      <c r="UQ574" s="154"/>
      <c r="UR574" s="154"/>
      <c r="US574" s="154"/>
      <c r="UT574" s="154"/>
      <c r="UU574" s="154"/>
      <c r="UV574" s="154"/>
      <c r="UW574" s="154"/>
      <c r="UX574" s="154"/>
      <c r="UY574" s="154"/>
      <c r="UZ574" s="154"/>
      <c r="VA574" s="154"/>
      <c r="VB574" s="154"/>
      <c r="VC574" s="154"/>
      <c r="VD574" s="154"/>
      <c r="VE574" s="154"/>
      <c r="VF574" s="154"/>
      <c r="VG574" s="154"/>
      <c r="VH574" s="154"/>
      <c r="VI574" s="154"/>
      <c r="VJ574" s="154"/>
      <c r="VK574" s="154"/>
      <c r="VL574" s="154"/>
      <c r="VM574" s="154"/>
      <c r="VN574" s="154"/>
      <c r="VO574" s="154"/>
      <c r="VP574" s="154"/>
      <c r="VQ574" s="154"/>
      <c r="VR574" s="154"/>
      <c r="VS574" s="154"/>
      <c r="VT574" s="154"/>
      <c r="VU574" s="154"/>
      <c r="VV574" s="154"/>
      <c r="VW574" s="154"/>
    </row>
    <row r="575" spans="1:595" s="153" customFormat="1" ht="57" customHeight="1">
      <c r="A575" s="798"/>
      <c r="B575" s="656"/>
      <c r="C575" s="658"/>
      <c r="D575" s="693"/>
      <c r="E575" s="806"/>
      <c r="F575" s="808"/>
      <c r="G575" s="808"/>
      <c r="H575" s="808"/>
      <c r="I575" s="192" t="s">
        <v>77</v>
      </c>
      <c r="J575" s="192" t="s">
        <v>26</v>
      </c>
      <c r="K575" s="192" t="s">
        <v>1287</v>
      </c>
      <c r="L575" s="192" t="s">
        <v>36</v>
      </c>
      <c r="M575" s="155">
        <v>0</v>
      </c>
      <c r="N575" s="155">
        <v>0</v>
      </c>
      <c r="O575" s="155">
        <v>64000</v>
      </c>
      <c r="P575" s="155">
        <v>20000</v>
      </c>
      <c r="Q575" s="155">
        <v>84000</v>
      </c>
      <c r="R575" s="155">
        <v>84000</v>
      </c>
      <c r="S575" s="545">
        <v>3</v>
      </c>
      <c r="AU575" s="154"/>
      <c r="AV575" s="154"/>
      <c r="AW575" s="154"/>
      <c r="AX575" s="154"/>
      <c r="AY575" s="154"/>
      <c r="AZ575" s="154"/>
      <c r="BA575" s="154"/>
      <c r="BB575" s="154"/>
      <c r="BC575" s="154"/>
      <c r="BD575" s="154"/>
      <c r="BE575" s="154"/>
      <c r="BF575" s="154"/>
      <c r="BG575" s="154"/>
      <c r="BH575" s="154"/>
      <c r="BI575" s="154"/>
      <c r="BJ575" s="154"/>
      <c r="BK575" s="154"/>
      <c r="BL575" s="154"/>
      <c r="BM575" s="154"/>
      <c r="BN575" s="154"/>
      <c r="BO575" s="154"/>
      <c r="BP575" s="154"/>
      <c r="BQ575" s="154"/>
      <c r="BR575" s="154"/>
      <c r="BS575" s="154"/>
      <c r="BT575" s="154"/>
      <c r="BU575" s="154"/>
      <c r="BV575" s="154"/>
      <c r="BW575" s="154"/>
      <c r="BX575" s="154"/>
      <c r="BY575" s="154"/>
      <c r="BZ575" s="154"/>
      <c r="CA575" s="154"/>
      <c r="CB575" s="154"/>
      <c r="CC575" s="154"/>
      <c r="CD575" s="154"/>
      <c r="CE575" s="154"/>
      <c r="CF575" s="154"/>
      <c r="CG575" s="154"/>
      <c r="CH575" s="154"/>
      <c r="CI575" s="154"/>
      <c r="CJ575" s="154"/>
      <c r="CK575" s="154"/>
      <c r="CL575" s="154"/>
      <c r="CM575" s="154"/>
      <c r="CN575" s="154"/>
      <c r="CO575" s="154"/>
      <c r="CP575" s="154"/>
      <c r="CQ575" s="154"/>
      <c r="CR575" s="154"/>
      <c r="CS575" s="154"/>
      <c r="CT575" s="154"/>
      <c r="CU575" s="154"/>
      <c r="CV575" s="154"/>
      <c r="CW575" s="154"/>
      <c r="CX575" s="154"/>
      <c r="CY575" s="154"/>
      <c r="CZ575" s="154"/>
      <c r="DA575" s="154"/>
      <c r="DB575" s="154"/>
      <c r="DC575" s="154"/>
      <c r="DD575" s="154"/>
      <c r="DE575" s="154"/>
      <c r="DF575" s="154"/>
      <c r="DG575" s="154"/>
      <c r="DH575" s="154"/>
      <c r="DI575" s="154"/>
      <c r="DJ575" s="154"/>
      <c r="DK575" s="154"/>
      <c r="DL575" s="154"/>
      <c r="DM575" s="154"/>
      <c r="DN575" s="154"/>
      <c r="DO575" s="154"/>
      <c r="DP575" s="154"/>
      <c r="DQ575" s="154"/>
      <c r="DR575" s="154"/>
      <c r="DS575" s="154"/>
      <c r="DT575" s="154"/>
      <c r="DU575" s="154"/>
      <c r="DV575" s="154"/>
      <c r="DW575" s="154"/>
      <c r="DX575" s="154"/>
      <c r="DY575" s="154"/>
      <c r="DZ575" s="154"/>
      <c r="EA575" s="154"/>
      <c r="EB575" s="154"/>
      <c r="EC575" s="154"/>
      <c r="ED575" s="154"/>
      <c r="EE575" s="154"/>
      <c r="EF575" s="154"/>
      <c r="EG575" s="154"/>
      <c r="EH575" s="154"/>
      <c r="EI575" s="154"/>
      <c r="EJ575" s="154"/>
      <c r="EK575" s="154"/>
      <c r="EL575" s="154"/>
      <c r="EM575" s="154"/>
      <c r="EN575" s="154"/>
      <c r="EO575" s="154"/>
      <c r="EP575" s="154"/>
      <c r="EQ575" s="154"/>
      <c r="ER575" s="154"/>
      <c r="ES575" s="154"/>
      <c r="ET575" s="154"/>
      <c r="EU575" s="154"/>
      <c r="EV575" s="154"/>
      <c r="EW575" s="154"/>
      <c r="EX575" s="154"/>
      <c r="EY575" s="154"/>
      <c r="EZ575" s="154"/>
      <c r="FA575" s="154"/>
      <c r="FB575" s="154"/>
      <c r="FC575" s="154"/>
      <c r="FD575" s="154"/>
      <c r="FE575" s="154"/>
      <c r="FF575" s="154"/>
      <c r="FG575" s="154"/>
      <c r="FH575" s="154"/>
      <c r="FI575" s="154"/>
      <c r="FJ575" s="154"/>
      <c r="FK575" s="154"/>
      <c r="FL575" s="154"/>
      <c r="FM575" s="154"/>
      <c r="FN575" s="154"/>
      <c r="FO575" s="154"/>
      <c r="FP575" s="154"/>
      <c r="FQ575" s="154"/>
      <c r="FR575" s="154"/>
      <c r="FS575" s="154"/>
      <c r="FT575" s="154"/>
      <c r="FU575" s="154"/>
      <c r="FV575" s="154"/>
      <c r="FW575" s="154"/>
      <c r="FX575" s="154"/>
      <c r="FY575" s="154"/>
      <c r="FZ575" s="154"/>
      <c r="GA575" s="154"/>
      <c r="GB575" s="154"/>
      <c r="GC575" s="154"/>
      <c r="GD575" s="154"/>
      <c r="GE575" s="154"/>
      <c r="GF575" s="154"/>
      <c r="GG575" s="154"/>
      <c r="GH575" s="154"/>
      <c r="GI575" s="154"/>
      <c r="GJ575" s="154"/>
      <c r="GK575" s="154"/>
      <c r="GL575" s="154"/>
      <c r="GM575" s="154"/>
      <c r="GN575" s="154"/>
      <c r="GO575" s="154"/>
      <c r="GP575" s="154"/>
      <c r="GQ575" s="154"/>
      <c r="GR575" s="154"/>
      <c r="GS575" s="154"/>
      <c r="GT575" s="154"/>
      <c r="GU575" s="154"/>
      <c r="GV575" s="154"/>
      <c r="GW575" s="154"/>
      <c r="GX575" s="154"/>
      <c r="GY575" s="154"/>
      <c r="GZ575" s="154"/>
      <c r="HA575" s="154"/>
      <c r="HB575" s="154"/>
      <c r="HC575" s="154"/>
      <c r="HD575" s="154"/>
      <c r="HE575" s="154"/>
      <c r="HF575" s="154"/>
      <c r="HG575" s="154"/>
      <c r="HH575" s="154"/>
      <c r="HI575" s="154"/>
      <c r="HJ575" s="154"/>
      <c r="HK575" s="154"/>
      <c r="HL575" s="154"/>
      <c r="HM575" s="154"/>
      <c r="HN575" s="154"/>
      <c r="HO575" s="154"/>
      <c r="HP575" s="154"/>
      <c r="HQ575" s="154"/>
      <c r="HR575" s="154"/>
      <c r="HS575" s="154"/>
      <c r="HT575" s="154"/>
      <c r="HU575" s="154"/>
      <c r="HV575" s="154"/>
      <c r="HW575" s="154"/>
      <c r="HX575" s="154"/>
      <c r="HY575" s="154"/>
      <c r="HZ575" s="154"/>
      <c r="IA575" s="154"/>
      <c r="IB575" s="154"/>
      <c r="IC575" s="154"/>
      <c r="ID575" s="154"/>
      <c r="IE575" s="154"/>
      <c r="IF575" s="154"/>
      <c r="IG575" s="154"/>
      <c r="IH575" s="154"/>
      <c r="II575" s="154"/>
      <c r="IJ575" s="154"/>
      <c r="IK575" s="154"/>
      <c r="IL575" s="154"/>
      <c r="IM575" s="154"/>
      <c r="IN575" s="154"/>
      <c r="IO575" s="154"/>
      <c r="IP575" s="154"/>
      <c r="IQ575" s="154"/>
      <c r="IR575" s="154"/>
      <c r="IS575" s="154"/>
      <c r="IT575" s="154"/>
      <c r="IU575" s="154"/>
      <c r="IV575" s="154"/>
      <c r="IW575" s="154"/>
      <c r="IX575" s="154"/>
      <c r="IY575" s="154"/>
      <c r="IZ575" s="154"/>
      <c r="JA575" s="154"/>
      <c r="JB575" s="154"/>
      <c r="JC575" s="154"/>
      <c r="JD575" s="154"/>
      <c r="JE575" s="154"/>
      <c r="JF575" s="154"/>
      <c r="JG575" s="154"/>
      <c r="JH575" s="154"/>
      <c r="JI575" s="154"/>
      <c r="JJ575" s="154"/>
      <c r="JK575" s="154"/>
      <c r="JL575" s="154"/>
      <c r="JM575" s="154"/>
      <c r="JN575" s="154"/>
      <c r="JO575" s="154"/>
      <c r="JP575" s="154"/>
      <c r="JQ575" s="154"/>
      <c r="JR575" s="154"/>
      <c r="JS575" s="154"/>
      <c r="JT575" s="154"/>
      <c r="JU575" s="154"/>
      <c r="JV575" s="154"/>
      <c r="JW575" s="154"/>
      <c r="JX575" s="154"/>
      <c r="JY575" s="154"/>
      <c r="JZ575" s="154"/>
      <c r="KA575" s="154"/>
      <c r="KB575" s="154"/>
      <c r="KC575" s="154"/>
      <c r="KD575" s="154"/>
      <c r="KE575" s="154"/>
      <c r="KF575" s="154"/>
      <c r="KG575" s="154"/>
      <c r="KH575" s="154"/>
      <c r="KI575" s="154"/>
      <c r="KJ575" s="154"/>
      <c r="KK575" s="154"/>
      <c r="KL575" s="154"/>
      <c r="KM575" s="154"/>
      <c r="KN575" s="154"/>
      <c r="KO575" s="154"/>
      <c r="KP575" s="154"/>
      <c r="KQ575" s="154"/>
      <c r="KR575" s="154"/>
      <c r="KS575" s="154"/>
      <c r="KT575" s="154"/>
      <c r="KU575" s="154"/>
      <c r="KV575" s="154"/>
      <c r="KW575" s="154"/>
      <c r="KX575" s="154"/>
      <c r="KY575" s="154"/>
      <c r="KZ575" s="154"/>
      <c r="LA575" s="154"/>
      <c r="LB575" s="154"/>
      <c r="LC575" s="154"/>
      <c r="LD575" s="154"/>
      <c r="LE575" s="154"/>
      <c r="LF575" s="154"/>
      <c r="LG575" s="154"/>
      <c r="LH575" s="154"/>
      <c r="LI575" s="154"/>
      <c r="LJ575" s="154"/>
      <c r="LK575" s="154"/>
      <c r="LL575" s="154"/>
      <c r="LM575" s="154"/>
      <c r="LN575" s="154"/>
      <c r="LO575" s="154"/>
      <c r="LP575" s="154"/>
      <c r="LQ575" s="154"/>
      <c r="LR575" s="154"/>
      <c r="LS575" s="154"/>
      <c r="LT575" s="154"/>
      <c r="LU575" s="154"/>
      <c r="LV575" s="154"/>
      <c r="LW575" s="154"/>
      <c r="LX575" s="154"/>
      <c r="LY575" s="154"/>
      <c r="LZ575" s="154"/>
      <c r="MA575" s="154"/>
      <c r="MB575" s="154"/>
      <c r="MC575" s="154"/>
      <c r="MD575" s="154"/>
      <c r="ME575" s="154"/>
      <c r="MF575" s="154"/>
      <c r="MG575" s="154"/>
      <c r="MH575" s="154"/>
      <c r="MI575" s="154"/>
      <c r="MJ575" s="154"/>
      <c r="MK575" s="154"/>
      <c r="ML575" s="154"/>
      <c r="MM575" s="154"/>
      <c r="MN575" s="154"/>
      <c r="MO575" s="154"/>
      <c r="MP575" s="154"/>
      <c r="MQ575" s="154"/>
      <c r="MR575" s="154"/>
      <c r="MS575" s="154"/>
      <c r="MT575" s="154"/>
      <c r="MU575" s="154"/>
      <c r="MV575" s="154"/>
      <c r="MW575" s="154"/>
      <c r="MX575" s="154"/>
      <c r="MY575" s="154"/>
      <c r="MZ575" s="154"/>
      <c r="NA575" s="154"/>
      <c r="NB575" s="154"/>
      <c r="NC575" s="154"/>
      <c r="ND575" s="154"/>
      <c r="NE575" s="154"/>
      <c r="NF575" s="154"/>
      <c r="NG575" s="154"/>
      <c r="NH575" s="154"/>
      <c r="NI575" s="154"/>
      <c r="NJ575" s="154"/>
      <c r="NK575" s="154"/>
      <c r="NL575" s="154"/>
      <c r="NM575" s="154"/>
      <c r="NN575" s="154"/>
      <c r="NO575" s="154"/>
      <c r="NP575" s="154"/>
      <c r="NQ575" s="154"/>
      <c r="NR575" s="154"/>
      <c r="NS575" s="154"/>
      <c r="NT575" s="154"/>
      <c r="NU575" s="154"/>
      <c r="NV575" s="154"/>
      <c r="NW575" s="154"/>
      <c r="NX575" s="154"/>
      <c r="NY575" s="154"/>
      <c r="NZ575" s="154"/>
      <c r="OA575" s="154"/>
      <c r="OB575" s="154"/>
      <c r="OC575" s="154"/>
      <c r="OD575" s="154"/>
      <c r="OE575" s="154"/>
      <c r="OF575" s="154"/>
      <c r="OG575" s="154"/>
      <c r="OH575" s="154"/>
      <c r="OI575" s="154"/>
      <c r="OJ575" s="154"/>
      <c r="OK575" s="154"/>
      <c r="OL575" s="154"/>
      <c r="OM575" s="154"/>
      <c r="ON575" s="154"/>
      <c r="OO575" s="154"/>
      <c r="OP575" s="154"/>
      <c r="OQ575" s="154"/>
      <c r="OR575" s="154"/>
      <c r="OS575" s="154"/>
      <c r="OT575" s="154"/>
      <c r="OU575" s="154"/>
      <c r="OV575" s="154"/>
      <c r="OW575" s="154"/>
      <c r="OX575" s="154"/>
      <c r="OY575" s="154"/>
      <c r="OZ575" s="154"/>
      <c r="PA575" s="154"/>
      <c r="PB575" s="154"/>
      <c r="PC575" s="154"/>
      <c r="PD575" s="154"/>
      <c r="PE575" s="154"/>
      <c r="PF575" s="154"/>
      <c r="PG575" s="154"/>
      <c r="PH575" s="154"/>
      <c r="PI575" s="154"/>
      <c r="PJ575" s="154"/>
      <c r="PK575" s="154"/>
      <c r="PL575" s="154"/>
      <c r="PM575" s="154"/>
      <c r="PN575" s="154"/>
      <c r="PO575" s="154"/>
      <c r="PP575" s="154"/>
      <c r="PQ575" s="154"/>
      <c r="PR575" s="154"/>
      <c r="PS575" s="154"/>
      <c r="PT575" s="154"/>
      <c r="PU575" s="154"/>
      <c r="PV575" s="154"/>
      <c r="PW575" s="154"/>
      <c r="PX575" s="154"/>
      <c r="PY575" s="154"/>
      <c r="PZ575" s="154"/>
      <c r="QA575" s="154"/>
      <c r="QB575" s="154"/>
      <c r="QC575" s="154"/>
      <c r="QD575" s="154"/>
      <c r="QE575" s="154"/>
      <c r="QF575" s="154"/>
      <c r="QG575" s="154"/>
      <c r="QH575" s="154"/>
      <c r="QI575" s="154"/>
      <c r="QJ575" s="154"/>
      <c r="QK575" s="154"/>
      <c r="QL575" s="154"/>
      <c r="QM575" s="154"/>
      <c r="QN575" s="154"/>
      <c r="QO575" s="154"/>
      <c r="QP575" s="154"/>
      <c r="QQ575" s="154"/>
      <c r="QR575" s="154"/>
      <c r="QS575" s="154"/>
      <c r="QT575" s="154"/>
      <c r="QU575" s="154"/>
      <c r="QV575" s="154"/>
      <c r="QW575" s="154"/>
      <c r="QX575" s="154"/>
      <c r="QY575" s="154"/>
      <c r="QZ575" s="154"/>
      <c r="RA575" s="154"/>
      <c r="RB575" s="154"/>
      <c r="RC575" s="154"/>
      <c r="RD575" s="154"/>
      <c r="RE575" s="154"/>
      <c r="RF575" s="154"/>
      <c r="RG575" s="154"/>
      <c r="RH575" s="154"/>
      <c r="RI575" s="154"/>
      <c r="RJ575" s="154"/>
      <c r="RK575" s="154"/>
      <c r="RL575" s="154"/>
      <c r="RM575" s="154"/>
      <c r="RN575" s="154"/>
      <c r="RO575" s="154"/>
      <c r="RP575" s="154"/>
      <c r="RQ575" s="154"/>
      <c r="RR575" s="154"/>
      <c r="RS575" s="154"/>
      <c r="RT575" s="154"/>
      <c r="RU575" s="154"/>
      <c r="RV575" s="154"/>
      <c r="RW575" s="154"/>
      <c r="RX575" s="154"/>
      <c r="RY575" s="154"/>
      <c r="RZ575" s="154"/>
      <c r="SA575" s="154"/>
      <c r="SB575" s="154"/>
      <c r="SC575" s="154"/>
      <c r="SD575" s="154"/>
      <c r="SE575" s="154"/>
      <c r="SF575" s="154"/>
      <c r="SG575" s="154"/>
      <c r="SH575" s="154"/>
      <c r="SI575" s="154"/>
      <c r="SJ575" s="154"/>
      <c r="SK575" s="154"/>
      <c r="SL575" s="154"/>
      <c r="SM575" s="154"/>
      <c r="SN575" s="154"/>
      <c r="SO575" s="154"/>
      <c r="SP575" s="154"/>
      <c r="SQ575" s="154"/>
      <c r="SR575" s="154"/>
      <c r="SS575" s="154"/>
      <c r="ST575" s="154"/>
      <c r="SU575" s="154"/>
      <c r="SV575" s="154"/>
      <c r="SW575" s="154"/>
      <c r="SX575" s="154"/>
      <c r="SY575" s="154"/>
      <c r="SZ575" s="154"/>
      <c r="TA575" s="154"/>
      <c r="TB575" s="154"/>
      <c r="TC575" s="154"/>
      <c r="TD575" s="154"/>
      <c r="TE575" s="154"/>
      <c r="TF575" s="154"/>
      <c r="TG575" s="154"/>
      <c r="TH575" s="154"/>
      <c r="TI575" s="154"/>
      <c r="TJ575" s="154"/>
      <c r="TK575" s="154"/>
      <c r="TL575" s="154"/>
      <c r="TM575" s="154"/>
      <c r="TN575" s="154"/>
      <c r="TO575" s="154"/>
      <c r="TP575" s="154"/>
      <c r="TQ575" s="154"/>
      <c r="TR575" s="154"/>
      <c r="TS575" s="154"/>
      <c r="TT575" s="154"/>
      <c r="TU575" s="154"/>
      <c r="TV575" s="154"/>
      <c r="TW575" s="154"/>
      <c r="TX575" s="154"/>
      <c r="TY575" s="154"/>
      <c r="TZ575" s="154"/>
      <c r="UA575" s="154"/>
      <c r="UB575" s="154"/>
      <c r="UC575" s="154"/>
      <c r="UD575" s="154"/>
      <c r="UE575" s="154"/>
      <c r="UF575" s="154"/>
      <c r="UG575" s="154"/>
      <c r="UH575" s="154"/>
      <c r="UI575" s="154"/>
      <c r="UJ575" s="154"/>
      <c r="UK575" s="154"/>
      <c r="UL575" s="154"/>
      <c r="UM575" s="154"/>
      <c r="UN575" s="154"/>
      <c r="UO575" s="154"/>
      <c r="UP575" s="154"/>
      <c r="UQ575" s="154"/>
      <c r="UR575" s="154"/>
      <c r="US575" s="154"/>
      <c r="UT575" s="154"/>
      <c r="UU575" s="154"/>
      <c r="UV575" s="154"/>
      <c r="UW575" s="154"/>
      <c r="UX575" s="154"/>
      <c r="UY575" s="154"/>
      <c r="UZ575" s="154"/>
      <c r="VA575" s="154"/>
      <c r="VB575" s="154"/>
      <c r="VC575" s="154"/>
      <c r="VD575" s="154"/>
      <c r="VE575" s="154"/>
      <c r="VF575" s="154"/>
      <c r="VG575" s="154"/>
      <c r="VH575" s="154"/>
      <c r="VI575" s="154"/>
      <c r="VJ575" s="154"/>
      <c r="VK575" s="154"/>
      <c r="VL575" s="154"/>
      <c r="VM575" s="154"/>
      <c r="VN575" s="154"/>
      <c r="VO575" s="154"/>
      <c r="VP575" s="154"/>
      <c r="VQ575" s="154"/>
      <c r="VR575" s="154"/>
      <c r="VS575" s="154"/>
      <c r="VT575" s="154"/>
      <c r="VU575" s="154"/>
      <c r="VV575" s="154"/>
      <c r="VW575" s="154"/>
    </row>
    <row r="576" spans="1:595" s="153" customFormat="1" ht="88.5" customHeight="1">
      <c r="A576" s="798"/>
      <c r="B576" s="673" t="s">
        <v>1288</v>
      </c>
      <c r="C576" s="809" t="s">
        <v>1289</v>
      </c>
      <c r="D576" s="811" t="s">
        <v>1290</v>
      </c>
      <c r="E576" s="485" t="s">
        <v>1291</v>
      </c>
      <c r="F576" s="179" t="s">
        <v>51</v>
      </c>
      <c r="G576" s="177">
        <v>39814</v>
      </c>
      <c r="H576" s="179" t="s">
        <v>24</v>
      </c>
      <c r="I576" s="188" t="s">
        <v>352</v>
      </c>
      <c r="J576" s="188" t="s">
        <v>25</v>
      </c>
      <c r="K576" s="193" t="s">
        <v>1292</v>
      </c>
      <c r="L576" s="188" t="s">
        <v>28</v>
      </c>
      <c r="M576" s="152">
        <f>M577</f>
        <v>797100</v>
      </c>
      <c r="N576" s="152">
        <f>N577</f>
        <v>797100</v>
      </c>
      <c r="O576" s="152">
        <f t="shared" ref="O576:R576" si="25">O577</f>
        <v>679100</v>
      </c>
      <c r="P576" s="152">
        <f t="shared" si="25"/>
        <v>679100</v>
      </c>
      <c r="Q576" s="152">
        <f t="shared" si="25"/>
        <v>679100</v>
      </c>
      <c r="R576" s="152">
        <f t="shared" si="25"/>
        <v>679100</v>
      </c>
      <c r="S576" s="545"/>
      <c r="AU576" s="154"/>
      <c r="AV576" s="154"/>
      <c r="AW576" s="154"/>
      <c r="AX576" s="154"/>
      <c r="AY576" s="154"/>
      <c r="AZ576" s="154"/>
      <c r="BA576" s="154"/>
      <c r="BB576" s="154"/>
      <c r="BC576" s="154"/>
      <c r="BD576" s="154"/>
      <c r="BE576" s="154"/>
      <c r="BF576" s="154"/>
      <c r="BG576" s="154"/>
      <c r="BH576" s="154"/>
      <c r="BI576" s="154"/>
      <c r="BJ576" s="154"/>
      <c r="BK576" s="154"/>
      <c r="BL576" s="154"/>
      <c r="BM576" s="154"/>
      <c r="BN576" s="154"/>
      <c r="BO576" s="154"/>
      <c r="BP576" s="154"/>
      <c r="BQ576" s="154"/>
      <c r="BR576" s="154"/>
      <c r="BS576" s="154"/>
      <c r="BT576" s="154"/>
      <c r="BU576" s="154"/>
      <c r="BV576" s="154"/>
      <c r="BW576" s="154"/>
      <c r="BX576" s="154"/>
      <c r="BY576" s="154"/>
      <c r="BZ576" s="154"/>
      <c r="CA576" s="154"/>
      <c r="CB576" s="154"/>
      <c r="CC576" s="154"/>
      <c r="CD576" s="154"/>
      <c r="CE576" s="154"/>
      <c r="CF576" s="154"/>
      <c r="CG576" s="154"/>
      <c r="CH576" s="154"/>
      <c r="CI576" s="154"/>
      <c r="CJ576" s="154"/>
      <c r="CK576" s="154"/>
      <c r="CL576" s="154"/>
      <c r="CM576" s="154"/>
      <c r="CN576" s="154"/>
      <c r="CO576" s="154"/>
      <c r="CP576" s="154"/>
      <c r="CQ576" s="154"/>
      <c r="CR576" s="154"/>
      <c r="CS576" s="154"/>
      <c r="CT576" s="154"/>
      <c r="CU576" s="154"/>
      <c r="CV576" s="154"/>
      <c r="CW576" s="154"/>
      <c r="CX576" s="154"/>
      <c r="CY576" s="154"/>
      <c r="CZ576" s="154"/>
      <c r="DA576" s="154"/>
      <c r="DB576" s="154"/>
      <c r="DC576" s="154"/>
      <c r="DD576" s="154"/>
      <c r="DE576" s="154"/>
      <c r="DF576" s="154"/>
      <c r="DG576" s="154"/>
      <c r="DH576" s="154"/>
      <c r="DI576" s="154"/>
      <c r="DJ576" s="154"/>
      <c r="DK576" s="154"/>
      <c r="DL576" s="154"/>
      <c r="DM576" s="154"/>
      <c r="DN576" s="154"/>
      <c r="DO576" s="154"/>
      <c r="DP576" s="154"/>
      <c r="DQ576" s="154"/>
      <c r="DR576" s="154"/>
      <c r="DS576" s="154"/>
      <c r="DT576" s="154"/>
      <c r="DU576" s="154"/>
      <c r="DV576" s="154"/>
      <c r="DW576" s="154"/>
      <c r="DX576" s="154"/>
      <c r="DY576" s="154"/>
      <c r="DZ576" s="154"/>
      <c r="EA576" s="154"/>
      <c r="EB576" s="154"/>
      <c r="EC576" s="154"/>
      <c r="ED576" s="154"/>
      <c r="EE576" s="154"/>
      <c r="EF576" s="154"/>
      <c r="EG576" s="154"/>
      <c r="EH576" s="154"/>
      <c r="EI576" s="154"/>
      <c r="EJ576" s="154"/>
      <c r="EK576" s="154"/>
      <c r="EL576" s="154"/>
      <c r="EM576" s="154"/>
      <c r="EN576" s="154"/>
      <c r="EO576" s="154"/>
      <c r="EP576" s="154"/>
      <c r="EQ576" s="154"/>
      <c r="ER576" s="154"/>
      <c r="ES576" s="154"/>
      <c r="ET576" s="154"/>
      <c r="EU576" s="154"/>
      <c r="EV576" s="154"/>
      <c r="EW576" s="154"/>
      <c r="EX576" s="154"/>
      <c r="EY576" s="154"/>
      <c r="EZ576" s="154"/>
      <c r="FA576" s="154"/>
      <c r="FB576" s="154"/>
      <c r="FC576" s="154"/>
      <c r="FD576" s="154"/>
      <c r="FE576" s="154"/>
      <c r="FF576" s="154"/>
      <c r="FG576" s="154"/>
      <c r="FH576" s="154"/>
      <c r="FI576" s="154"/>
      <c r="FJ576" s="154"/>
      <c r="FK576" s="154"/>
      <c r="FL576" s="154"/>
      <c r="FM576" s="154"/>
      <c r="FN576" s="154"/>
      <c r="FO576" s="154"/>
      <c r="FP576" s="154"/>
      <c r="FQ576" s="154"/>
      <c r="FR576" s="154"/>
      <c r="FS576" s="154"/>
      <c r="FT576" s="154"/>
      <c r="FU576" s="154"/>
      <c r="FV576" s="154"/>
      <c r="FW576" s="154"/>
      <c r="FX576" s="154"/>
      <c r="FY576" s="154"/>
      <c r="FZ576" s="154"/>
      <c r="GA576" s="154"/>
      <c r="GB576" s="154"/>
      <c r="GC576" s="154"/>
      <c r="GD576" s="154"/>
      <c r="GE576" s="154"/>
      <c r="GF576" s="154"/>
      <c r="GG576" s="154"/>
      <c r="GH576" s="154"/>
      <c r="GI576" s="154"/>
      <c r="GJ576" s="154"/>
      <c r="GK576" s="154"/>
      <c r="GL576" s="154"/>
      <c r="GM576" s="154"/>
      <c r="GN576" s="154"/>
      <c r="GO576" s="154"/>
      <c r="GP576" s="154"/>
      <c r="GQ576" s="154"/>
      <c r="GR576" s="154"/>
      <c r="GS576" s="154"/>
      <c r="GT576" s="154"/>
      <c r="GU576" s="154"/>
      <c r="GV576" s="154"/>
      <c r="GW576" s="154"/>
      <c r="GX576" s="154"/>
      <c r="GY576" s="154"/>
      <c r="GZ576" s="154"/>
      <c r="HA576" s="154"/>
      <c r="HB576" s="154"/>
      <c r="HC576" s="154"/>
      <c r="HD576" s="154"/>
      <c r="HE576" s="154"/>
      <c r="HF576" s="154"/>
      <c r="HG576" s="154"/>
      <c r="HH576" s="154"/>
      <c r="HI576" s="154"/>
      <c r="HJ576" s="154"/>
      <c r="HK576" s="154"/>
      <c r="HL576" s="154"/>
      <c r="HM576" s="154"/>
      <c r="HN576" s="154"/>
      <c r="HO576" s="154"/>
      <c r="HP576" s="154"/>
      <c r="HQ576" s="154"/>
      <c r="HR576" s="154"/>
      <c r="HS576" s="154"/>
      <c r="HT576" s="154"/>
      <c r="HU576" s="154"/>
      <c r="HV576" s="154"/>
      <c r="HW576" s="154"/>
      <c r="HX576" s="154"/>
      <c r="HY576" s="154"/>
      <c r="HZ576" s="154"/>
      <c r="IA576" s="154"/>
      <c r="IB576" s="154"/>
      <c r="IC576" s="154"/>
      <c r="ID576" s="154"/>
      <c r="IE576" s="154"/>
      <c r="IF576" s="154"/>
      <c r="IG576" s="154"/>
      <c r="IH576" s="154"/>
      <c r="II576" s="154"/>
      <c r="IJ576" s="154"/>
      <c r="IK576" s="154"/>
      <c r="IL576" s="154"/>
      <c r="IM576" s="154"/>
      <c r="IN576" s="154"/>
      <c r="IO576" s="154"/>
      <c r="IP576" s="154"/>
      <c r="IQ576" s="154"/>
      <c r="IR576" s="154"/>
      <c r="IS576" s="154"/>
      <c r="IT576" s="154"/>
      <c r="IU576" s="154"/>
      <c r="IV576" s="154"/>
      <c r="IW576" s="154"/>
      <c r="IX576" s="154"/>
      <c r="IY576" s="154"/>
      <c r="IZ576" s="154"/>
      <c r="JA576" s="154"/>
      <c r="JB576" s="154"/>
      <c r="JC576" s="154"/>
      <c r="JD576" s="154"/>
      <c r="JE576" s="154"/>
      <c r="JF576" s="154"/>
      <c r="JG576" s="154"/>
      <c r="JH576" s="154"/>
      <c r="JI576" s="154"/>
      <c r="JJ576" s="154"/>
      <c r="JK576" s="154"/>
      <c r="JL576" s="154"/>
      <c r="JM576" s="154"/>
      <c r="JN576" s="154"/>
      <c r="JO576" s="154"/>
      <c r="JP576" s="154"/>
      <c r="JQ576" s="154"/>
      <c r="JR576" s="154"/>
      <c r="JS576" s="154"/>
      <c r="JT576" s="154"/>
      <c r="JU576" s="154"/>
      <c r="JV576" s="154"/>
      <c r="JW576" s="154"/>
      <c r="JX576" s="154"/>
      <c r="JY576" s="154"/>
      <c r="JZ576" s="154"/>
      <c r="KA576" s="154"/>
      <c r="KB576" s="154"/>
      <c r="KC576" s="154"/>
      <c r="KD576" s="154"/>
      <c r="KE576" s="154"/>
      <c r="KF576" s="154"/>
      <c r="KG576" s="154"/>
      <c r="KH576" s="154"/>
      <c r="KI576" s="154"/>
      <c r="KJ576" s="154"/>
      <c r="KK576" s="154"/>
      <c r="KL576" s="154"/>
      <c r="KM576" s="154"/>
      <c r="KN576" s="154"/>
      <c r="KO576" s="154"/>
      <c r="KP576" s="154"/>
      <c r="KQ576" s="154"/>
      <c r="KR576" s="154"/>
      <c r="KS576" s="154"/>
      <c r="KT576" s="154"/>
      <c r="KU576" s="154"/>
      <c r="KV576" s="154"/>
      <c r="KW576" s="154"/>
      <c r="KX576" s="154"/>
      <c r="KY576" s="154"/>
      <c r="KZ576" s="154"/>
      <c r="LA576" s="154"/>
      <c r="LB576" s="154"/>
      <c r="LC576" s="154"/>
      <c r="LD576" s="154"/>
      <c r="LE576" s="154"/>
      <c r="LF576" s="154"/>
      <c r="LG576" s="154"/>
      <c r="LH576" s="154"/>
      <c r="LI576" s="154"/>
      <c r="LJ576" s="154"/>
      <c r="LK576" s="154"/>
      <c r="LL576" s="154"/>
      <c r="LM576" s="154"/>
      <c r="LN576" s="154"/>
      <c r="LO576" s="154"/>
      <c r="LP576" s="154"/>
      <c r="LQ576" s="154"/>
      <c r="LR576" s="154"/>
      <c r="LS576" s="154"/>
      <c r="LT576" s="154"/>
      <c r="LU576" s="154"/>
      <c r="LV576" s="154"/>
      <c r="LW576" s="154"/>
      <c r="LX576" s="154"/>
      <c r="LY576" s="154"/>
      <c r="LZ576" s="154"/>
      <c r="MA576" s="154"/>
      <c r="MB576" s="154"/>
      <c r="MC576" s="154"/>
      <c r="MD576" s="154"/>
      <c r="ME576" s="154"/>
      <c r="MF576" s="154"/>
      <c r="MG576" s="154"/>
      <c r="MH576" s="154"/>
      <c r="MI576" s="154"/>
      <c r="MJ576" s="154"/>
      <c r="MK576" s="154"/>
      <c r="ML576" s="154"/>
      <c r="MM576" s="154"/>
      <c r="MN576" s="154"/>
      <c r="MO576" s="154"/>
      <c r="MP576" s="154"/>
      <c r="MQ576" s="154"/>
      <c r="MR576" s="154"/>
      <c r="MS576" s="154"/>
      <c r="MT576" s="154"/>
      <c r="MU576" s="154"/>
      <c r="MV576" s="154"/>
      <c r="MW576" s="154"/>
      <c r="MX576" s="154"/>
      <c r="MY576" s="154"/>
      <c r="MZ576" s="154"/>
      <c r="NA576" s="154"/>
      <c r="NB576" s="154"/>
      <c r="NC576" s="154"/>
      <c r="ND576" s="154"/>
      <c r="NE576" s="154"/>
      <c r="NF576" s="154"/>
      <c r="NG576" s="154"/>
      <c r="NH576" s="154"/>
      <c r="NI576" s="154"/>
      <c r="NJ576" s="154"/>
      <c r="NK576" s="154"/>
      <c r="NL576" s="154"/>
      <c r="NM576" s="154"/>
      <c r="NN576" s="154"/>
      <c r="NO576" s="154"/>
      <c r="NP576" s="154"/>
      <c r="NQ576" s="154"/>
      <c r="NR576" s="154"/>
      <c r="NS576" s="154"/>
      <c r="NT576" s="154"/>
      <c r="NU576" s="154"/>
      <c r="NV576" s="154"/>
      <c r="NW576" s="154"/>
      <c r="NX576" s="154"/>
      <c r="NY576" s="154"/>
      <c r="NZ576" s="154"/>
      <c r="OA576" s="154"/>
      <c r="OB576" s="154"/>
      <c r="OC576" s="154"/>
      <c r="OD576" s="154"/>
      <c r="OE576" s="154"/>
      <c r="OF576" s="154"/>
      <c r="OG576" s="154"/>
      <c r="OH576" s="154"/>
      <c r="OI576" s="154"/>
      <c r="OJ576" s="154"/>
      <c r="OK576" s="154"/>
      <c r="OL576" s="154"/>
      <c r="OM576" s="154"/>
      <c r="ON576" s="154"/>
      <c r="OO576" s="154"/>
      <c r="OP576" s="154"/>
      <c r="OQ576" s="154"/>
      <c r="OR576" s="154"/>
      <c r="OS576" s="154"/>
      <c r="OT576" s="154"/>
      <c r="OU576" s="154"/>
      <c r="OV576" s="154"/>
      <c r="OW576" s="154"/>
      <c r="OX576" s="154"/>
      <c r="OY576" s="154"/>
      <c r="OZ576" s="154"/>
      <c r="PA576" s="154"/>
      <c r="PB576" s="154"/>
      <c r="PC576" s="154"/>
      <c r="PD576" s="154"/>
      <c r="PE576" s="154"/>
      <c r="PF576" s="154"/>
      <c r="PG576" s="154"/>
      <c r="PH576" s="154"/>
      <c r="PI576" s="154"/>
      <c r="PJ576" s="154"/>
      <c r="PK576" s="154"/>
      <c r="PL576" s="154"/>
      <c r="PM576" s="154"/>
      <c r="PN576" s="154"/>
      <c r="PO576" s="154"/>
      <c r="PP576" s="154"/>
      <c r="PQ576" s="154"/>
      <c r="PR576" s="154"/>
      <c r="PS576" s="154"/>
      <c r="PT576" s="154"/>
      <c r="PU576" s="154"/>
      <c r="PV576" s="154"/>
      <c r="PW576" s="154"/>
      <c r="PX576" s="154"/>
      <c r="PY576" s="154"/>
      <c r="PZ576" s="154"/>
      <c r="QA576" s="154"/>
      <c r="QB576" s="154"/>
      <c r="QC576" s="154"/>
      <c r="QD576" s="154"/>
      <c r="QE576" s="154"/>
      <c r="QF576" s="154"/>
      <c r="QG576" s="154"/>
      <c r="QH576" s="154"/>
      <c r="QI576" s="154"/>
      <c r="QJ576" s="154"/>
      <c r="QK576" s="154"/>
      <c r="QL576" s="154"/>
      <c r="QM576" s="154"/>
      <c r="QN576" s="154"/>
      <c r="QO576" s="154"/>
      <c r="QP576" s="154"/>
      <c r="QQ576" s="154"/>
      <c r="QR576" s="154"/>
      <c r="QS576" s="154"/>
      <c r="QT576" s="154"/>
      <c r="QU576" s="154"/>
      <c r="QV576" s="154"/>
      <c r="QW576" s="154"/>
      <c r="QX576" s="154"/>
      <c r="QY576" s="154"/>
      <c r="QZ576" s="154"/>
      <c r="RA576" s="154"/>
      <c r="RB576" s="154"/>
      <c r="RC576" s="154"/>
      <c r="RD576" s="154"/>
      <c r="RE576" s="154"/>
      <c r="RF576" s="154"/>
      <c r="RG576" s="154"/>
      <c r="RH576" s="154"/>
      <c r="RI576" s="154"/>
      <c r="RJ576" s="154"/>
      <c r="RK576" s="154"/>
      <c r="RL576" s="154"/>
      <c r="RM576" s="154"/>
      <c r="RN576" s="154"/>
      <c r="RO576" s="154"/>
      <c r="RP576" s="154"/>
      <c r="RQ576" s="154"/>
      <c r="RR576" s="154"/>
      <c r="RS576" s="154"/>
      <c r="RT576" s="154"/>
      <c r="RU576" s="154"/>
      <c r="RV576" s="154"/>
      <c r="RW576" s="154"/>
      <c r="RX576" s="154"/>
      <c r="RY576" s="154"/>
      <c r="RZ576" s="154"/>
      <c r="SA576" s="154"/>
      <c r="SB576" s="154"/>
      <c r="SC576" s="154"/>
      <c r="SD576" s="154"/>
      <c r="SE576" s="154"/>
      <c r="SF576" s="154"/>
      <c r="SG576" s="154"/>
      <c r="SH576" s="154"/>
      <c r="SI576" s="154"/>
      <c r="SJ576" s="154"/>
      <c r="SK576" s="154"/>
      <c r="SL576" s="154"/>
      <c r="SM576" s="154"/>
      <c r="SN576" s="154"/>
      <c r="SO576" s="154"/>
      <c r="SP576" s="154"/>
      <c r="SQ576" s="154"/>
      <c r="SR576" s="154"/>
      <c r="SS576" s="154"/>
      <c r="ST576" s="154"/>
      <c r="SU576" s="154"/>
      <c r="SV576" s="154"/>
      <c r="SW576" s="154"/>
      <c r="SX576" s="154"/>
      <c r="SY576" s="154"/>
      <c r="SZ576" s="154"/>
      <c r="TA576" s="154"/>
      <c r="TB576" s="154"/>
      <c r="TC576" s="154"/>
      <c r="TD576" s="154"/>
      <c r="TE576" s="154"/>
      <c r="TF576" s="154"/>
      <c r="TG576" s="154"/>
      <c r="TH576" s="154"/>
      <c r="TI576" s="154"/>
      <c r="TJ576" s="154"/>
      <c r="TK576" s="154"/>
      <c r="TL576" s="154"/>
      <c r="TM576" s="154"/>
      <c r="TN576" s="154"/>
      <c r="TO576" s="154"/>
      <c r="TP576" s="154"/>
      <c r="TQ576" s="154"/>
      <c r="TR576" s="154"/>
      <c r="TS576" s="154"/>
      <c r="TT576" s="154"/>
      <c r="TU576" s="154"/>
      <c r="TV576" s="154"/>
      <c r="TW576" s="154"/>
      <c r="TX576" s="154"/>
      <c r="TY576" s="154"/>
      <c r="TZ576" s="154"/>
      <c r="UA576" s="154"/>
      <c r="UB576" s="154"/>
      <c r="UC576" s="154"/>
      <c r="UD576" s="154"/>
      <c r="UE576" s="154"/>
      <c r="UF576" s="154"/>
      <c r="UG576" s="154"/>
      <c r="UH576" s="154"/>
      <c r="UI576" s="154"/>
      <c r="UJ576" s="154"/>
      <c r="UK576" s="154"/>
      <c r="UL576" s="154"/>
      <c r="UM576" s="154"/>
      <c r="UN576" s="154"/>
      <c r="UO576" s="154"/>
      <c r="UP576" s="154"/>
      <c r="UQ576" s="154"/>
      <c r="UR576" s="154"/>
      <c r="US576" s="154"/>
      <c r="UT576" s="154"/>
      <c r="UU576" s="154"/>
      <c r="UV576" s="154"/>
      <c r="UW576" s="154"/>
      <c r="UX576" s="154"/>
      <c r="UY576" s="154"/>
      <c r="UZ576" s="154"/>
      <c r="VA576" s="154"/>
      <c r="VB576" s="154"/>
      <c r="VC576" s="154"/>
      <c r="VD576" s="154"/>
      <c r="VE576" s="154"/>
      <c r="VF576" s="154"/>
      <c r="VG576" s="154"/>
      <c r="VH576" s="154"/>
      <c r="VI576" s="154"/>
      <c r="VJ576" s="154"/>
      <c r="VK576" s="154"/>
      <c r="VL576" s="154"/>
      <c r="VM576" s="154"/>
      <c r="VN576" s="154"/>
      <c r="VO576" s="154"/>
      <c r="VP576" s="154"/>
      <c r="VQ576" s="154"/>
      <c r="VR576" s="154"/>
      <c r="VS576" s="154"/>
      <c r="VT576" s="154"/>
      <c r="VU576" s="154"/>
      <c r="VV576" s="154"/>
      <c r="VW576" s="154"/>
    </row>
    <row r="577" spans="1:595" s="153" customFormat="1" ht="146.25" customHeight="1">
      <c r="A577" s="798"/>
      <c r="B577" s="689"/>
      <c r="C577" s="810"/>
      <c r="D577" s="812"/>
      <c r="E577" s="486" t="s">
        <v>1293</v>
      </c>
      <c r="F577" s="179" t="s">
        <v>1294</v>
      </c>
      <c r="G577" s="177">
        <v>43831</v>
      </c>
      <c r="H577" s="179" t="s">
        <v>24</v>
      </c>
      <c r="I577" s="192" t="s">
        <v>352</v>
      </c>
      <c r="J577" s="192" t="s">
        <v>25</v>
      </c>
      <c r="K577" s="169" t="s">
        <v>1292</v>
      </c>
      <c r="L577" s="192" t="s">
        <v>424</v>
      </c>
      <c r="M577" s="155">
        <v>797100</v>
      </c>
      <c r="N577" s="155">
        <v>797100</v>
      </c>
      <c r="O577" s="168">
        <v>679100</v>
      </c>
      <c r="P577" s="168">
        <v>679100</v>
      </c>
      <c r="Q577" s="161">
        <v>679100</v>
      </c>
      <c r="R577" s="161">
        <v>679100</v>
      </c>
      <c r="S577" s="545">
        <v>3</v>
      </c>
      <c r="AU577" s="154"/>
      <c r="AV577" s="154"/>
      <c r="AW577" s="154"/>
      <c r="AX577" s="154"/>
      <c r="AY577" s="154"/>
      <c r="AZ577" s="154"/>
      <c r="BA577" s="154"/>
      <c r="BB577" s="154"/>
      <c r="BC577" s="154"/>
      <c r="BD577" s="154"/>
      <c r="BE577" s="154"/>
      <c r="BF577" s="154"/>
      <c r="BG577" s="154"/>
      <c r="BH577" s="154"/>
      <c r="BI577" s="154"/>
      <c r="BJ577" s="154"/>
      <c r="BK577" s="154"/>
      <c r="BL577" s="154"/>
      <c r="BM577" s="154"/>
      <c r="BN577" s="154"/>
      <c r="BO577" s="154"/>
      <c r="BP577" s="154"/>
      <c r="BQ577" s="154"/>
      <c r="BR577" s="154"/>
      <c r="BS577" s="154"/>
      <c r="BT577" s="154"/>
      <c r="BU577" s="154"/>
      <c r="BV577" s="154"/>
      <c r="BW577" s="154"/>
      <c r="BX577" s="154"/>
      <c r="BY577" s="154"/>
      <c r="BZ577" s="154"/>
      <c r="CA577" s="154"/>
      <c r="CB577" s="154"/>
      <c r="CC577" s="154"/>
      <c r="CD577" s="154"/>
      <c r="CE577" s="154"/>
      <c r="CF577" s="154"/>
      <c r="CG577" s="154"/>
      <c r="CH577" s="154"/>
      <c r="CI577" s="154"/>
      <c r="CJ577" s="154"/>
      <c r="CK577" s="154"/>
      <c r="CL577" s="154"/>
      <c r="CM577" s="154"/>
      <c r="CN577" s="154"/>
      <c r="CO577" s="154"/>
      <c r="CP577" s="154"/>
      <c r="CQ577" s="154"/>
      <c r="CR577" s="154"/>
      <c r="CS577" s="154"/>
      <c r="CT577" s="154"/>
      <c r="CU577" s="154"/>
      <c r="CV577" s="154"/>
      <c r="CW577" s="154"/>
      <c r="CX577" s="154"/>
      <c r="CY577" s="154"/>
      <c r="CZ577" s="154"/>
      <c r="DA577" s="154"/>
      <c r="DB577" s="154"/>
      <c r="DC577" s="154"/>
      <c r="DD577" s="154"/>
      <c r="DE577" s="154"/>
      <c r="DF577" s="154"/>
      <c r="DG577" s="154"/>
      <c r="DH577" s="154"/>
      <c r="DI577" s="154"/>
      <c r="DJ577" s="154"/>
      <c r="DK577" s="154"/>
      <c r="DL577" s="154"/>
      <c r="DM577" s="154"/>
      <c r="DN577" s="154"/>
      <c r="DO577" s="154"/>
      <c r="DP577" s="154"/>
      <c r="DQ577" s="154"/>
      <c r="DR577" s="154"/>
      <c r="DS577" s="154"/>
      <c r="DT577" s="154"/>
      <c r="DU577" s="154"/>
      <c r="DV577" s="154"/>
      <c r="DW577" s="154"/>
      <c r="DX577" s="154"/>
      <c r="DY577" s="154"/>
      <c r="DZ577" s="154"/>
      <c r="EA577" s="154"/>
      <c r="EB577" s="154"/>
      <c r="EC577" s="154"/>
      <c r="ED577" s="154"/>
      <c r="EE577" s="154"/>
      <c r="EF577" s="154"/>
      <c r="EG577" s="154"/>
      <c r="EH577" s="154"/>
      <c r="EI577" s="154"/>
      <c r="EJ577" s="154"/>
      <c r="EK577" s="154"/>
      <c r="EL577" s="154"/>
      <c r="EM577" s="154"/>
      <c r="EN577" s="154"/>
      <c r="EO577" s="154"/>
      <c r="EP577" s="154"/>
      <c r="EQ577" s="154"/>
      <c r="ER577" s="154"/>
      <c r="ES577" s="154"/>
      <c r="ET577" s="154"/>
      <c r="EU577" s="154"/>
      <c r="EV577" s="154"/>
      <c r="EW577" s="154"/>
      <c r="EX577" s="154"/>
      <c r="EY577" s="154"/>
      <c r="EZ577" s="154"/>
      <c r="FA577" s="154"/>
      <c r="FB577" s="154"/>
      <c r="FC577" s="154"/>
      <c r="FD577" s="154"/>
      <c r="FE577" s="154"/>
      <c r="FF577" s="154"/>
      <c r="FG577" s="154"/>
      <c r="FH577" s="154"/>
      <c r="FI577" s="154"/>
      <c r="FJ577" s="154"/>
      <c r="FK577" s="154"/>
      <c r="FL577" s="154"/>
      <c r="FM577" s="154"/>
      <c r="FN577" s="154"/>
      <c r="FO577" s="154"/>
      <c r="FP577" s="154"/>
      <c r="FQ577" s="154"/>
      <c r="FR577" s="154"/>
      <c r="FS577" s="154"/>
      <c r="FT577" s="154"/>
      <c r="FU577" s="154"/>
      <c r="FV577" s="154"/>
      <c r="FW577" s="154"/>
      <c r="FX577" s="154"/>
      <c r="FY577" s="154"/>
      <c r="FZ577" s="154"/>
      <c r="GA577" s="154"/>
      <c r="GB577" s="154"/>
      <c r="GC577" s="154"/>
      <c r="GD577" s="154"/>
      <c r="GE577" s="154"/>
      <c r="GF577" s="154"/>
      <c r="GG577" s="154"/>
      <c r="GH577" s="154"/>
      <c r="GI577" s="154"/>
      <c r="GJ577" s="154"/>
      <c r="GK577" s="154"/>
      <c r="GL577" s="154"/>
      <c r="GM577" s="154"/>
      <c r="GN577" s="154"/>
      <c r="GO577" s="154"/>
      <c r="GP577" s="154"/>
      <c r="GQ577" s="154"/>
      <c r="GR577" s="154"/>
      <c r="GS577" s="154"/>
      <c r="GT577" s="154"/>
      <c r="GU577" s="154"/>
      <c r="GV577" s="154"/>
      <c r="GW577" s="154"/>
      <c r="GX577" s="154"/>
      <c r="GY577" s="154"/>
      <c r="GZ577" s="154"/>
      <c r="HA577" s="154"/>
      <c r="HB577" s="154"/>
      <c r="HC577" s="154"/>
      <c r="HD577" s="154"/>
      <c r="HE577" s="154"/>
      <c r="HF577" s="154"/>
      <c r="HG577" s="154"/>
      <c r="HH577" s="154"/>
      <c r="HI577" s="154"/>
      <c r="HJ577" s="154"/>
      <c r="HK577" s="154"/>
      <c r="HL577" s="154"/>
      <c r="HM577" s="154"/>
      <c r="HN577" s="154"/>
      <c r="HO577" s="154"/>
      <c r="HP577" s="154"/>
      <c r="HQ577" s="154"/>
      <c r="HR577" s="154"/>
      <c r="HS577" s="154"/>
      <c r="HT577" s="154"/>
      <c r="HU577" s="154"/>
      <c r="HV577" s="154"/>
      <c r="HW577" s="154"/>
      <c r="HX577" s="154"/>
      <c r="HY577" s="154"/>
      <c r="HZ577" s="154"/>
      <c r="IA577" s="154"/>
      <c r="IB577" s="154"/>
      <c r="IC577" s="154"/>
      <c r="ID577" s="154"/>
      <c r="IE577" s="154"/>
      <c r="IF577" s="154"/>
      <c r="IG577" s="154"/>
      <c r="IH577" s="154"/>
      <c r="II577" s="154"/>
      <c r="IJ577" s="154"/>
      <c r="IK577" s="154"/>
      <c r="IL577" s="154"/>
      <c r="IM577" s="154"/>
      <c r="IN577" s="154"/>
      <c r="IO577" s="154"/>
      <c r="IP577" s="154"/>
      <c r="IQ577" s="154"/>
      <c r="IR577" s="154"/>
      <c r="IS577" s="154"/>
      <c r="IT577" s="154"/>
      <c r="IU577" s="154"/>
      <c r="IV577" s="154"/>
      <c r="IW577" s="154"/>
      <c r="IX577" s="154"/>
      <c r="IY577" s="154"/>
      <c r="IZ577" s="154"/>
      <c r="JA577" s="154"/>
      <c r="JB577" s="154"/>
      <c r="JC577" s="154"/>
      <c r="JD577" s="154"/>
      <c r="JE577" s="154"/>
      <c r="JF577" s="154"/>
      <c r="JG577" s="154"/>
      <c r="JH577" s="154"/>
      <c r="JI577" s="154"/>
      <c r="JJ577" s="154"/>
      <c r="JK577" s="154"/>
      <c r="JL577" s="154"/>
      <c r="JM577" s="154"/>
      <c r="JN577" s="154"/>
      <c r="JO577" s="154"/>
      <c r="JP577" s="154"/>
      <c r="JQ577" s="154"/>
      <c r="JR577" s="154"/>
      <c r="JS577" s="154"/>
      <c r="JT577" s="154"/>
      <c r="JU577" s="154"/>
      <c r="JV577" s="154"/>
      <c r="JW577" s="154"/>
      <c r="JX577" s="154"/>
      <c r="JY577" s="154"/>
      <c r="JZ577" s="154"/>
      <c r="KA577" s="154"/>
      <c r="KB577" s="154"/>
      <c r="KC577" s="154"/>
      <c r="KD577" s="154"/>
      <c r="KE577" s="154"/>
      <c r="KF577" s="154"/>
      <c r="KG577" s="154"/>
      <c r="KH577" s="154"/>
      <c r="KI577" s="154"/>
      <c r="KJ577" s="154"/>
      <c r="KK577" s="154"/>
      <c r="KL577" s="154"/>
      <c r="KM577" s="154"/>
      <c r="KN577" s="154"/>
      <c r="KO577" s="154"/>
      <c r="KP577" s="154"/>
      <c r="KQ577" s="154"/>
      <c r="KR577" s="154"/>
      <c r="KS577" s="154"/>
      <c r="KT577" s="154"/>
      <c r="KU577" s="154"/>
      <c r="KV577" s="154"/>
      <c r="KW577" s="154"/>
      <c r="KX577" s="154"/>
      <c r="KY577" s="154"/>
      <c r="KZ577" s="154"/>
      <c r="LA577" s="154"/>
      <c r="LB577" s="154"/>
      <c r="LC577" s="154"/>
      <c r="LD577" s="154"/>
      <c r="LE577" s="154"/>
      <c r="LF577" s="154"/>
      <c r="LG577" s="154"/>
      <c r="LH577" s="154"/>
      <c r="LI577" s="154"/>
      <c r="LJ577" s="154"/>
      <c r="LK577" s="154"/>
      <c r="LL577" s="154"/>
      <c r="LM577" s="154"/>
      <c r="LN577" s="154"/>
      <c r="LO577" s="154"/>
      <c r="LP577" s="154"/>
      <c r="LQ577" s="154"/>
      <c r="LR577" s="154"/>
      <c r="LS577" s="154"/>
      <c r="LT577" s="154"/>
      <c r="LU577" s="154"/>
      <c r="LV577" s="154"/>
      <c r="LW577" s="154"/>
      <c r="LX577" s="154"/>
      <c r="LY577" s="154"/>
      <c r="LZ577" s="154"/>
      <c r="MA577" s="154"/>
      <c r="MB577" s="154"/>
      <c r="MC577" s="154"/>
      <c r="MD577" s="154"/>
      <c r="ME577" s="154"/>
      <c r="MF577" s="154"/>
      <c r="MG577" s="154"/>
      <c r="MH577" s="154"/>
      <c r="MI577" s="154"/>
      <c r="MJ577" s="154"/>
      <c r="MK577" s="154"/>
      <c r="ML577" s="154"/>
      <c r="MM577" s="154"/>
      <c r="MN577" s="154"/>
      <c r="MO577" s="154"/>
      <c r="MP577" s="154"/>
      <c r="MQ577" s="154"/>
      <c r="MR577" s="154"/>
      <c r="MS577" s="154"/>
      <c r="MT577" s="154"/>
      <c r="MU577" s="154"/>
      <c r="MV577" s="154"/>
      <c r="MW577" s="154"/>
      <c r="MX577" s="154"/>
      <c r="MY577" s="154"/>
      <c r="MZ577" s="154"/>
      <c r="NA577" s="154"/>
      <c r="NB577" s="154"/>
      <c r="NC577" s="154"/>
      <c r="ND577" s="154"/>
      <c r="NE577" s="154"/>
      <c r="NF577" s="154"/>
      <c r="NG577" s="154"/>
      <c r="NH577" s="154"/>
      <c r="NI577" s="154"/>
      <c r="NJ577" s="154"/>
      <c r="NK577" s="154"/>
      <c r="NL577" s="154"/>
      <c r="NM577" s="154"/>
      <c r="NN577" s="154"/>
      <c r="NO577" s="154"/>
      <c r="NP577" s="154"/>
      <c r="NQ577" s="154"/>
      <c r="NR577" s="154"/>
      <c r="NS577" s="154"/>
      <c r="NT577" s="154"/>
      <c r="NU577" s="154"/>
      <c r="NV577" s="154"/>
      <c r="NW577" s="154"/>
      <c r="NX577" s="154"/>
      <c r="NY577" s="154"/>
      <c r="NZ577" s="154"/>
      <c r="OA577" s="154"/>
      <c r="OB577" s="154"/>
      <c r="OC577" s="154"/>
      <c r="OD577" s="154"/>
      <c r="OE577" s="154"/>
      <c r="OF577" s="154"/>
      <c r="OG577" s="154"/>
      <c r="OH577" s="154"/>
      <c r="OI577" s="154"/>
      <c r="OJ577" s="154"/>
      <c r="OK577" s="154"/>
      <c r="OL577" s="154"/>
      <c r="OM577" s="154"/>
      <c r="ON577" s="154"/>
      <c r="OO577" s="154"/>
      <c r="OP577" s="154"/>
      <c r="OQ577" s="154"/>
      <c r="OR577" s="154"/>
      <c r="OS577" s="154"/>
      <c r="OT577" s="154"/>
      <c r="OU577" s="154"/>
      <c r="OV577" s="154"/>
      <c r="OW577" s="154"/>
      <c r="OX577" s="154"/>
      <c r="OY577" s="154"/>
      <c r="OZ577" s="154"/>
      <c r="PA577" s="154"/>
      <c r="PB577" s="154"/>
      <c r="PC577" s="154"/>
      <c r="PD577" s="154"/>
      <c r="PE577" s="154"/>
      <c r="PF577" s="154"/>
      <c r="PG577" s="154"/>
      <c r="PH577" s="154"/>
      <c r="PI577" s="154"/>
      <c r="PJ577" s="154"/>
      <c r="PK577" s="154"/>
      <c r="PL577" s="154"/>
      <c r="PM577" s="154"/>
      <c r="PN577" s="154"/>
      <c r="PO577" s="154"/>
      <c r="PP577" s="154"/>
      <c r="PQ577" s="154"/>
      <c r="PR577" s="154"/>
      <c r="PS577" s="154"/>
      <c r="PT577" s="154"/>
      <c r="PU577" s="154"/>
      <c r="PV577" s="154"/>
      <c r="PW577" s="154"/>
      <c r="PX577" s="154"/>
      <c r="PY577" s="154"/>
      <c r="PZ577" s="154"/>
      <c r="QA577" s="154"/>
      <c r="QB577" s="154"/>
      <c r="QC577" s="154"/>
      <c r="QD577" s="154"/>
      <c r="QE577" s="154"/>
      <c r="QF577" s="154"/>
      <c r="QG577" s="154"/>
      <c r="QH577" s="154"/>
      <c r="QI577" s="154"/>
      <c r="QJ577" s="154"/>
      <c r="QK577" s="154"/>
      <c r="QL577" s="154"/>
      <c r="QM577" s="154"/>
      <c r="QN577" s="154"/>
      <c r="QO577" s="154"/>
      <c r="QP577" s="154"/>
      <c r="QQ577" s="154"/>
      <c r="QR577" s="154"/>
      <c r="QS577" s="154"/>
      <c r="QT577" s="154"/>
      <c r="QU577" s="154"/>
      <c r="QV577" s="154"/>
      <c r="QW577" s="154"/>
      <c r="QX577" s="154"/>
      <c r="QY577" s="154"/>
      <c r="QZ577" s="154"/>
      <c r="RA577" s="154"/>
      <c r="RB577" s="154"/>
      <c r="RC577" s="154"/>
      <c r="RD577" s="154"/>
      <c r="RE577" s="154"/>
      <c r="RF577" s="154"/>
      <c r="RG577" s="154"/>
      <c r="RH577" s="154"/>
      <c r="RI577" s="154"/>
      <c r="RJ577" s="154"/>
      <c r="RK577" s="154"/>
      <c r="RL577" s="154"/>
      <c r="RM577" s="154"/>
      <c r="RN577" s="154"/>
      <c r="RO577" s="154"/>
      <c r="RP577" s="154"/>
      <c r="RQ577" s="154"/>
      <c r="RR577" s="154"/>
      <c r="RS577" s="154"/>
      <c r="RT577" s="154"/>
      <c r="RU577" s="154"/>
      <c r="RV577" s="154"/>
      <c r="RW577" s="154"/>
      <c r="RX577" s="154"/>
      <c r="RY577" s="154"/>
      <c r="RZ577" s="154"/>
      <c r="SA577" s="154"/>
      <c r="SB577" s="154"/>
      <c r="SC577" s="154"/>
      <c r="SD577" s="154"/>
      <c r="SE577" s="154"/>
      <c r="SF577" s="154"/>
      <c r="SG577" s="154"/>
      <c r="SH577" s="154"/>
      <c r="SI577" s="154"/>
      <c r="SJ577" s="154"/>
      <c r="SK577" s="154"/>
      <c r="SL577" s="154"/>
      <c r="SM577" s="154"/>
      <c r="SN577" s="154"/>
      <c r="SO577" s="154"/>
      <c r="SP577" s="154"/>
      <c r="SQ577" s="154"/>
      <c r="SR577" s="154"/>
      <c r="SS577" s="154"/>
      <c r="ST577" s="154"/>
      <c r="SU577" s="154"/>
      <c r="SV577" s="154"/>
      <c r="SW577" s="154"/>
      <c r="SX577" s="154"/>
      <c r="SY577" s="154"/>
      <c r="SZ577" s="154"/>
      <c r="TA577" s="154"/>
      <c r="TB577" s="154"/>
      <c r="TC577" s="154"/>
      <c r="TD577" s="154"/>
      <c r="TE577" s="154"/>
      <c r="TF577" s="154"/>
      <c r="TG577" s="154"/>
      <c r="TH577" s="154"/>
      <c r="TI577" s="154"/>
      <c r="TJ577" s="154"/>
      <c r="TK577" s="154"/>
      <c r="TL577" s="154"/>
      <c r="TM577" s="154"/>
      <c r="TN577" s="154"/>
      <c r="TO577" s="154"/>
      <c r="TP577" s="154"/>
      <c r="TQ577" s="154"/>
      <c r="TR577" s="154"/>
      <c r="TS577" s="154"/>
      <c r="TT577" s="154"/>
      <c r="TU577" s="154"/>
      <c r="TV577" s="154"/>
      <c r="TW577" s="154"/>
      <c r="TX577" s="154"/>
      <c r="TY577" s="154"/>
      <c r="TZ577" s="154"/>
      <c r="UA577" s="154"/>
      <c r="UB577" s="154"/>
      <c r="UC577" s="154"/>
      <c r="UD577" s="154"/>
      <c r="UE577" s="154"/>
      <c r="UF577" s="154"/>
      <c r="UG577" s="154"/>
      <c r="UH577" s="154"/>
      <c r="UI577" s="154"/>
      <c r="UJ577" s="154"/>
      <c r="UK577" s="154"/>
      <c r="UL577" s="154"/>
      <c r="UM577" s="154"/>
      <c r="UN577" s="154"/>
      <c r="UO577" s="154"/>
      <c r="UP577" s="154"/>
      <c r="UQ577" s="154"/>
      <c r="UR577" s="154"/>
      <c r="US577" s="154"/>
      <c r="UT577" s="154"/>
      <c r="UU577" s="154"/>
      <c r="UV577" s="154"/>
      <c r="UW577" s="154"/>
      <c r="UX577" s="154"/>
      <c r="UY577" s="154"/>
      <c r="UZ577" s="154"/>
      <c r="VA577" s="154"/>
      <c r="VB577" s="154"/>
      <c r="VC577" s="154"/>
      <c r="VD577" s="154"/>
      <c r="VE577" s="154"/>
      <c r="VF577" s="154"/>
      <c r="VG577" s="154"/>
      <c r="VH577" s="154"/>
      <c r="VI577" s="154"/>
      <c r="VJ577" s="154"/>
      <c r="VK577" s="154"/>
      <c r="VL577" s="154"/>
      <c r="VM577" s="154"/>
      <c r="VN577" s="154"/>
      <c r="VO577" s="154"/>
      <c r="VP577" s="154"/>
      <c r="VQ577" s="154"/>
      <c r="VR577" s="154"/>
      <c r="VS577" s="154"/>
      <c r="VT577" s="154"/>
      <c r="VU577" s="154"/>
      <c r="VV577" s="154"/>
      <c r="VW577" s="154"/>
    </row>
    <row r="578" spans="1:595" s="157" customFormat="1" ht="79.5" customHeight="1">
      <c r="A578" s="799"/>
      <c r="B578" s="673" t="s">
        <v>1295</v>
      </c>
      <c r="C578" s="657" t="s">
        <v>1296</v>
      </c>
      <c r="D578" s="659" t="s">
        <v>1290</v>
      </c>
      <c r="E578" s="485" t="s">
        <v>1297</v>
      </c>
      <c r="F578" s="194" t="s">
        <v>51</v>
      </c>
      <c r="G578" s="195">
        <v>39814</v>
      </c>
      <c r="H578" s="196" t="s">
        <v>24</v>
      </c>
      <c r="I578" s="197" t="s">
        <v>352</v>
      </c>
      <c r="J578" s="197" t="s">
        <v>25</v>
      </c>
      <c r="K578" s="197" t="s">
        <v>1298</v>
      </c>
      <c r="L578" s="197" t="s">
        <v>28</v>
      </c>
      <c r="M578" s="152">
        <f t="shared" ref="M578:R578" si="26">M579+M580</f>
        <v>176056188.89999998</v>
      </c>
      <c r="N578" s="152">
        <f t="shared" si="26"/>
        <v>176056188.89999998</v>
      </c>
      <c r="O578" s="198">
        <f>O579+O580</f>
        <v>203192652.63999999</v>
      </c>
      <c r="P578" s="198">
        <f>P579+P580</f>
        <v>189658000</v>
      </c>
      <c r="Q578" s="152">
        <f>Q579+Q580</f>
        <v>178032200</v>
      </c>
      <c r="R578" s="152">
        <f t="shared" si="26"/>
        <v>178032200</v>
      </c>
      <c r="S578" s="546"/>
      <c r="T578" s="153"/>
      <c r="U578" s="153"/>
      <c r="V578" s="153"/>
      <c r="W578" s="153"/>
      <c r="X578" s="153"/>
      <c r="Y578" s="153"/>
      <c r="Z578" s="153"/>
      <c r="AA578" s="153"/>
      <c r="AB578" s="153"/>
      <c r="AC578" s="153"/>
      <c r="AD578" s="153"/>
      <c r="AE578" s="153"/>
      <c r="AF578" s="153"/>
      <c r="AG578" s="153"/>
      <c r="AH578" s="153"/>
      <c r="AI578" s="153"/>
      <c r="AJ578" s="153"/>
      <c r="AK578" s="153"/>
      <c r="AL578" s="153"/>
      <c r="AM578" s="153"/>
      <c r="AN578" s="153"/>
      <c r="AO578" s="153"/>
      <c r="AP578" s="153"/>
      <c r="AQ578" s="153"/>
      <c r="AR578" s="153"/>
      <c r="AS578" s="153"/>
      <c r="AT578" s="153"/>
      <c r="AU578" s="154"/>
      <c r="AV578" s="154"/>
      <c r="AW578" s="154"/>
      <c r="AX578" s="154"/>
      <c r="AY578" s="154"/>
      <c r="AZ578" s="154"/>
      <c r="BA578" s="154"/>
      <c r="BB578" s="154"/>
      <c r="BC578" s="154"/>
      <c r="BD578" s="154"/>
      <c r="BE578" s="154"/>
      <c r="BF578" s="154"/>
      <c r="BG578" s="154"/>
      <c r="BH578" s="154"/>
      <c r="BI578" s="154"/>
      <c r="BJ578" s="154"/>
      <c r="BK578" s="154"/>
      <c r="BL578" s="154"/>
      <c r="BM578" s="154"/>
      <c r="BN578" s="154"/>
      <c r="BO578" s="154"/>
      <c r="BP578" s="154"/>
      <c r="BQ578" s="154"/>
      <c r="BR578" s="154"/>
      <c r="BS578" s="154"/>
      <c r="BT578" s="154"/>
      <c r="BU578" s="154"/>
      <c r="BV578" s="154"/>
      <c r="BW578" s="154"/>
      <c r="BX578" s="154"/>
      <c r="BY578" s="154"/>
      <c r="BZ578" s="154"/>
      <c r="CA578" s="154"/>
      <c r="CB578" s="154"/>
      <c r="CC578" s="154"/>
      <c r="CD578" s="154"/>
      <c r="CE578" s="154"/>
      <c r="CF578" s="154"/>
      <c r="CG578" s="154"/>
      <c r="CH578" s="154"/>
      <c r="CI578" s="154"/>
      <c r="CJ578" s="154"/>
      <c r="CK578" s="154"/>
      <c r="CL578" s="154"/>
      <c r="CM578" s="154"/>
      <c r="CN578" s="154"/>
      <c r="CO578" s="154"/>
      <c r="CP578" s="154"/>
      <c r="CQ578" s="154"/>
      <c r="CR578" s="154"/>
      <c r="CS578" s="154"/>
      <c r="CT578" s="154"/>
      <c r="CU578" s="154"/>
      <c r="CV578" s="154"/>
      <c r="CW578" s="154"/>
      <c r="CX578" s="154"/>
      <c r="CY578" s="154"/>
      <c r="CZ578" s="154"/>
      <c r="DA578" s="154"/>
      <c r="DB578" s="154"/>
      <c r="DC578" s="154"/>
      <c r="DD578" s="154"/>
      <c r="DE578" s="154"/>
      <c r="DF578" s="154"/>
      <c r="DG578" s="154"/>
      <c r="DH578" s="154"/>
      <c r="DI578" s="154"/>
      <c r="DJ578" s="154"/>
      <c r="DK578" s="154"/>
      <c r="DL578" s="154"/>
      <c r="DM578" s="154"/>
      <c r="DN578" s="154"/>
      <c r="DO578" s="154"/>
      <c r="DP578" s="154"/>
      <c r="DQ578" s="154"/>
      <c r="DR578" s="154"/>
      <c r="DS578" s="154"/>
      <c r="DT578" s="154"/>
      <c r="DU578" s="154"/>
      <c r="DV578" s="154"/>
      <c r="DW578" s="154"/>
      <c r="DX578" s="154"/>
      <c r="DY578" s="154"/>
      <c r="DZ578" s="154"/>
      <c r="EA578" s="154"/>
      <c r="EB578" s="154"/>
      <c r="EC578" s="154"/>
      <c r="ED578" s="154"/>
      <c r="EE578" s="154"/>
      <c r="EF578" s="154"/>
      <c r="EG578" s="154"/>
      <c r="EH578" s="154"/>
      <c r="EI578" s="154"/>
      <c r="EJ578" s="154"/>
      <c r="EK578" s="154"/>
      <c r="EL578" s="154"/>
      <c r="EM578" s="154"/>
      <c r="EN578" s="154"/>
      <c r="EO578" s="154"/>
      <c r="EP578" s="154"/>
      <c r="EQ578" s="154"/>
      <c r="ER578" s="154"/>
      <c r="ES578" s="154"/>
      <c r="ET578" s="154"/>
      <c r="EU578" s="154"/>
      <c r="EV578" s="154"/>
      <c r="EW578" s="154"/>
      <c r="EX578" s="154"/>
      <c r="EY578" s="154"/>
      <c r="EZ578" s="154"/>
      <c r="FA578" s="154"/>
      <c r="FB578" s="154"/>
      <c r="FC578" s="154"/>
      <c r="FD578" s="154"/>
      <c r="FE578" s="154"/>
      <c r="FF578" s="154"/>
      <c r="FG578" s="154"/>
      <c r="FH578" s="154"/>
      <c r="FI578" s="154"/>
      <c r="FJ578" s="154"/>
      <c r="FK578" s="154"/>
      <c r="FL578" s="154"/>
      <c r="FM578" s="154"/>
      <c r="FN578" s="154"/>
      <c r="FO578" s="154"/>
      <c r="FP578" s="154"/>
      <c r="FQ578" s="154"/>
      <c r="FR578" s="154"/>
      <c r="FS578" s="154"/>
      <c r="FT578" s="154"/>
      <c r="FU578" s="154"/>
      <c r="FV578" s="154"/>
      <c r="FW578" s="154"/>
      <c r="FX578" s="154"/>
      <c r="FY578" s="154"/>
      <c r="FZ578" s="154"/>
      <c r="GA578" s="154"/>
      <c r="GB578" s="154"/>
      <c r="GC578" s="154"/>
      <c r="GD578" s="154"/>
      <c r="GE578" s="154"/>
      <c r="GF578" s="154"/>
      <c r="GG578" s="154"/>
      <c r="GH578" s="154"/>
      <c r="GI578" s="154"/>
      <c r="GJ578" s="154"/>
      <c r="GK578" s="154"/>
      <c r="GL578" s="154"/>
      <c r="GM578" s="154"/>
      <c r="GN578" s="154"/>
      <c r="GO578" s="154"/>
      <c r="GP578" s="154"/>
      <c r="GQ578" s="154"/>
      <c r="GR578" s="154"/>
      <c r="GS578" s="154"/>
      <c r="GT578" s="154"/>
      <c r="GU578" s="154"/>
      <c r="GV578" s="154"/>
      <c r="GW578" s="154"/>
      <c r="GX578" s="154"/>
      <c r="GY578" s="154"/>
      <c r="GZ578" s="154"/>
      <c r="HA578" s="154"/>
      <c r="HB578" s="154"/>
      <c r="HC578" s="154"/>
      <c r="HD578" s="154"/>
      <c r="HE578" s="154"/>
      <c r="HF578" s="154"/>
      <c r="HG578" s="154"/>
      <c r="HH578" s="154"/>
      <c r="HI578" s="154"/>
      <c r="HJ578" s="154"/>
      <c r="HK578" s="154"/>
      <c r="HL578" s="154"/>
      <c r="HM578" s="154"/>
      <c r="HN578" s="154"/>
      <c r="HO578" s="154"/>
      <c r="HP578" s="154"/>
      <c r="HQ578" s="154"/>
      <c r="HR578" s="154"/>
      <c r="HS578" s="154"/>
      <c r="HT578" s="154"/>
      <c r="HU578" s="154"/>
      <c r="HV578" s="154"/>
      <c r="HW578" s="154"/>
      <c r="HX578" s="154"/>
      <c r="HY578" s="154"/>
      <c r="HZ578" s="154"/>
      <c r="IA578" s="154"/>
      <c r="IB578" s="154"/>
      <c r="IC578" s="154"/>
      <c r="ID578" s="154"/>
      <c r="IE578" s="154"/>
      <c r="IF578" s="154"/>
      <c r="IG578" s="154"/>
      <c r="IH578" s="154"/>
      <c r="II578" s="154"/>
      <c r="IJ578" s="154"/>
      <c r="IK578" s="154"/>
      <c r="IL578" s="154"/>
      <c r="IM578" s="154"/>
      <c r="IN578" s="154"/>
      <c r="IO578" s="154"/>
      <c r="IP578" s="154"/>
      <c r="IQ578" s="154"/>
      <c r="IR578" s="154"/>
      <c r="IS578" s="154"/>
      <c r="IT578" s="154"/>
      <c r="IU578" s="154"/>
      <c r="IV578" s="154"/>
      <c r="IW578" s="154"/>
      <c r="IX578" s="154"/>
      <c r="IY578" s="154"/>
      <c r="IZ578" s="154"/>
      <c r="JA578" s="154"/>
      <c r="JB578" s="154"/>
      <c r="JC578" s="154"/>
      <c r="JD578" s="154"/>
      <c r="JE578" s="154"/>
      <c r="JF578" s="154"/>
      <c r="JG578" s="154"/>
      <c r="JH578" s="154"/>
      <c r="JI578" s="154"/>
      <c r="JJ578" s="154"/>
      <c r="JK578" s="154"/>
      <c r="JL578" s="154"/>
      <c r="JM578" s="154"/>
      <c r="JN578" s="154"/>
      <c r="JO578" s="154"/>
      <c r="JP578" s="154"/>
      <c r="JQ578" s="154"/>
      <c r="JR578" s="154"/>
      <c r="JS578" s="154"/>
      <c r="JT578" s="154"/>
      <c r="JU578" s="154"/>
      <c r="JV578" s="154"/>
      <c r="JW578" s="154"/>
      <c r="JX578" s="154"/>
      <c r="JY578" s="154"/>
      <c r="JZ578" s="154"/>
      <c r="KA578" s="154"/>
      <c r="KB578" s="154"/>
      <c r="KC578" s="154"/>
      <c r="KD578" s="154"/>
      <c r="KE578" s="154"/>
      <c r="KF578" s="154"/>
      <c r="KG578" s="154"/>
      <c r="KH578" s="154"/>
      <c r="KI578" s="154"/>
      <c r="KJ578" s="154"/>
      <c r="KK578" s="154"/>
      <c r="KL578" s="154"/>
      <c r="KM578" s="154"/>
      <c r="KN578" s="154"/>
      <c r="KO578" s="154"/>
      <c r="KP578" s="154"/>
      <c r="KQ578" s="154"/>
      <c r="KR578" s="154"/>
      <c r="KS578" s="154"/>
      <c r="KT578" s="154"/>
      <c r="KU578" s="154"/>
      <c r="KV578" s="154"/>
      <c r="KW578" s="154"/>
      <c r="KX578" s="154"/>
      <c r="KY578" s="154"/>
      <c r="KZ578" s="154"/>
      <c r="LA578" s="154"/>
      <c r="LB578" s="154"/>
      <c r="LC578" s="154"/>
      <c r="LD578" s="154"/>
      <c r="LE578" s="154"/>
      <c r="LF578" s="154"/>
      <c r="LG578" s="154"/>
      <c r="LH578" s="154"/>
      <c r="LI578" s="154"/>
      <c r="LJ578" s="154"/>
      <c r="LK578" s="154"/>
      <c r="LL578" s="154"/>
      <c r="LM578" s="154"/>
      <c r="LN578" s="154"/>
      <c r="LO578" s="154"/>
      <c r="LP578" s="154"/>
      <c r="LQ578" s="154"/>
      <c r="LR578" s="154"/>
      <c r="LS578" s="154"/>
      <c r="LT578" s="154"/>
      <c r="LU578" s="154"/>
      <c r="LV578" s="154"/>
      <c r="LW578" s="154"/>
      <c r="LX578" s="154"/>
      <c r="LY578" s="154"/>
      <c r="LZ578" s="154"/>
      <c r="MA578" s="154"/>
      <c r="MB578" s="154"/>
      <c r="MC578" s="154"/>
      <c r="MD578" s="154"/>
      <c r="ME578" s="154"/>
      <c r="MF578" s="154"/>
      <c r="MG578" s="154"/>
      <c r="MH578" s="154"/>
      <c r="MI578" s="154"/>
      <c r="MJ578" s="154"/>
      <c r="MK578" s="154"/>
      <c r="ML578" s="154"/>
      <c r="MM578" s="154"/>
      <c r="MN578" s="154"/>
      <c r="MO578" s="154"/>
      <c r="MP578" s="154"/>
      <c r="MQ578" s="154"/>
      <c r="MR578" s="154"/>
      <c r="MS578" s="154"/>
      <c r="MT578" s="154"/>
      <c r="MU578" s="154"/>
      <c r="MV578" s="154"/>
      <c r="MW578" s="154"/>
      <c r="MX578" s="154"/>
      <c r="MY578" s="154"/>
      <c r="MZ578" s="154"/>
      <c r="NA578" s="154"/>
      <c r="NB578" s="154"/>
      <c r="NC578" s="154"/>
      <c r="ND578" s="154"/>
      <c r="NE578" s="154"/>
      <c r="NF578" s="154"/>
      <c r="NG578" s="154"/>
      <c r="NH578" s="154"/>
      <c r="NI578" s="154"/>
      <c r="NJ578" s="154"/>
      <c r="NK578" s="154"/>
      <c r="NL578" s="154"/>
      <c r="NM578" s="154"/>
      <c r="NN578" s="154"/>
      <c r="NO578" s="154"/>
      <c r="NP578" s="154"/>
      <c r="NQ578" s="154"/>
      <c r="NR578" s="154"/>
      <c r="NS578" s="154"/>
      <c r="NT578" s="154"/>
      <c r="NU578" s="154"/>
      <c r="NV578" s="154"/>
      <c r="NW578" s="154"/>
      <c r="NX578" s="154"/>
      <c r="NY578" s="154"/>
      <c r="NZ578" s="154"/>
      <c r="OA578" s="154"/>
      <c r="OB578" s="154"/>
      <c r="OC578" s="154"/>
      <c r="OD578" s="154"/>
      <c r="OE578" s="154"/>
      <c r="OF578" s="154"/>
      <c r="OG578" s="154"/>
      <c r="OH578" s="154"/>
      <c r="OI578" s="154"/>
      <c r="OJ578" s="154"/>
      <c r="OK578" s="154"/>
      <c r="OL578" s="154"/>
      <c r="OM578" s="154"/>
      <c r="ON578" s="154"/>
      <c r="OO578" s="154"/>
      <c r="OP578" s="154"/>
      <c r="OQ578" s="154"/>
      <c r="OR578" s="154"/>
      <c r="OS578" s="154"/>
      <c r="OT578" s="154"/>
      <c r="OU578" s="154"/>
      <c r="OV578" s="154"/>
      <c r="OW578" s="154"/>
      <c r="OX578" s="154"/>
      <c r="OY578" s="154"/>
      <c r="OZ578" s="154"/>
      <c r="PA578" s="154"/>
      <c r="PB578" s="154"/>
      <c r="PC578" s="154"/>
      <c r="PD578" s="154"/>
      <c r="PE578" s="154"/>
      <c r="PF578" s="154"/>
      <c r="PG578" s="154"/>
      <c r="PH578" s="154"/>
      <c r="PI578" s="154"/>
      <c r="PJ578" s="154"/>
      <c r="PK578" s="154"/>
      <c r="PL578" s="154"/>
      <c r="PM578" s="154"/>
      <c r="PN578" s="154"/>
      <c r="PO578" s="154"/>
      <c r="PP578" s="154"/>
      <c r="PQ578" s="154"/>
      <c r="PR578" s="154"/>
      <c r="PS578" s="154"/>
      <c r="PT578" s="154"/>
      <c r="PU578" s="154"/>
      <c r="PV578" s="154"/>
      <c r="PW578" s="154"/>
      <c r="PX578" s="154"/>
      <c r="PY578" s="154"/>
      <c r="PZ578" s="154"/>
      <c r="QA578" s="154"/>
      <c r="QB578" s="154"/>
      <c r="QC578" s="154"/>
      <c r="QD578" s="154"/>
      <c r="QE578" s="154"/>
      <c r="QF578" s="154"/>
      <c r="QG578" s="154"/>
      <c r="QH578" s="154"/>
      <c r="QI578" s="154"/>
      <c r="QJ578" s="154"/>
      <c r="QK578" s="154"/>
      <c r="QL578" s="154"/>
      <c r="QM578" s="154"/>
      <c r="QN578" s="154"/>
      <c r="QO578" s="154"/>
      <c r="QP578" s="154"/>
      <c r="QQ578" s="154"/>
      <c r="QR578" s="154"/>
      <c r="QS578" s="154"/>
      <c r="QT578" s="154"/>
      <c r="QU578" s="154"/>
      <c r="QV578" s="154"/>
      <c r="QW578" s="154"/>
      <c r="QX578" s="154"/>
      <c r="QY578" s="154"/>
      <c r="QZ578" s="154"/>
      <c r="RA578" s="154"/>
      <c r="RB578" s="154"/>
      <c r="RC578" s="154"/>
      <c r="RD578" s="154"/>
      <c r="RE578" s="154"/>
      <c r="RF578" s="154"/>
      <c r="RG578" s="154"/>
      <c r="RH578" s="154"/>
      <c r="RI578" s="154"/>
      <c r="RJ578" s="154"/>
      <c r="RK578" s="154"/>
      <c r="RL578" s="154"/>
      <c r="RM578" s="154"/>
      <c r="RN578" s="154"/>
      <c r="RO578" s="154"/>
      <c r="RP578" s="154"/>
      <c r="RQ578" s="154"/>
      <c r="RR578" s="154"/>
      <c r="RS578" s="154"/>
      <c r="RT578" s="154"/>
      <c r="RU578" s="154"/>
      <c r="RV578" s="154"/>
      <c r="RW578" s="154"/>
      <c r="RX578" s="154"/>
      <c r="RY578" s="154"/>
      <c r="RZ578" s="154"/>
      <c r="SA578" s="154"/>
      <c r="SB578" s="154"/>
      <c r="SC578" s="154"/>
      <c r="SD578" s="154"/>
      <c r="SE578" s="154"/>
      <c r="SF578" s="154"/>
      <c r="SG578" s="154"/>
      <c r="SH578" s="154"/>
      <c r="SI578" s="154"/>
      <c r="SJ578" s="154"/>
      <c r="SK578" s="154"/>
      <c r="SL578" s="154"/>
      <c r="SM578" s="154"/>
      <c r="SN578" s="154"/>
      <c r="SO578" s="154"/>
      <c r="SP578" s="154"/>
      <c r="SQ578" s="154"/>
      <c r="SR578" s="154"/>
      <c r="SS578" s="154"/>
      <c r="ST578" s="154"/>
      <c r="SU578" s="154"/>
      <c r="SV578" s="154"/>
      <c r="SW578" s="154"/>
      <c r="SX578" s="154"/>
      <c r="SY578" s="154"/>
      <c r="SZ578" s="154"/>
      <c r="TA578" s="154"/>
      <c r="TB578" s="154"/>
      <c r="TC578" s="154"/>
      <c r="TD578" s="154"/>
      <c r="TE578" s="154"/>
      <c r="TF578" s="154"/>
      <c r="TG578" s="154"/>
      <c r="TH578" s="154"/>
      <c r="TI578" s="154"/>
      <c r="TJ578" s="154"/>
      <c r="TK578" s="154"/>
      <c r="TL578" s="154"/>
      <c r="TM578" s="154"/>
      <c r="TN578" s="154"/>
      <c r="TO578" s="154"/>
      <c r="TP578" s="154"/>
      <c r="TQ578" s="154"/>
      <c r="TR578" s="154"/>
      <c r="TS578" s="154"/>
      <c r="TT578" s="154"/>
      <c r="TU578" s="154"/>
      <c r="TV578" s="154"/>
      <c r="TW578" s="154"/>
      <c r="TX578" s="154"/>
      <c r="TY578" s="154"/>
      <c r="TZ578" s="154"/>
      <c r="UA578" s="154"/>
      <c r="UB578" s="154"/>
      <c r="UC578" s="154"/>
      <c r="UD578" s="154"/>
      <c r="UE578" s="154"/>
      <c r="UF578" s="154"/>
      <c r="UG578" s="154"/>
      <c r="UH578" s="154"/>
      <c r="UI578" s="154"/>
      <c r="UJ578" s="154"/>
      <c r="UK578" s="154"/>
      <c r="UL578" s="154"/>
      <c r="UM578" s="154"/>
      <c r="UN578" s="154"/>
      <c r="UO578" s="154"/>
      <c r="UP578" s="154"/>
      <c r="UQ578" s="154"/>
      <c r="UR578" s="154"/>
      <c r="US578" s="154"/>
      <c r="UT578" s="154"/>
      <c r="UU578" s="154"/>
      <c r="UV578" s="154"/>
      <c r="UW578" s="154"/>
      <c r="UX578" s="154"/>
      <c r="UY578" s="154"/>
      <c r="UZ578" s="154"/>
      <c r="VA578" s="154"/>
      <c r="VB578" s="154"/>
      <c r="VC578" s="154"/>
      <c r="VD578" s="154"/>
      <c r="VE578" s="154"/>
      <c r="VF578" s="154"/>
      <c r="VG578" s="154"/>
      <c r="VH578" s="154"/>
      <c r="VI578" s="154"/>
      <c r="VJ578" s="154"/>
      <c r="VK578" s="154"/>
      <c r="VL578" s="154"/>
      <c r="VM578" s="154"/>
      <c r="VN578" s="154"/>
      <c r="VO578" s="154"/>
      <c r="VP578" s="154"/>
      <c r="VQ578" s="154"/>
      <c r="VR578" s="154"/>
      <c r="VS578" s="154"/>
      <c r="VT578" s="154"/>
      <c r="VU578" s="154"/>
      <c r="VV578" s="154"/>
      <c r="VW578" s="154"/>
    </row>
    <row r="579" spans="1:595" s="153" customFormat="1" ht="166.5" customHeight="1">
      <c r="A579" s="799"/>
      <c r="B579" s="688"/>
      <c r="C579" s="676"/>
      <c r="D579" s="680"/>
      <c r="E579" s="485" t="s">
        <v>1299</v>
      </c>
      <c r="F579" s="166" t="s">
        <v>51</v>
      </c>
      <c r="G579" s="167">
        <v>43831</v>
      </c>
      <c r="H579" s="166" t="s">
        <v>24</v>
      </c>
      <c r="I579" s="175" t="s">
        <v>352</v>
      </c>
      <c r="J579" s="175" t="s">
        <v>25</v>
      </c>
      <c r="K579" s="175" t="s">
        <v>1298</v>
      </c>
      <c r="L579" s="175" t="s">
        <v>431</v>
      </c>
      <c r="M579" s="155">
        <v>152125458.53999999</v>
      </c>
      <c r="N579" s="155">
        <v>152125458.53999999</v>
      </c>
      <c r="O579" s="199">
        <v>179721730</v>
      </c>
      <c r="P579" s="199">
        <v>176261300</v>
      </c>
      <c r="Q579" s="155">
        <v>176261300</v>
      </c>
      <c r="R579" s="155">
        <v>176261300</v>
      </c>
      <c r="S579" s="546">
        <v>3</v>
      </c>
      <c r="AU579" s="154"/>
      <c r="AV579" s="154"/>
      <c r="AW579" s="154"/>
      <c r="AX579" s="154"/>
      <c r="AY579" s="154"/>
      <c r="AZ579" s="154"/>
      <c r="BA579" s="154"/>
      <c r="BB579" s="154"/>
      <c r="BC579" s="154"/>
      <c r="BD579" s="154"/>
      <c r="BE579" s="154"/>
      <c r="BF579" s="154"/>
      <c r="BG579" s="154"/>
      <c r="BH579" s="154"/>
      <c r="BI579" s="154"/>
      <c r="BJ579" s="154"/>
      <c r="BK579" s="154"/>
      <c r="BL579" s="154"/>
      <c r="BM579" s="154"/>
      <c r="BN579" s="154"/>
      <c r="BO579" s="154"/>
      <c r="BP579" s="154"/>
      <c r="BQ579" s="154"/>
      <c r="BR579" s="154"/>
      <c r="BS579" s="154"/>
      <c r="BT579" s="154"/>
      <c r="BU579" s="154"/>
      <c r="BV579" s="154"/>
      <c r="BW579" s="154"/>
      <c r="BX579" s="154"/>
      <c r="BY579" s="154"/>
      <c r="BZ579" s="154"/>
      <c r="CA579" s="154"/>
      <c r="CB579" s="154"/>
      <c r="CC579" s="154"/>
      <c r="CD579" s="154"/>
      <c r="CE579" s="154"/>
      <c r="CF579" s="154"/>
      <c r="CG579" s="154"/>
      <c r="CH579" s="154"/>
      <c r="CI579" s="154"/>
      <c r="CJ579" s="154"/>
      <c r="CK579" s="154"/>
      <c r="CL579" s="154"/>
      <c r="CM579" s="154"/>
      <c r="CN579" s="154"/>
      <c r="CO579" s="154"/>
      <c r="CP579" s="154"/>
      <c r="CQ579" s="154"/>
      <c r="CR579" s="154"/>
      <c r="CS579" s="154"/>
      <c r="CT579" s="154"/>
      <c r="CU579" s="154"/>
      <c r="CV579" s="154"/>
      <c r="CW579" s="154"/>
      <c r="CX579" s="154"/>
      <c r="CY579" s="154"/>
      <c r="CZ579" s="154"/>
      <c r="DA579" s="154"/>
      <c r="DB579" s="154"/>
      <c r="DC579" s="154"/>
      <c r="DD579" s="154"/>
      <c r="DE579" s="154"/>
      <c r="DF579" s="154"/>
      <c r="DG579" s="154"/>
      <c r="DH579" s="154"/>
      <c r="DI579" s="154"/>
      <c r="DJ579" s="154"/>
      <c r="DK579" s="154"/>
      <c r="DL579" s="154"/>
      <c r="DM579" s="154"/>
      <c r="DN579" s="154"/>
      <c r="DO579" s="154"/>
      <c r="DP579" s="154"/>
      <c r="DQ579" s="154"/>
      <c r="DR579" s="154"/>
      <c r="DS579" s="154"/>
      <c r="DT579" s="154"/>
      <c r="DU579" s="154"/>
      <c r="DV579" s="154"/>
      <c r="DW579" s="154"/>
      <c r="DX579" s="154"/>
      <c r="DY579" s="154"/>
      <c r="DZ579" s="154"/>
      <c r="EA579" s="154"/>
      <c r="EB579" s="154"/>
      <c r="EC579" s="154"/>
      <c r="ED579" s="154"/>
      <c r="EE579" s="154"/>
      <c r="EF579" s="154"/>
      <c r="EG579" s="154"/>
      <c r="EH579" s="154"/>
      <c r="EI579" s="154"/>
      <c r="EJ579" s="154"/>
      <c r="EK579" s="154"/>
      <c r="EL579" s="154"/>
      <c r="EM579" s="154"/>
      <c r="EN579" s="154"/>
      <c r="EO579" s="154"/>
      <c r="EP579" s="154"/>
      <c r="EQ579" s="154"/>
      <c r="ER579" s="154"/>
      <c r="ES579" s="154"/>
      <c r="ET579" s="154"/>
      <c r="EU579" s="154"/>
      <c r="EV579" s="154"/>
      <c r="EW579" s="154"/>
      <c r="EX579" s="154"/>
      <c r="EY579" s="154"/>
      <c r="EZ579" s="154"/>
      <c r="FA579" s="154"/>
      <c r="FB579" s="154"/>
      <c r="FC579" s="154"/>
      <c r="FD579" s="154"/>
      <c r="FE579" s="154"/>
      <c r="FF579" s="154"/>
      <c r="FG579" s="154"/>
      <c r="FH579" s="154"/>
      <c r="FI579" s="154"/>
      <c r="FJ579" s="154"/>
      <c r="FK579" s="154"/>
      <c r="FL579" s="154"/>
      <c r="FM579" s="154"/>
      <c r="FN579" s="154"/>
      <c r="FO579" s="154"/>
      <c r="FP579" s="154"/>
      <c r="FQ579" s="154"/>
      <c r="FR579" s="154"/>
      <c r="FS579" s="154"/>
      <c r="FT579" s="154"/>
      <c r="FU579" s="154"/>
      <c r="FV579" s="154"/>
      <c r="FW579" s="154"/>
      <c r="FX579" s="154"/>
      <c r="FY579" s="154"/>
      <c r="FZ579" s="154"/>
      <c r="GA579" s="154"/>
      <c r="GB579" s="154"/>
      <c r="GC579" s="154"/>
      <c r="GD579" s="154"/>
      <c r="GE579" s="154"/>
      <c r="GF579" s="154"/>
      <c r="GG579" s="154"/>
      <c r="GH579" s="154"/>
      <c r="GI579" s="154"/>
      <c r="GJ579" s="154"/>
      <c r="GK579" s="154"/>
      <c r="GL579" s="154"/>
      <c r="GM579" s="154"/>
      <c r="GN579" s="154"/>
      <c r="GO579" s="154"/>
      <c r="GP579" s="154"/>
      <c r="GQ579" s="154"/>
      <c r="GR579" s="154"/>
      <c r="GS579" s="154"/>
      <c r="GT579" s="154"/>
      <c r="GU579" s="154"/>
      <c r="GV579" s="154"/>
      <c r="GW579" s="154"/>
      <c r="GX579" s="154"/>
      <c r="GY579" s="154"/>
      <c r="GZ579" s="154"/>
      <c r="HA579" s="154"/>
      <c r="HB579" s="154"/>
      <c r="HC579" s="154"/>
      <c r="HD579" s="154"/>
      <c r="HE579" s="154"/>
      <c r="HF579" s="154"/>
      <c r="HG579" s="154"/>
      <c r="HH579" s="154"/>
      <c r="HI579" s="154"/>
      <c r="HJ579" s="154"/>
      <c r="HK579" s="154"/>
      <c r="HL579" s="154"/>
      <c r="HM579" s="154"/>
      <c r="HN579" s="154"/>
      <c r="HO579" s="154"/>
      <c r="HP579" s="154"/>
      <c r="HQ579" s="154"/>
      <c r="HR579" s="154"/>
      <c r="HS579" s="154"/>
      <c r="HT579" s="154"/>
      <c r="HU579" s="154"/>
      <c r="HV579" s="154"/>
      <c r="HW579" s="154"/>
      <c r="HX579" s="154"/>
      <c r="HY579" s="154"/>
      <c r="HZ579" s="154"/>
      <c r="IA579" s="154"/>
      <c r="IB579" s="154"/>
      <c r="IC579" s="154"/>
      <c r="ID579" s="154"/>
      <c r="IE579" s="154"/>
      <c r="IF579" s="154"/>
      <c r="IG579" s="154"/>
      <c r="IH579" s="154"/>
      <c r="II579" s="154"/>
      <c r="IJ579" s="154"/>
      <c r="IK579" s="154"/>
      <c r="IL579" s="154"/>
      <c r="IM579" s="154"/>
      <c r="IN579" s="154"/>
      <c r="IO579" s="154"/>
      <c r="IP579" s="154"/>
      <c r="IQ579" s="154"/>
      <c r="IR579" s="154"/>
      <c r="IS579" s="154"/>
      <c r="IT579" s="154"/>
      <c r="IU579" s="154"/>
      <c r="IV579" s="154"/>
      <c r="IW579" s="154"/>
      <c r="IX579" s="154"/>
      <c r="IY579" s="154"/>
      <c r="IZ579" s="154"/>
      <c r="JA579" s="154"/>
      <c r="JB579" s="154"/>
      <c r="JC579" s="154"/>
      <c r="JD579" s="154"/>
      <c r="JE579" s="154"/>
      <c r="JF579" s="154"/>
      <c r="JG579" s="154"/>
      <c r="JH579" s="154"/>
      <c r="JI579" s="154"/>
      <c r="JJ579" s="154"/>
      <c r="JK579" s="154"/>
      <c r="JL579" s="154"/>
      <c r="JM579" s="154"/>
      <c r="JN579" s="154"/>
      <c r="JO579" s="154"/>
      <c r="JP579" s="154"/>
      <c r="JQ579" s="154"/>
      <c r="JR579" s="154"/>
      <c r="JS579" s="154"/>
      <c r="JT579" s="154"/>
      <c r="JU579" s="154"/>
      <c r="JV579" s="154"/>
      <c r="JW579" s="154"/>
      <c r="JX579" s="154"/>
      <c r="JY579" s="154"/>
      <c r="JZ579" s="154"/>
      <c r="KA579" s="154"/>
      <c r="KB579" s="154"/>
      <c r="KC579" s="154"/>
      <c r="KD579" s="154"/>
      <c r="KE579" s="154"/>
      <c r="KF579" s="154"/>
      <c r="KG579" s="154"/>
      <c r="KH579" s="154"/>
      <c r="KI579" s="154"/>
      <c r="KJ579" s="154"/>
      <c r="KK579" s="154"/>
      <c r="KL579" s="154"/>
      <c r="KM579" s="154"/>
      <c r="KN579" s="154"/>
      <c r="KO579" s="154"/>
      <c r="KP579" s="154"/>
      <c r="KQ579" s="154"/>
      <c r="KR579" s="154"/>
      <c r="KS579" s="154"/>
      <c r="KT579" s="154"/>
      <c r="KU579" s="154"/>
      <c r="KV579" s="154"/>
      <c r="KW579" s="154"/>
      <c r="KX579" s="154"/>
      <c r="KY579" s="154"/>
      <c r="KZ579" s="154"/>
      <c r="LA579" s="154"/>
      <c r="LB579" s="154"/>
      <c r="LC579" s="154"/>
      <c r="LD579" s="154"/>
      <c r="LE579" s="154"/>
      <c r="LF579" s="154"/>
      <c r="LG579" s="154"/>
      <c r="LH579" s="154"/>
      <c r="LI579" s="154"/>
      <c r="LJ579" s="154"/>
      <c r="LK579" s="154"/>
      <c r="LL579" s="154"/>
      <c r="LM579" s="154"/>
      <c r="LN579" s="154"/>
      <c r="LO579" s="154"/>
      <c r="LP579" s="154"/>
      <c r="LQ579" s="154"/>
      <c r="LR579" s="154"/>
      <c r="LS579" s="154"/>
      <c r="LT579" s="154"/>
      <c r="LU579" s="154"/>
      <c r="LV579" s="154"/>
      <c r="LW579" s="154"/>
      <c r="LX579" s="154"/>
      <c r="LY579" s="154"/>
      <c r="LZ579" s="154"/>
      <c r="MA579" s="154"/>
      <c r="MB579" s="154"/>
      <c r="MC579" s="154"/>
      <c r="MD579" s="154"/>
      <c r="ME579" s="154"/>
      <c r="MF579" s="154"/>
      <c r="MG579" s="154"/>
      <c r="MH579" s="154"/>
      <c r="MI579" s="154"/>
      <c r="MJ579" s="154"/>
      <c r="MK579" s="154"/>
      <c r="ML579" s="154"/>
      <c r="MM579" s="154"/>
      <c r="MN579" s="154"/>
      <c r="MO579" s="154"/>
      <c r="MP579" s="154"/>
      <c r="MQ579" s="154"/>
      <c r="MR579" s="154"/>
      <c r="MS579" s="154"/>
      <c r="MT579" s="154"/>
      <c r="MU579" s="154"/>
      <c r="MV579" s="154"/>
      <c r="MW579" s="154"/>
      <c r="MX579" s="154"/>
      <c r="MY579" s="154"/>
      <c r="MZ579" s="154"/>
      <c r="NA579" s="154"/>
      <c r="NB579" s="154"/>
      <c r="NC579" s="154"/>
      <c r="ND579" s="154"/>
      <c r="NE579" s="154"/>
      <c r="NF579" s="154"/>
      <c r="NG579" s="154"/>
      <c r="NH579" s="154"/>
      <c r="NI579" s="154"/>
      <c r="NJ579" s="154"/>
      <c r="NK579" s="154"/>
      <c r="NL579" s="154"/>
      <c r="NM579" s="154"/>
      <c r="NN579" s="154"/>
      <c r="NO579" s="154"/>
      <c r="NP579" s="154"/>
      <c r="NQ579" s="154"/>
      <c r="NR579" s="154"/>
      <c r="NS579" s="154"/>
      <c r="NT579" s="154"/>
      <c r="NU579" s="154"/>
      <c r="NV579" s="154"/>
      <c r="NW579" s="154"/>
      <c r="NX579" s="154"/>
      <c r="NY579" s="154"/>
      <c r="NZ579" s="154"/>
      <c r="OA579" s="154"/>
      <c r="OB579" s="154"/>
      <c r="OC579" s="154"/>
      <c r="OD579" s="154"/>
      <c r="OE579" s="154"/>
      <c r="OF579" s="154"/>
      <c r="OG579" s="154"/>
      <c r="OH579" s="154"/>
      <c r="OI579" s="154"/>
      <c r="OJ579" s="154"/>
      <c r="OK579" s="154"/>
      <c r="OL579" s="154"/>
      <c r="OM579" s="154"/>
      <c r="ON579" s="154"/>
      <c r="OO579" s="154"/>
      <c r="OP579" s="154"/>
      <c r="OQ579" s="154"/>
      <c r="OR579" s="154"/>
      <c r="OS579" s="154"/>
      <c r="OT579" s="154"/>
      <c r="OU579" s="154"/>
      <c r="OV579" s="154"/>
      <c r="OW579" s="154"/>
      <c r="OX579" s="154"/>
      <c r="OY579" s="154"/>
      <c r="OZ579" s="154"/>
      <c r="PA579" s="154"/>
      <c r="PB579" s="154"/>
      <c r="PC579" s="154"/>
      <c r="PD579" s="154"/>
      <c r="PE579" s="154"/>
      <c r="PF579" s="154"/>
      <c r="PG579" s="154"/>
      <c r="PH579" s="154"/>
      <c r="PI579" s="154"/>
      <c r="PJ579" s="154"/>
      <c r="PK579" s="154"/>
      <c r="PL579" s="154"/>
      <c r="PM579" s="154"/>
      <c r="PN579" s="154"/>
      <c r="PO579" s="154"/>
      <c r="PP579" s="154"/>
      <c r="PQ579" s="154"/>
      <c r="PR579" s="154"/>
      <c r="PS579" s="154"/>
      <c r="PT579" s="154"/>
      <c r="PU579" s="154"/>
      <c r="PV579" s="154"/>
      <c r="PW579" s="154"/>
      <c r="PX579" s="154"/>
      <c r="PY579" s="154"/>
      <c r="PZ579" s="154"/>
      <c r="QA579" s="154"/>
      <c r="QB579" s="154"/>
      <c r="QC579" s="154"/>
      <c r="QD579" s="154"/>
      <c r="QE579" s="154"/>
      <c r="QF579" s="154"/>
      <c r="QG579" s="154"/>
      <c r="QH579" s="154"/>
      <c r="QI579" s="154"/>
      <c r="QJ579" s="154"/>
      <c r="QK579" s="154"/>
      <c r="QL579" s="154"/>
      <c r="QM579" s="154"/>
      <c r="QN579" s="154"/>
      <c r="QO579" s="154"/>
      <c r="QP579" s="154"/>
      <c r="QQ579" s="154"/>
      <c r="QR579" s="154"/>
      <c r="QS579" s="154"/>
      <c r="QT579" s="154"/>
      <c r="QU579" s="154"/>
      <c r="QV579" s="154"/>
      <c r="QW579" s="154"/>
      <c r="QX579" s="154"/>
      <c r="QY579" s="154"/>
      <c r="QZ579" s="154"/>
      <c r="RA579" s="154"/>
      <c r="RB579" s="154"/>
      <c r="RC579" s="154"/>
      <c r="RD579" s="154"/>
      <c r="RE579" s="154"/>
      <c r="RF579" s="154"/>
      <c r="RG579" s="154"/>
      <c r="RH579" s="154"/>
      <c r="RI579" s="154"/>
      <c r="RJ579" s="154"/>
      <c r="RK579" s="154"/>
      <c r="RL579" s="154"/>
      <c r="RM579" s="154"/>
      <c r="RN579" s="154"/>
      <c r="RO579" s="154"/>
      <c r="RP579" s="154"/>
      <c r="RQ579" s="154"/>
      <c r="RR579" s="154"/>
      <c r="RS579" s="154"/>
      <c r="RT579" s="154"/>
      <c r="RU579" s="154"/>
      <c r="RV579" s="154"/>
      <c r="RW579" s="154"/>
      <c r="RX579" s="154"/>
      <c r="RY579" s="154"/>
      <c r="RZ579" s="154"/>
      <c r="SA579" s="154"/>
      <c r="SB579" s="154"/>
      <c r="SC579" s="154"/>
      <c r="SD579" s="154"/>
      <c r="SE579" s="154"/>
      <c r="SF579" s="154"/>
      <c r="SG579" s="154"/>
      <c r="SH579" s="154"/>
      <c r="SI579" s="154"/>
      <c r="SJ579" s="154"/>
      <c r="SK579" s="154"/>
      <c r="SL579" s="154"/>
      <c r="SM579" s="154"/>
      <c r="SN579" s="154"/>
      <c r="SO579" s="154"/>
      <c r="SP579" s="154"/>
      <c r="SQ579" s="154"/>
      <c r="SR579" s="154"/>
      <c r="SS579" s="154"/>
      <c r="ST579" s="154"/>
      <c r="SU579" s="154"/>
      <c r="SV579" s="154"/>
      <c r="SW579" s="154"/>
      <c r="SX579" s="154"/>
      <c r="SY579" s="154"/>
      <c r="SZ579" s="154"/>
      <c r="TA579" s="154"/>
      <c r="TB579" s="154"/>
      <c r="TC579" s="154"/>
      <c r="TD579" s="154"/>
      <c r="TE579" s="154"/>
      <c r="TF579" s="154"/>
      <c r="TG579" s="154"/>
      <c r="TH579" s="154"/>
      <c r="TI579" s="154"/>
      <c r="TJ579" s="154"/>
      <c r="TK579" s="154"/>
      <c r="TL579" s="154"/>
      <c r="TM579" s="154"/>
      <c r="TN579" s="154"/>
      <c r="TO579" s="154"/>
      <c r="TP579" s="154"/>
      <c r="TQ579" s="154"/>
      <c r="TR579" s="154"/>
      <c r="TS579" s="154"/>
      <c r="TT579" s="154"/>
      <c r="TU579" s="154"/>
      <c r="TV579" s="154"/>
      <c r="TW579" s="154"/>
      <c r="TX579" s="154"/>
      <c r="TY579" s="154"/>
      <c r="TZ579" s="154"/>
      <c r="UA579" s="154"/>
      <c r="UB579" s="154"/>
      <c r="UC579" s="154"/>
      <c r="UD579" s="154"/>
      <c r="UE579" s="154"/>
      <c r="UF579" s="154"/>
      <c r="UG579" s="154"/>
      <c r="UH579" s="154"/>
      <c r="UI579" s="154"/>
      <c r="UJ579" s="154"/>
      <c r="UK579" s="154"/>
      <c r="UL579" s="154"/>
      <c r="UM579" s="154"/>
      <c r="UN579" s="154"/>
      <c r="UO579" s="154"/>
      <c r="UP579" s="154"/>
      <c r="UQ579" s="154"/>
      <c r="UR579" s="154"/>
      <c r="US579" s="154"/>
      <c r="UT579" s="154"/>
      <c r="UU579" s="154"/>
      <c r="UV579" s="154"/>
      <c r="UW579" s="154"/>
      <c r="UX579" s="154"/>
      <c r="UY579" s="154"/>
      <c r="UZ579" s="154"/>
      <c r="VA579" s="154"/>
      <c r="VB579" s="154"/>
      <c r="VC579" s="154"/>
      <c r="VD579" s="154"/>
      <c r="VE579" s="154"/>
      <c r="VF579" s="154"/>
      <c r="VG579" s="154"/>
      <c r="VH579" s="154"/>
      <c r="VI579" s="154"/>
      <c r="VJ579" s="154"/>
      <c r="VK579" s="154"/>
      <c r="VL579" s="154"/>
      <c r="VM579" s="154"/>
      <c r="VN579" s="154"/>
      <c r="VO579" s="154"/>
      <c r="VP579" s="154"/>
      <c r="VQ579" s="154"/>
      <c r="VR579" s="154"/>
      <c r="VS579" s="154"/>
      <c r="VT579" s="154"/>
      <c r="VU579" s="154"/>
      <c r="VV579" s="154"/>
      <c r="VW579" s="154"/>
    </row>
    <row r="580" spans="1:595" s="153" customFormat="1" ht="136.5" customHeight="1">
      <c r="A580" s="798"/>
      <c r="B580" s="689"/>
      <c r="C580" s="658"/>
      <c r="D580" s="660"/>
      <c r="E580" s="487" t="s">
        <v>1300</v>
      </c>
      <c r="F580" s="160" t="s">
        <v>51</v>
      </c>
      <c r="G580" s="176" t="s">
        <v>1301</v>
      </c>
      <c r="H580" s="160" t="s">
        <v>24</v>
      </c>
      <c r="I580" s="200" t="s">
        <v>352</v>
      </c>
      <c r="J580" s="200" t="s">
        <v>25</v>
      </c>
      <c r="K580" s="175" t="s">
        <v>1298</v>
      </c>
      <c r="L580" s="200" t="s">
        <v>424</v>
      </c>
      <c r="M580" s="155">
        <v>23930730.359999999</v>
      </c>
      <c r="N580" s="155">
        <v>23930730.359999999</v>
      </c>
      <c r="O580" s="199">
        <v>23470922.640000001</v>
      </c>
      <c r="P580" s="199">
        <v>13396700</v>
      </c>
      <c r="Q580" s="201">
        <v>1770900</v>
      </c>
      <c r="R580" s="201">
        <v>1770900</v>
      </c>
      <c r="S580" s="546">
        <v>3</v>
      </c>
      <c r="AU580" s="154"/>
      <c r="AV580" s="154"/>
      <c r="AW580" s="154"/>
      <c r="AX580" s="154"/>
      <c r="AY580" s="154"/>
      <c r="AZ580" s="154"/>
      <c r="BA580" s="154"/>
      <c r="BB580" s="154"/>
      <c r="BC580" s="154"/>
      <c r="BD580" s="154"/>
      <c r="BE580" s="154"/>
      <c r="BF580" s="154"/>
      <c r="BG580" s="154"/>
      <c r="BH580" s="154"/>
      <c r="BI580" s="154"/>
      <c r="BJ580" s="154"/>
      <c r="BK580" s="154"/>
      <c r="BL580" s="154"/>
      <c r="BM580" s="154"/>
      <c r="BN580" s="154"/>
      <c r="BO580" s="154"/>
      <c r="BP580" s="154"/>
      <c r="BQ580" s="154"/>
      <c r="BR580" s="154"/>
      <c r="BS580" s="154"/>
      <c r="BT580" s="154"/>
      <c r="BU580" s="154"/>
      <c r="BV580" s="154"/>
      <c r="BW580" s="154"/>
      <c r="BX580" s="154"/>
      <c r="BY580" s="154"/>
      <c r="BZ580" s="154"/>
      <c r="CA580" s="154"/>
      <c r="CB580" s="154"/>
      <c r="CC580" s="154"/>
      <c r="CD580" s="154"/>
      <c r="CE580" s="154"/>
      <c r="CF580" s="154"/>
      <c r="CG580" s="154"/>
      <c r="CH580" s="154"/>
      <c r="CI580" s="154"/>
      <c r="CJ580" s="154"/>
      <c r="CK580" s="154"/>
      <c r="CL580" s="154"/>
      <c r="CM580" s="154"/>
      <c r="CN580" s="154"/>
      <c r="CO580" s="154"/>
      <c r="CP580" s="154"/>
      <c r="CQ580" s="154"/>
      <c r="CR580" s="154"/>
      <c r="CS580" s="154"/>
      <c r="CT580" s="154"/>
      <c r="CU580" s="154"/>
      <c r="CV580" s="154"/>
      <c r="CW580" s="154"/>
      <c r="CX580" s="154"/>
      <c r="CY580" s="154"/>
      <c r="CZ580" s="154"/>
      <c r="DA580" s="154"/>
      <c r="DB580" s="154"/>
      <c r="DC580" s="154"/>
      <c r="DD580" s="154"/>
      <c r="DE580" s="154"/>
      <c r="DF580" s="154"/>
      <c r="DG580" s="154"/>
      <c r="DH580" s="154"/>
      <c r="DI580" s="154"/>
      <c r="DJ580" s="154"/>
      <c r="DK580" s="154"/>
      <c r="DL580" s="154"/>
      <c r="DM580" s="154"/>
      <c r="DN580" s="154"/>
      <c r="DO580" s="154"/>
      <c r="DP580" s="154"/>
      <c r="DQ580" s="154"/>
      <c r="DR580" s="154"/>
      <c r="DS580" s="154"/>
      <c r="DT580" s="154"/>
      <c r="DU580" s="154"/>
      <c r="DV580" s="154"/>
      <c r="DW580" s="154"/>
      <c r="DX580" s="154"/>
      <c r="DY580" s="154"/>
      <c r="DZ580" s="154"/>
      <c r="EA580" s="154"/>
      <c r="EB580" s="154"/>
      <c r="EC580" s="154"/>
      <c r="ED580" s="154"/>
      <c r="EE580" s="154"/>
      <c r="EF580" s="154"/>
      <c r="EG580" s="154"/>
      <c r="EH580" s="154"/>
      <c r="EI580" s="154"/>
      <c r="EJ580" s="154"/>
      <c r="EK580" s="154"/>
      <c r="EL580" s="154"/>
      <c r="EM580" s="154"/>
      <c r="EN580" s="154"/>
      <c r="EO580" s="154"/>
      <c r="EP580" s="154"/>
      <c r="EQ580" s="154"/>
      <c r="ER580" s="154"/>
      <c r="ES580" s="154"/>
      <c r="ET580" s="154"/>
      <c r="EU580" s="154"/>
      <c r="EV580" s="154"/>
      <c r="EW580" s="154"/>
      <c r="EX580" s="154"/>
      <c r="EY580" s="154"/>
      <c r="EZ580" s="154"/>
      <c r="FA580" s="154"/>
      <c r="FB580" s="154"/>
      <c r="FC580" s="154"/>
      <c r="FD580" s="154"/>
      <c r="FE580" s="154"/>
      <c r="FF580" s="154"/>
      <c r="FG580" s="154"/>
      <c r="FH580" s="154"/>
      <c r="FI580" s="154"/>
      <c r="FJ580" s="154"/>
      <c r="FK580" s="154"/>
      <c r="FL580" s="154"/>
      <c r="FM580" s="154"/>
      <c r="FN580" s="154"/>
      <c r="FO580" s="154"/>
      <c r="FP580" s="154"/>
      <c r="FQ580" s="154"/>
      <c r="FR580" s="154"/>
      <c r="FS580" s="154"/>
      <c r="FT580" s="154"/>
      <c r="FU580" s="154"/>
      <c r="FV580" s="154"/>
      <c r="FW580" s="154"/>
      <c r="FX580" s="154"/>
      <c r="FY580" s="154"/>
      <c r="FZ580" s="154"/>
      <c r="GA580" s="154"/>
      <c r="GB580" s="154"/>
      <c r="GC580" s="154"/>
      <c r="GD580" s="154"/>
      <c r="GE580" s="154"/>
      <c r="GF580" s="154"/>
      <c r="GG580" s="154"/>
      <c r="GH580" s="154"/>
      <c r="GI580" s="154"/>
      <c r="GJ580" s="154"/>
      <c r="GK580" s="154"/>
      <c r="GL580" s="154"/>
      <c r="GM580" s="154"/>
      <c r="GN580" s="154"/>
      <c r="GO580" s="154"/>
      <c r="GP580" s="154"/>
      <c r="GQ580" s="154"/>
      <c r="GR580" s="154"/>
      <c r="GS580" s="154"/>
      <c r="GT580" s="154"/>
      <c r="GU580" s="154"/>
      <c r="GV580" s="154"/>
      <c r="GW580" s="154"/>
      <c r="GX580" s="154"/>
      <c r="GY580" s="154"/>
      <c r="GZ580" s="154"/>
      <c r="HA580" s="154"/>
      <c r="HB580" s="154"/>
      <c r="HC580" s="154"/>
      <c r="HD580" s="154"/>
      <c r="HE580" s="154"/>
      <c r="HF580" s="154"/>
      <c r="HG580" s="154"/>
      <c r="HH580" s="154"/>
      <c r="HI580" s="154"/>
      <c r="HJ580" s="154"/>
      <c r="HK580" s="154"/>
      <c r="HL580" s="154"/>
      <c r="HM580" s="154"/>
      <c r="HN580" s="154"/>
      <c r="HO580" s="154"/>
      <c r="HP580" s="154"/>
      <c r="HQ580" s="154"/>
      <c r="HR580" s="154"/>
      <c r="HS580" s="154"/>
      <c r="HT580" s="154"/>
      <c r="HU580" s="154"/>
      <c r="HV580" s="154"/>
      <c r="HW580" s="154"/>
      <c r="HX580" s="154"/>
      <c r="HY580" s="154"/>
      <c r="HZ580" s="154"/>
      <c r="IA580" s="154"/>
      <c r="IB580" s="154"/>
      <c r="IC580" s="154"/>
      <c r="ID580" s="154"/>
      <c r="IE580" s="154"/>
      <c r="IF580" s="154"/>
      <c r="IG580" s="154"/>
      <c r="IH580" s="154"/>
      <c r="II580" s="154"/>
      <c r="IJ580" s="154"/>
      <c r="IK580" s="154"/>
      <c r="IL580" s="154"/>
      <c r="IM580" s="154"/>
      <c r="IN580" s="154"/>
      <c r="IO580" s="154"/>
      <c r="IP580" s="154"/>
      <c r="IQ580" s="154"/>
      <c r="IR580" s="154"/>
      <c r="IS580" s="154"/>
      <c r="IT580" s="154"/>
      <c r="IU580" s="154"/>
      <c r="IV580" s="154"/>
      <c r="IW580" s="154"/>
      <c r="IX580" s="154"/>
      <c r="IY580" s="154"/>
      <c r="IZ580" s="154"/>
      <c r="JA580" s="154"/>
      <c r="JB580" s="154"/>
      <c r="JC580" s="154"/>
      <c r="JD580" s="154"/>
      <c r="JE580" s="154"/>
      <c r="JF580" s="154"/>
      <c r="JG580" s="154"/>
      <c r="JH580" s="154"/>
      <c r="JI580" s="154"/>
      <c r="JJ580" s="154"/>
      <c r="JK580" s="154"/>
      <c r="JL580" s="154"/>
      <c r="JM580" s="154"/>
      <c r="JN580" s="154"/>
      <c r="JO580" s="154"/>
      <c r="JP580" s="154"/>
      <c r="JQ580" s="154"/>
      <c r="JR580" s="154"/>
      <c r="JS580" s="154"/>
      <c r="JT580" s="154"/>
      <c r="JU580" s="154"/>
      <c r="JV580" s="154"/>
      <c r="JW580" s="154"/>
      <c r="JX580" s="154"/>
      <c r="JY580" s="154"/>
      <c r="JZ580" s="154"/>
      <c r="KA580" s="154"/>
      <c r="KB580" s="154"/>
      <c r="KC580" s="154"/>
      <c r="KD580" s="154"/>
      <c r="KE580" s="154"/>
      <c r="KF580" s="154"/>
      <c r="KG580" s="154"/>
      <c r="KH580" s="154"/>
      <c r="KI580" s="154"/>
      <c r="KJ580" s="154"/>
      <c r="KK580" s="154"/>
      <c r="KL580" s="154"/>
      <c r="KM580" s="154"/>
      <c r="KN580" s="154"/>
      <c r="KO580" s="154"/>
      <c r="KP580" s="154"/>
      <c r="KQ580" s="154"/>
      <c r="KR580" s="154"/>
      <c r="KS580" s="154"/>
      <c r="KT580" s="154"/>
      <c r="KU580" s="154"/>
      <c r="KV580" s="154"/>
      <c r="KW580" s="154"/>
      <c r="KX580" s="154"/>
      <c r="KY580" s="154"/>
      <c r="KZ580" s="154"/>
      <c r="LA580" s="154"/>
      <c r="LB580" s="154"/>
      <c r="LC580" s="154"/>
      <c r="LD580" s="154"/>
      <c r="LE580" s="154"/>
      <c r="LF580" s="154"/>
      <c r="LG580" s="154"/>
      <c r="LH580" s="154"/>
      <c r="LI580" s="154"/>
      <c r="LJ580" s="154"/>
      <c r="LK580" s="154"/>
      <c r="LL580" s="154"/>
      <c r="LM580" s="154"/>
      <c r="LN580" s="154"/>
      <c r="LO580" s="154"/>
      <c r="LP580" s="154"/>
      <c r="LQ580" s="154"/>
      <c r="LR580" s="154"/>
      <c r="LS580" s="154"/>
      <c r="LT580" s="154"/>
      <c r="LU580" s="154"/>
      <c r="LV580" s="154"/>
      <c r="LW580" s="154"/>
      <c r="LX580" s="154"/>
      <c r="LY580" s="154"/>
      <c r="LZ580" s="154"/>
      <c r="MA580" s="154"/>
      <c r="MB580" s="154"/>
      <c r="MC580" s="154"/>
      <c r="MD580" s="154"/>
      <c r="ME580" s="154"/>
      <c r="MF580" s="154"/>
      <c r="MG580" s="154"/>
      <c r="MH580" s="154"/>
      <c r="MI580" s="154"/>
      <c r="MJ580" s="154"/>
      <c r="MK580" s="154"/>
      <c r="ML580" s="154"/>
      <c r="MM580" s="154"/>
      <c r="MN580" s="154"/>
      <c r="MO580" s="154"/>
      <c r="MP580" s="154"/>
      <c r="MQ580" s="154"/>
      <c r="MR580" s="154"/>
      <c r="MS580" s="154"/>
      <c r="MT580" s="154"/>
      <c r="MU580" s="154"/>
      <c r="MV580" s="154"/>
      <c r="MW580" s="154"/>
      <c r="MX580" s="154"/>
      <c r="MY580" s="154"/>
      <c r="MZ580" s="154"/>
      <c r="NA580" s="154"/>
      <c r="NB580" s="154"/>
      <c r="NC580" s="154"/>
      <c r="ND580" s="154"/>
      <c r="NE580" s="154"/>
      <c r="NF580" s="154"/>
      <c r="NG580" s="154"/>
      <c r="NH580" s="154"/>
      <c r="NI580" s="154"/>
      <c r="NJ580" s="154"/>
      <c r="NK580" s="154"/>
      <c r="NL580" s="154"/>
      <c r="NM580" s="154"/>
      <c r="NN580" s="154"/>
      <c r="NO580" s="154"/>
      <c r="NP580" s="154"/>
      <c r="NQ580" s="154"/>
      <c r="NR580" s="154"/>
      <c r="NS580" s="154"/>
      <c r="NT580" s="154"/>
      <c r="NU580" s="154"/>
      <c r="NV580" s="154"/>
      <c r="NW580" s="154"/>
      <c r="NX580" s="154"/>
      <c r="NY580" s="154"/>
      <c r="NZ580" s="154"/>
      <c r="OA580" s="154"/>
      <c r="OB580" s="154"/>
      <c r="OC580" s="154"/>
      <c r="OD580" s="154"/>
      <c r="OE580" s="154"/>
      <c r="OF580" s="154"/>
      <c r="OG580" s="154"/>
      <c r="OH580" s="154"/>
      <c r="OI580" s="154"/>
      <c r="OJ580" s="154"/>
      <c r="OK580" s="154"/>
      <c r="OL580" s="154"/>
      <c r="OM580" s="154"/>
      <c r="ON580" s="154"/>
      <c r="OO580" s="154"/>
      <c r="OP580" s="154"/>
      <c r="OQ580" s="154"/>
      <c r="OR580" s="154"/>
      <c r="OS580" s="154"/>
      <c r="OT580" s="154"/>
      <c r="OU580" s="154"/>
      <c r="OV580" s="154"/>
      <c r="OW580" s="154"/>
      <c r="OX580" s="154"/>
      <c r="OY580" s="154"/>
      <c r="OZ580" s="154"/>
      <c r="PA580" s="154"/>
      <c r="PB580" s="154"/>
      <c r="PC580" s="154"/>
      <c r="PD580" s="154"/>
      <c r="PE580" s="154"/>
      <c r="PF580" s="154"/>
      <c r="PG580" s="154"/>
      <c r="PH580" s="154"/>
      <c r="PI580" s="154"/>
      <c r="PJ580" s="154"/>
      <c r="PK580" s="154"/>
      <c r="PL580" s="154"/>
      <c r="PM580" s="154"/>
      <c r="PN580" s="154"/>
      <c r="PO580" s="154"/>
      <c r="PP580" s="154"/>
      <c r="PQ580" s="154"/>
      <c r="PR580" s="154"/>
      <c r="PS580" s="154"/>
      <c r="PT580" s="154"/>
      <c r="PU580" s="154"/>
      <c r="PV580" s="154"/>
      <c r="PW580" s="154"/>
      <c r="PX580" s="154"/>
      <c r="PY580" s="154"/>
      <c r="PZ580" s="154"/>
      <c r="QA580" s="154"/>
      <c r="QB580" s="154"/>
      <c r="QC580" s="154"/>
      <c r="QD580" s="154"/>
      <c r="QE580" s="154"/>
      <c r="QF580" s="154"/>
      <c r="QG580" s="154"/>
      <c r="QH580" s="154"/>
      <c r="QI580" s="154"/>
      <c r="QJ580" s="154"/>
      <c r="QK580" s="154"/>
      <c r="QL580" s="154"/>
      <c r="QM580" s="154"/>
      <c r="QN580" s="154"/>
      <c r="QO580" s="154"/>
      <c r="QP580" s="154"/>
      <c r="QQ580" s="154"/>
      <c r="QR580" s="154"/>
      <c r="QS580" s="154"/>
      <c r="QT580" s="154"/>
      <c r="QU580" s="154"/>
      <c r="QV580" s="154"/>
      <c r="QW580" s="154"/>
      <c r="QX580" s="154"/>
      <c r="QY580" s="154"/>
      <c r="QZ580" s="154"/>
      <c r="RA580" s="154"/>
      <c r="RB580" s="154"/>
      <c r="RC580" s="154"/>
      <c r="RD580" s="154"/>
      <c r="RE580" s="154"/>
      <c r="RF580" s="154"/>
      <c r="RG580" s="154"/>
      <c r="RH580" s="154"/>
      <c r="RI580" s="154"/>
      <c r="RJ580" s="154"/>
      <c r="RK580" s="154"/>
      <c r="RL580" s="154"/>
      <c r="RM580" s="154"/>
      <c r="RN580" s="154"/>
      <c r="RO580" s="154"/>
      <c r="RP580" s="154"/>
      <c r="RQ580" s="154"/>
      <c r="RR580" s="154"/>
      <c r="RS580" s="154"/>
      <c r="RT580" s="154"/>
      <c r="RU580" s="154"/>
      <c r="RV580" s="154"/>
      <c r="RW580" s="154"/>
      <c r="RX580" s="154"/>
      <c r="RY580" s="154"/>
      <c r="RZ580" s="154"/>
      <c r="SA580" s="154"/>
      <c r="SB580" s="154"/>
      <c r="SC580" s="154"/>
      <c r="SD580" s="154"/>
      <c r="SE580" s="154"/>
      <c r="SF580" s="154"/>
      <c r="SG580" s="154"/>
      <c r="SH580" s="154"/>
      <c r="SI580" s="154"/>
      <c r="SJ580" s="154"/>
      <c r="SK580" s="154"/>
      <c r="SL580" s="154"/>
      <c r="SM580" s="154"/>
      <c r="SN580" s="154"/>
      <c r="SO580" s="154"/>
      <c r="SP580" s="154"/>
      <c r="SQ580" s="154"/>
      <c r="SR580" s="154"/>
      <c r="SS580" s="154"/>
      <c r="ST580" s="154"/>
      <c r="SU580" s="154"/>
      <c r="SV580" s="154"/>
      <c r="SW580" s="154"/>
      <c r="SX580" s="154"/>
      <c r="SY580" s="154"/>
      <c r="SZ580" s="154"/>
      <c r="TA580" s="154"/>
      <c r="TB580" s="154"/>
      <c r="TC580" s="154"/>
      <c r="TD580" s="154"/>
      <c r="TE580" s="154"/>
      <c r="TF580" s="154"/>
      <c r="TG580" s="154"/>
      <c r="TH580" s="154"/>
      <c r="TI580" s="154"/>
      <c r="TJ580" s="154"/>
      <c r="TK580" s="154"/>
      <c r="TL580" s="154"/>
      <c r="TM580" s="154"/>
      <c r="TN580" s="154"/>
      <c r="TO580" s="154"/>
      <c r="TP580" s="154"/>
      <c r="TQ580" s="154"/>
      <c r="TR580" s="154"/>
      <c r="TS580" s="154"/>
      <c r="TT580" s="154"/>
      <c r="TU580" s="154"/>
      <c r="TV580" s="154"/>
      <c r="TW580" s="154"/>
      <c r="TX580" s="154"/>
      <c r="TY580" s="154"/>
      <c r="TZ580" s="154"/>
      <c r="UA580" s="154"/>
      <c r="UB580" s="154"/>
      <c r="UC580" s="154"/>
      <c r="UD580" s="154"/>
      <c r="UE580" s="154"/>
      <c r="UF580" s="154"/>
      <c r="UG580" s="154"/>
      <c r="UH580" s="154"/>
      <c r="UI580" s="154"/>
      <c r="UJ580" s="154"/>
      <c r="UK580" s="154"/>
      <c r="UL580" s="154"/>
      <c r="UM580" s="154"/>
      <c r="UN580" s="154"/>
      <c r="UO580" s="154"/>
      <c r="UP580" s="154"/>
      <c r="UQ580" s="154"/>
      <c r="UR580" s="154"/>
      <c r="US580" s="154"/>
      <c r="UT580" s="154"/>
      <c r="UU580" s="154"/>
      <c r="UV580" s="154"/>
      <c r="UW580" s="154"/>
      <c r="UX580" s="154"/>
      <c r="UY580" s="154"/>
      <c r="UZ580" s="154"/>
      <c r="VA580" s="154"/>
      <c r="VB580" s="154"/>
      <c r="VC580" s="154"/>
      <c r="VD580" s="154"/>
      <c r="VE580" s="154"/>
      <c r="VF580" s="154"/>
      <c r="VG580" s="154"/>
      <c r="VH580" s="154"/>
      <c r="VI580" s="154"/>
      <c r="VJ580" s="154"/>
      <c r="VK580" s="154"/>
      <c r="VL580" s="154"/>
      <c r="VM580" s="154"/>
      <c r="VN580" s="154"/>
      <c r="VO580" s="154"/>
      <c r="VP580" s="154"/>
      <c r="VQ580" s="154"/>
      <c r="VR580" s="154"/>
      <c r="VS580" s="154"/>
      <c r="VT580" s="154"/>
      <c r="VU580" s="154"/>
      <c r="VV580" s="154"/>
      <c r="VW580" s="154"/>
    </row>
    <row r="581" spans="1:595" s="153" customFormat="1" ht="78.75" customHeight="1">
      <c r="A581" s="798"/>
      <c r="B581" s="673" t="s">
        <v>1302</v>
      </c>
      <c r="C581" s="657" t="s">
        <v>1303</v>
      </c>
      <c r="D581" s="659" t="s">
        <v>1290</v>
      </c>
      <c r="E581" s="485" t="s">
        <v>1304</v>
      </c>
      <c r="F581" s="166" t="s">
        <v>51</v>
      </c>
      <c r="G581" s="167">
        <v>39814</v>
      </c>
      <c r="H581" s="166" t="s">
        <v>24</v>
      </c>
      <c r="I581" s="188" t="s">
        <v>352</v>
      </c>
      <c r="J581" s="188" t="s">
        <v>25</v>
      </c>
      <c r="K581" s="193" t="s">
        <v>359</v>
      </c>
      <c r="L581" s="188" t="s">
        <v>28</v>
      </c>
      <c r="M581" s="152">
        <f>M582</f>
        <v>343286.5</v>
      </c>
      <c r="N581" s="152">
        <f t="shared" ref="N581" si="27">N582</f>
        <v>343286.5</v>
      </c>
      <c r="O581" s="152">
        <f>O582</f>
        <v>1762400</v>
      </c>
      <c r="P581" s="152">
        <f>P582</f>
        <v>0</v>
      </c>
      <c r="Q581" s="152">
        <f>Q582</f>
        <v>100111900</v>
      </c>
      <c r="R581" s="152">
        <f>R582</f>
        <v>100111900</v>
      </c>
      <c r="S581" s="547"/>
      <c r="AU581" s="154"/>
      <c r="AV581" s="154"/>
      <c r="AW581" s="154"/>
      <c r="AX581" s="154"/>
      <c r="AY581" s="154"/>
      <c r="AZ581" s="154"/>
      <c r="BA581" s="154"/>
      <c r="BB581" s="154"/>
      <c r="BC581" s="154"/>
      <c r="BD581" s="154"/>
      <c r="BE581" s="154"/>
      <c r="BF581" s="154"/>
      <c r="BG581" s="154"/>
      <c r="BH581" s="154"/>
      <c r="BI581" s="154"/>
      <c r="BJ581" s="154"/>
      <c r="BK581" s="154"/>
      <c r="BL581" s="154"/>
      <c r="BM581" s="154"/>
      <c r="BN581" s="154"/>
      <c r="BO581" s="154"/>
      <c r="BP581" s="154"/>
      <c r="BQ581" s="154"/>
      <c r="BR581" s="154"/>
      <c r="BS581" s="154"/>
      <c r="BT581" s="154"/>
      <c r="BU581" s="154"/>
      <c r="BV581" s="154"/>
      <c r="BW581" s="154"/>
      <c r="BX581" s="154"/>
      <c r="BY581" s="154"/>
      <c r="BZ581" s="154"/>
      <c r="CA581" s="154"/>
      <c r="CB581" s="154"/>
      <c r="CC581" s="154"/>
      <c r="CD581" s="154"/>
      <c r="CE581" s="154"/>
      <c r="CF581" s="154"/>
      <c r="CG581" s="154"/>
      <c r="CH581" s="154"/>
      <c r="CI581" s="154"/>
      <c r="CJ581" s="154"/>
      <c r="CK581" s="154"/>
      <c r="CL581" s="154"/>
      <c r="CM581" s="154"/>
      <c r="CN581" s="154"/>
      <c r="CO581" s="154"/>
      <c r="CP581" s="154"/>
      <c r="CQ581" s="154"/>
      <c r="CR581" s="154"/>
      <c r="CS581" s="154"/>
      <c r="CT581" s="154"/>
      <c r="CU581" s="154"/>
      <c r="CV581" s="154"/>
      <c r="CW581" s="154"/>
      <c r="CX581" s="154"/>
      <c r="CY581" s="154"/>
      <c r="CZ581" s="154"/>
      <c r="DA581" s="154"/>
      <c r="DB581" s="154"/>
      <c r="DC581" s="154"/>
      <c r="DD581" s="154"/>
      <c r="DE581" s="154"/>
      <c r="DF581" s="154"/>
      <c r="DG581" s="154"/>
      <c r="DH581" s="154"/>
      <c r="DI581" s="154"/>
      <c r="DJ581" s="154"/>
      <c r="DK581" s="154"/>
      <c r="DL581" s="154"/>
      <c r="DM581" s="154"/>
      <c r="DN581" s="154"/>
      <c r="DO581" s="154"/>
      <c r="DP581" s="154"/>
      <c r="DQ581" s="154"/>
      <c r="DR581" s="154"/>
      <c r="DS581" s="154"/>
      <c r="DT581" s="154"/>
      <c r="DU581" s="154"/>
      <c r="DV581" s="154"/>
      <c r="DW581" s="154"/>
      <c r="DX581" s="154"/>
      <c r="DY581" s="154"/>
      <c r="DZ581" s="154"/>
      <c r="EA581" s="154"/>
      <c r="EB581" s="154"/>
      <c r="EC581" s="154"/>
      <c r="ED581" s="154"/>
      <c r="EE581" s="154"/>
      <c r="EF581" s="154"/>
      <c r="EG581" s="154"/>
      <c r="EH581" s="154"/>
      <c r="EI581" s="154"/>
      <c r="EJ581" s="154"/>
      <c r="EK581" s="154"/>
      <c r="EL581" s="154"/>
      <c r="EM581" s="154"/>
      <c r="EN581" s="154"/>
      <c r="EO581" s="154"/>
      <c r="EP581" s="154"/>
      <c r="EQ581" s="154"/>
      <c r="ER581" s="154"/>
      <c r="ES581" s="154"/>
      <c r="ET581" s="154"/>
      <c r="EU581" s="154"/>
      <c r="EV581" s="154"/>
      <c r="EW581" s="154"/>
      <c r="EX581" s="154"/>
      <c r="EY581" s="154"/>
      <c r="EZ581" s="154"/>
      <c r="FA581" s="154"/>
      <c r="FB581" s="154"/>
      <c r="FC581" s="154"/>
      <c r="FD581" s="154"/>
      <c r="FE581" s="154"/>
      <c r="FF581" s="154"/>
      <c r="FG581" s="154"/>
      <c r="FH581" s="154"/>
      <c r="FI581" s="154"/>
      <c r="FJ581" s="154"/>
      <c r="FK581" s="154"/>
      <c r="FL581" s="154"/>
      <c r="FM581" s="154"/>
      <c r="FN581" s="154"/>
      <c r="FO581" s="154"/>
      <c r="FP581" s="154"/>
      <c r="FQ581" s="154"/>
      <c r="FR581" s="154"/>
      <c r="FS581" s="154"/>
      <c r="FT581" s="154"/>
      <c r="FU581" s="154"/>
      <c r="FV581" s="154"/>
      <c r="FW581" s="154"/>
      <c r="FX581" s="154"/>
      <c r="FY581" s="154"/>
      <c r="FZ581" s="154"/>
      <c r="GA581" s="154"/>
      <c r="GB581" s="154"/>
      <c r="GC581" s="154"/>
      <c r="GD581" s="154"/>
      <c r="GE581" s="154"/>
      <c r="GF581" s="154"/>
      <c r="GG581" s="154"/>
      <c r="GH581" s="154"/>
      <c r="GI581" s="154"/>
      <c r="GJ581" s="154"/>
      <c r="GK581" s="154"/>
      <c r="GL581" s="154"/>
      <c r="GM581" s="154"/>
      <c r="GN581" s="154"/>
      <c r="GO581" s="154"/>
      <c r="GP581" s="154"/>
      <c r="GQ581" s="154"/>
      <c r="GR581" s="154"/>
      <c r="GS581" s="154"/>
      <c r="GT581" s="154"/>
      <c r="GU581" s="154"/>
      <c r="GV581" s="154"/>
      <c r="GW581" s="154"/>
      <c r="GX581" s="154"/>
      <c r="GY581" s="154"/>
      <c r="GZ581" s="154"/>
      <c r="HA581" s="154"/>
      <c r="HB581" s="154"/>
      <c r="HC581" s="154"/>
      <c r="HD581" s="154"/>
      <c r="HE581" s="154"/>
      <c r="HF581" s="154"/>
      <c r="HG581" s="154"/>
      <c r="HH581" s="154"/>
      <c r="HI581" s="154"/>
      <c r="HJ581" s="154"/>
      <c r="HK581" s="154"/>
      <c r="HL581" s="154"/>
      <c r="HM581" s="154"/>
      <c r="HN581" s="154"/>
      <c r="HO581" s="154"/>
      <c r="HP581" s="154"/>
      <c r="HQ581" s="154"/>
      <c r="HR581" s="154"/>
      <c r="HS581" s="154"/>
      <c r="HT581" s="154"/>
      <c r="HU581" s="154"/>
      <c r="HV581" s="154"/>
      <c r="HW581" s="154"/>
      <c r="HX581" s="154"/>
      <c r="HY581" s="154"/>
      <c r="HZ581" s="154"/>
      <c r="IA581" s="154"/>
      <c r="IB581" s="154"/>
      <c r="IC581" s="154"/>
      <c r="ID581" s="154"/>
      <c r="IE581" s="154"/>
      <c r="IF581" s="154"/>
      <c r="IG581" s="154"/>
      <c r="IH581" s="154"/>
      <c r="II581" s="154"/>
      <c r="IJ581" s="154"/>
      <c r="IK581" s="154"/>
      <c r="IL581" s="154"/>
      <c r="IM581" s="154"/>
      <c r="IN581" s="154"/>
      <c r="IO581" s="154"/>
      <c r="IP581" s="154"/>
      <c r="IQ581" s="154"/>
      <c r="IR581" s="154"/>
      <c r="IS581" s="154"/>
      <c r="IT581" s="154"/>
      <c r="IU581" s="154"/>
      <c r="IV581" s="154"/>
      <c r="IW581" s="154"/>
      <c r="IX581" s="154"/>
      <c r="IY581" s="154"/>
      <c r="IZ581" s="154"/>
      <c r="JA581" s="154"/>
      <c r="JB581" s="154"/>
      <c r="JC581" s="154"/>
      <c r="JD581" s="154"/>
      <c r="JE581" s="154"/>
      <c r="JF581" s="154"/>
      <c r="JG581" s="154"/>
      <c r="JH581" s="154"/>
      <c r="JI581" s="154"/>
      <c r="JJ581" s="154"/>
      <c r="JK581" s="154"/>
      <c r="JL581" s="154"/>
      <c r="JM581" s="154"/>
      <c r="JN581" s="154"/>
      <c r="JO581" s="154"/>
      <c r="JP581" s="154"/>
      <c r="JQ581" s="154"/>
      <c r="JR581" s="154"/>
      <c r="JS581" s="154"/>
      <c r="JT581" s="154"/>
      <c r="JU581" s="154"/>
      <c r="JV581" s="154"/>
      <c r="JW581" s="154"/>
      <c r="JX581" s="154"/>
      <c r="JY581" s="154"/>
      <c r="JZ581" s="154"/>
      <c r="KA581" s="154"/>
      <c r="KB581" s="154"/>
      <c r="KC581" s="154"/>
      <c r="KD581" s="154"/>
      <c r="KE581" s="154"/>
      <c r="KF581" s="154"/>
      <c r="KG581" s="154"/>
      <c r="KH581" s="154"/>
      <c r="KI581" s="154"/>
      <c r="KJ581" s="154"/>
      <c r="KK581" s="154"/>
      <c r="KL581" s="154"/>
      <c r="KM581" s="154"/>
      <c r="KN581" s="154"/>
      <c r="KO581" s="154"/>
      <c r="KP581" s="154"/>
      <c r="KQ581" s="154"/>
      <c r="KR581" s="154"/>
      <c r="KS581" s="154"/>
      <c r="KT581" s="154"/>
      <c r="KU581" s="154"/>
      <c r="KV581" s="154"/>
      <c r="KW581" s="154"/>
      <c r="KX581" s="154"/>
      <c r="KY581" s="154"/>
      <c r="KZ581" s="154"/>
      <c r="LA581" s="154"/>
      <c r="LB581" s="154"/>
      <c r="LC581" s="154"/>
      <c r="LD581" s="154"/>
      <c r="LE581" s="154"/>
      <c r="LF581" s="154"/>
      <c r="LG581" s="154"/>
      <c r="LH581" s="154"/>
      <c r="LI581" s="154"/>
      <c r="LJ581" s="154"/>
      <c r="LK581" s="154"/>
      <c r="LL581" s="154"/>
      <c r="LM581" s="154"/>
      <c r="LN581" s="154"/>
      <c r="LO581" s="154"/>
      <c r="LP581" s="154"/>
      <c r="LQ581" s="154"/>
      <c r="LR581" s="154"/>
      <c r="LS581" s="154"/>
      <c r="LT581" s="154"/>
      <c r="LU581" s="154"/>
      <c r="LV581" s="154"/>
      <c r="LW581" s="154"/>
      <c r="LX581" s="154"/>
      <c r="LY581" s="154"/>
      <c r="LZ581" s="154"/>
      <c r="MA581" s="154"/>
      <c r="MB581" s="154"/>
      <c r="MC581" s="154"/>
      <c r="MD581" s="154"/>
      <c r="ME581" s="154"/>
      <c r="MF581" s="154"/>
      <c r="MG581" s="154"/>
      <c r="MH581" s="154"/>
      <c r="MI581" s="154"/>
      <c r="MJ581" s="154"/>
      <c r="MK581" s="154"/>
      <c r="ML581" s="154"/>
      <c r="MM581" s="154"/>
      <c r="MN581" s="154"/>
      <c r="MO581" s="154"/>
      <c r="MP581" s="154"/>
      <c r="MQ581" s="154"/>
      <c r="MR581" s="154"/>
      <c r="MS581" s="154"/>
      <c r="MT581" s="154"/>
      <c r="MU581" s="154"/>
      <c r="MV581" s="154"/>
      <c r="MW581" s="154"/>
      <c r="MX581" s="154"/>
      <c r="MY581" s="154"/>
      <c r="MZ581" s="154"/>
      <c r="NA581" s="154"/>
      <c r="NB581" s="154"/>
      <c r="NC581" s="154"/>
      <c r="ND581" s="154"/>
      <c r="NE581" s="154"/>
      <c r="NF581" s="154"/>
      <c r="NG581" s="154"/>
      <c r="NH581" s="154"/>
      <c r="NI581" s="154"/>
      <c r="NJ581" s="154"/>
      <c r="NK581" s="154"/>
      <c r="NL581" s="154"/>
      <c r="NM581" s="154"/>
      <c r="NN581" s="154"/>
      <c r="NO581" s="154"/>
      <c r="NP581" s="154"/>
      <c r="NQ581" s="154"/>
      <c r="NR581" s="154"/>
      <c r="NS581" s="154"/>
      <c r="NT581" s="154"/>
      <c r="NU581" s="154"/>
      <c r="NV581" s="154"/>
      <c r="NW581" s="154"/>
      <c r="NX581" s="154"/>
      <c r="NY581" s="154"/>
      <c r="NZ581" s="154"/>
      <c r="OA581" s="154"/>
      <c r="OB581" s="154"/>
      <c r="OC581" s="154"/>
      <c r="OD581" s="154"/>
      <c r="OE581" s="154"/>
      <c r="OF581" s="154"/>
      <c r="OG581" s="154"/>
      <c r="OH581" s="154"/>
      <c r="OI581" s="154"/>
      <c r="OJ581" s="154"/>
      <c r="OK581" s="154"/>
      <c r="OL581" s="154"/>
      <c r="OM581" s="154"/>
      <c r="ON581" s="154"/>
      <c r="OO581" s="154"/>
      <c r="OP581" s="154"/>
      <c r="OQ581" s="154"/>
      <c r="OR581" s="154"/>
      <c r="OS581" s="154"/>
      <c r="OT581" s="154"/>
      <c r="OU581" s="154"/>
      <c r="OV581" s="154"/>
      <c r="OW581" s="154"/>
      <c r="OX581" s="154"/>
      <c r="OY581" s="154"/>
      <c r="OZ581" s="154"/>
      <c r="PA581" s="154"/>
      <c r="PB581" s="154"/>
      <c r="PC581" s="154"/>
      <c r="PD581" s="154"/>
      <c r="PE581" s="154"/>
      <c r="PF581" s="154"/>
      <c r="PG581" s="154"/>
      <c r="PH581" s="154"/>
      <c r="PI581" s="154"/>
      <c r="PJ581" s="154"/>
      <c r="PK581" s="154"/>
      <c r="PL581" s="154"/>
      <c r="PM581" s="154"/>
      <c r="PN581" s="154"/>
      <c r="PO581" s="154"/>
      <c r="PP581" s="154"/>
      <c r="PQ581" s="154"/>
      <c r="PR581" s="154"/>
      <c r="PS581" s="154"/>
      <c r="PT581" s="154"/>
      <c r="PU581" s="154"/>
      <c r="PV581" s="154"/>
      <c r="PW581" s="154"/>
      <c r="PX581" s="154"/>
      <c r="PY581" s="154"/>
      <c r="PZ581" s="154"/>
      <c r="QA581" s="154"/>
      <c r="QB581" s="154"/>
      <c r="QC581" s="154"/>
      <c r="QD581" s="154"/>
      <c r="QE581" s="154"/>
      <c r="QF581" s="154"/>
      <c r="QG581" s="154"/>
      <c r="QH581" s="154"/>
      <c r="QI581" s="154"/>
      <c r="QJ581" s="154"/>
      <c r="QK581" s="154"/>
      <c r="QL581" s="154"/>
      <c r="QM581" s="154"/>
      <c r="QN581" s="154"/>
      <c r="QO581" s="154"/>
      <c r="QP581" s="154"/>
      <c r="QQ581" s="154"/>
      <c r="QR581" s="154"/>
      <c r="QS581" s="154"/>
      <c r="QT581" s="154"/>
      <c r="QU581" s="154"/>
      <c r="QV581" s="154"/>
      <c r="QW581" s="154"/>
      <c r="QX581" s="154"/>
      <c r="QY581" s="154"/>
      <c r="QZ581" s="154"/>
      <c r="RA581" s="154"/>
      <c r="RB581" s="154"/>
      <c r="RC581" s="154"/>
      <c r="RD581" s="154"/>
      <c r="RE581" s="154"/>
      <c r="RF581" s="154"/>
      <c r="RG581" s="154"/>
      <c r="RH581" s="154"/>
      <c r="RI581" s="154"/>
      <c r="RJ581" s="154"/>
      <c r="RK581" s="154"/>
      <c r="RL581" s="154"/>
      <c r="RM581" s="154"/>
      <c r="RN581" s="154"/>
      <c r="RO581" s="154"/>
      <c r="RP581" s="154"/>
      <c r="RQ581" s="154"/>
      <c r="RR581" s="154"/>
      <c r="RS581" s="154"/>
      <c r="RT581" s="154"/>
      <c r="RU581" s="154"/>
      <c r="RV581" s="154"/>
      <c r="RW581" s="154"/>
      <c r="RX581" s="154"/>
      <c r="RY581" s="154"/>
      <c r="RZ581" s="154"/>
      <c r="SA581" s="154"/>
      <c r="SB581" s="154"/>
      <c r="SC581" s="154"/>
      <c r="SD581" s="154"/>
      <c r="SE581" s="154"/>
      <c r="SF581" s="154"/>
      <c r="SG581" s="154"/>
      <c r="SH581" s="154"/>
      <c r="SI581" s="154"/>
      <c r="SJ581" s="154"/>
      <c r="SK581" s="154"/>
      <c r="SL581" s="154"/>
      <c r="SM581" s="154"/>
      <c r="SN581" s="154"/>
      <c r="SO581" s="154"/>
      <c r="SP581" s="154"/>
      <c r="SQ581" s="154"/>
      <c r="SR581" s="154"/>
      <c r="SS581" s="154"/>
      <c r="ST581" s="154"/>
      <c r="SU581" s="154"/>
      <c r="SV581" s="154"/>
      <c r="SW581" s="154"/>
      <c r="SX581" s="154"/>
      <c r="SY581" s="154"/>
      <c r="SZ581" s="154"/>
      <c r="TA581" s="154"/>
      <c r="TB581" s="154"/>
      <c r="TC581" s="154"/>
      <c r="TD581" s="154"/>
      <c r="TE581" s="154"/>
      <c r="TF581" s="154"/>
      <c r="TG581" s="154"/>
      <c r="TH581" s="154"/>
      <c r="TI581" s="154"/>
      <c r="TJ581" s="154"/>
      <c r="TK581" s="154"/>
      <c r="TL581" s="154"/>
      <c r="TM581" s="154"/>
      <c r="TN581" s="154"/>
      <c r="TO581" s="154"/>
      <c r="TP581" s="154"/>
      <c r="TQ581" s="154"/>
      <c r="TR581" s="154"/>
      <c r="TS581" s="154"/>
      <c r="TT581" s="154"/>
      <c r="TU581" s="154"/>
      <c r="TV581" s="154"/>
      <c r="TW581" s="154"/>
      <c r="TX581" s="154"/>
      <c r="TY581" s="154"/>
      <c r="TZ581" s="154"/>
      <c r="UA581" s="154"/>
      <c r="UB581" s="154"/>
      <c r="UC581" s="154"/>
      <c r="UD581" s="154"/>
      <c r="UE581" s="154"/>
      <c r="UF581" s="154"/>
      <c r="UG581" s="154"/>
      <c r="UH581" s="154"/>
      <c r="UI581" s="154"/>
      <c r="UJ581" s="154"/>
      <c r="UK581" s="154"/>
      <c r="UL581" s="154"/>
      <c r="UM581" s="154"/>
      <c r="UN581" s="154"/>
      <c r="UO581" s="154"/>
      <c r="UP581" s="154"/>
      <c r="UQ581" s="154"/>
      <c r="UR581" s="154"/>
      <c r="US581" s="154"/>
      <c r="UT581" s="154"/>
      <c r="UU581" s="154"/>
      <c r="UV581" s="154"/>
      <c r="UW581" s="154"/>
      <c r="UX581" s="154"/>
      <c r="UY581" s="154"/>
      <c r="UZ581" s="154"/>
      <c r="VA581" s="154"/>
      <c r="VB581" s="154"/>
      <c r="VC581" s="154"/>
      <c r="VD581" s="154"/>
      <c r="VE581" s="154"/>
      <c r="VF581" s="154"/>
      <c r="VG581" s="154"/>
      <c r="VH581" s="154"/>
      <c r="VI581" s="154"/>
      <c r="VJ581" s="154"/>
      <c r="VK581" s="154"/>
      <c r="VL581" s="154"/>
      <c r="VM581" s="154"/>
      <c r="VN581" s="154"/>
      <c r="VO581" s="154"/>
      <c r="VP581" s="154"/>
      <c r="VQ581" s="154"/>
      <c r="VR581" s="154"/>
      <c r="VS581" s="154"/>
      <c r="VT581" s="154"/>
      <c r="VU581" s="154"/>
      <c r="VV581" s="154"/>
      <c r="VW581" s="154"/>
    </row>
    <row r="582" spans="1:595" s="153" customFormat="1" ht="154.5" customHeight="1">
      <c r="A582" s="798"/>
      <c r="B582" s="689"/>
      <c r="C582" s="658"/>
      <c r="D582" s="660"/>
      <c r="E582" s="487" t="s">
        <v>1305</v>
      </c>
      <c r="F582" s="160" t="s">
        <v>1306</v>
      </c>
      <c r="G582" s="176">
        <v>43831</v>
      </c>
      <c r="H582" s="160" t="s">
        <v>24</v>
      </c>
      <c r="I582" s="192" t="s">
        <v>352</v>
      </c>
      <c r="J582" s="192" t="s">
        <v>25</v>
      </c>
      <c r="K582" s="169" t="s">
        <v>359</v>
      </c>
      <c r="L582" s="192" t="s">
        <v>424</v>
      </c>
      <c r="M582" s="161">
        <v>343286.5</v>
      </c>
      <c r="N582" s="161">
        <v>343286.5</v>
      </c>
      <c r="O582" s="161">
        <v>1762400</v>
      </c>
      <c r="P582" s="161">
        <v>0</v>
      </c>
      <c r="Q582" s="161">
        <v>100111900</v>
      </c>
      <c r="R582" s="161">
        <v>100111900</v>
      </c>
      <c r="S582" s="545">
        <v>3</v>
      </c>
      <c r="AU582" s="154"/>
      <c r="AV582" s="154"/>
      <c r="AW582" s="154"/>
      <c r="AX582" s="154"/>
      <c r="AY582" s="154"/>
      <c r="AZ582" s="154"/>
      <c r="BA582" s="154"/>
      <c r="BB582" s="154"/>
      <c r="BC582" s="154"/>
      <c r="BD582" s="154"/>
      <c r="BE582" s="154"/>
      <c r="BF582" s="154"/>
      <c r="BG582" s="154"/>
      <c r="BH582" s="154"/>
      <c r="BI582" s="154"/>
      <c r="BJ582" s="154"/>
      <c r="BK582" s="154"/>
      <c r="BL582" s="154"/>
      <c r="BM582" s="154"/>
      <c r="BN582" s="154"/>
      <c r="BO582" s="154"/>
      <c r="BP582" s="154"/>
      <c r="BQ582" s="154"/>
      <c r="BR582" s="154"/>
      <c r="BS582" s="154"/>
      <c r="BT582" s="154"/>
      <c r="BU582" s="154"/>
      <c r="BV582" s="154"/>
      <c r="BW582" s="154"/>
      <c r="BX582" s="154"/>
      <c r="BY582" s="154"/>
      <c r="BZ582" s="154"/>
      <c r="CA582" s="154"/>
      <c r="CB582" s="154"/>
      <c r="CC582" s="154"/>
      <c r="CD582" s="154"/>
      <c r="CE582" s="154"/>
      <c r="CF582" s="154"/>
      <c r="CG582" s="154"/>
      <c r="CH582" s="154"/>
      <c r="CI582" s="154"/>
      <c r="CJ582" s="154"/>
      <c r="CK582" s="154"/>
      <c r="CL582" s="154"/>
      <c r="CM582" s="154"/>
      <c r="CN582" s="154"/>
      <c r="CO582" s="154"/>
      <c r="CP582" s="154"/>
      <c r="CQ582" s="154"/>
      <c r="CR582" s="154"/>
      <c r="CS582" s="154"/>
      <c r="CT582" s="154"/>
      <c r="CU582" s="154"/>
      <c r="CV582" s="154"/>
      <c r="CW582" s="154"/>
      <c r="CX582" s="154"/>
      <c r="CY582" s="154"/>
      <c r="CZ582" s="154"/>
      <c r="DA582" s="154"/>
      <c r="DB582" s="154"/>
      <c r="DC582" s="154"/>
      <c r="DD582" s="154"/>
      <c r="DE582" s="154"/>
      <c r="DF582" s="154"/>
      <c r="DG582" s="154"/>
      <c r="DH582" s="154"/>
      <c r="DI582" s="154"/>
      <c r="DJ582" s="154"/>
      <c r="DK582" s="154"/>
      <c r="DL582" s="154"/>
      <c r="DM582" s="154"/>
      <c r="DN582" s="154"/>
      <c r="DO582" s="154"/>
      <c r="DP582" s="154"/>
      <c r="DQ582" s="154"/>
      <c r="DR582" s="154"/>
      <c r="DS582" s="154"/>
      <c r="DT582" s="154"/>
      <c r="DU582" s="154"/>
      <c r="DV582" s="154"/>
      <c r="DW582" s="154"/>
      <c r="DX582" s="154"/>
      <c r="DY582" s="154"/>
      <c r="DZ582" s="154"/>
      <c r="EA582" s="154"/>
      <c r="EB582" s="154"/>
      <c r="EC582" s="154"/>
      <c r="ED582" s="154"/>
      <c r="EE582" s="154"/>
      <c r="EF582" s="154"/>
      <c r="EG582" s="154"/>
      <c r="EH582" s="154"/>
      <c r="EI582" s="154"/>
      <c r="EJ582" s="154"/>
      <c r="EK582" s="154"/>
      <c r="EL582" s="154"/>
      <c r="EM582" s="154"/>
      <c r="EN582" s="154"/>
      <c r="EO582" s="154"/>
      <c r="EP582" s="154"/>
      <c r="EQ582" s="154"/>
      <c r="ER582" s="154"/>
      <c r="ES582" s="154"/>
      <c r="ET582" s="154"/>
      <c r="EU582" s="154"/>
      <c r="EV582" s="154"/>
      <c r="EW582" s="154"/>
      <c r="EX582" s="154"/>
      <c r="EY582" s="154"/>
      <c r="EZ582" s="154"/>
      <c r="FA582" s="154"/>
      <c r="FB582" s="154"/>
      <c r="FC582" s="154"/>
      <c r="FD582" s="154"/>
      <c r="FE582" s="154"/>
      <c r="FF582" s="154"/>
      <c r="FG582" s="154"/>
      <c r="FH582" s="154"/>
      <c r="FI582" s="154"/>
      <c r="FJ582" s="154"/>
      <c r="FK582" s="154"/>
      <c r="FL582" s="154"/>
      <c r="FM582" s="154"/>
      <c r="FN582" s="154"/>
      <c r="FO582" s="154"/>
      <c r="FP582" s="154"/>
      <c r="FQ582" s="154"/>
      <c r="FR582" s="154"/>
      <c r="FS582" s="154"/>
      <c r="FT582" s="154"/>
      <c r="FU582" s="154"/>
      <c r="FV582" s="154"/>
      <c r="FW582" s="154"/>
      <c r="FX582" s="154"/>
      <c r="FY582" s="154"/>
      <c r="FZ582" s="154"/>
      <c r="GA582" s="154"/>
      <c r="GB582" s="154"/>
      <c r="GC582" s="154"/>
      <c r="GD582" s="154"/>
      <c r="GE582" s="154"/>
      <c r="GF582" s="154"/>
      <c r="GG582" s="154"/>
      <c r="GH582" s="154"/>
      <c r="GI582" s="154"/>
      <c r="GJ582" s="154"/>
      <c r="GK582" s="154"/>
      <c r="GL582" s="154"/>
      <c r="GM582" s="154"/>
      <c r="GN582" s="154"/>
      <c r="GO582" s="154"/>
      <c r="GP582" s="154"/>
      <c r="GQ582" s="154"/>
      <c r="GR582" s="154"/>
      <c r="GS582" s="154"/>
      <c r="GT582" s="154"/>
      <c r="GU582" s="154"/>
      <c r="GV582" s="154"/>
      <c r="GW582" s="154"/>
      <c r="GX582" s="154"/>
      <c r="GY582" s="154"/>
      <c r="GZ582" s="154"/>
      <c r="HA582" s="154"/>
      <c r="HB582" s="154"/>
      <c r="HC582" s="154"/>
      <c r="HD582" s="154"/>
      <c r="HE582" s="154"/>
      <c r="HF582" s="154"/>
      <c r="HG582" s="154"/>
      <c r="HH582" s="154"/>
      <c r="HI582" s="154"/>
      <c r="HJ582" s="154"/>
      <c r="HK582" s="154"/>
      <c r="HL582" s="154"/>
      <c r="HM582" s="154"/>
      <c r="HN582" s="154"/>
      <c r="HO582" s="154"/>
      <c r="HP582" s="154"/>
      <c r="HQ582" s="154"/>
      <c r="HR582" s="154"/>
      <c r="HS582" s="154"/>
      <c r="HT582" s="154"/>
      <c r="HU582" s="154"/>
      <c r="HV582" s="154"/>
      <c r="HW582" s="154"/>
      <c r="HX582" s="154"/>
      <c r="HY582" s="154"/>
      <c r="HZ582" s="154"/>
      <c r="IA582" s="154"/>
      <c r="IB582" s="154"/>
      <c r="IC582" s="154"/>
      <c r="ID582" s="154"/>
      <c r="IE582" s="154"/>
      <c r="IF582" s="154"/>
      <c r="IG582" s="154"/>
      <c r="IH582" s="154"/>
      <c r="II582" s="154"/>
      <c r="IJ582" s="154"/>
      <c r="IK582" s="154"/>
      <c r="IL582" s="154"/>
      <c r="IM582" s="154"/>
      <c r="IN582" s="154"/>
      <c r="IO582" s="154"/>
      <c r="IP582" s="154"/>
      <c r="IQ582" s="154"/>
      <c r="IR582" s="154"/>
      <c r="IS582" s="154"/>
      <c r="IT582" s="154"/>
      <c r="IU582" s="154"/>
      <c r="IV582" s="154"/>
      <c r="IW582" s="154"/>
      <c r="IX582" s="154"/>
      <c r="IY582" s="154"/>
      <c r="IZ582" s="154"/>
      <c r="JA582" s="154"/>
      <c r="JB582" s="154"/>
      <c r="JC582" s="154"/>
      <c r="JD582" s="154"/>
      <c r="JE582" s="154"/>
      <c r="JF582" s="154"/>
      <c r="JG582" s="154"/>
      <c r="JH582" s="154"/>
      <c r="JI582" s="154"/>
      <c r="JJ582" s="154"/>
      <c r="JK582" s="154"/>
      <c r="JL582" s="154"/>
      <c r="JM582" s="154"/>
      <c r="JN582" s="154"/>
      <c r="JO582" s="154"/>
      <c r="JP582" s="154"/>
      <c r="JQ582" s="154"/>
      <c r="JR582" s="154"/>
      <c r="JS582" s="154"/>
      <c r="JT582" s="154"/>
      <c r="JU582" s="154"/>
      <c r="JV582" s="154"/>
      <c r="JW582" s="154"/>
      <c r="JX582" s="154"/>
      <c r="JY582" s="154"/>
      <c r="JZ582" s="154"/>
      <c r="KA582" s="154"/>
      <c r="KB582" s="154"/>
      <c r="KC582" s="154"/>
      <c r="KD582" s="154"/>
      <c r="KE582" s="154"/>
      <c r="KF582" s="154"/>
      <c r="KG582" s="154"/>
      <c r="KH582" s="154"/>
      <c r="KI582" s="154"/>
      <c r="KJ582" s="154"/>
      <c r="KK582" s="154"/>
      <c r="KL582" s="154"/>
      <c r="KM582" s="154"/>
      <c r="KN582" s="154"/>
      <c r="KO582" s="154"/>
      <c r="KP582" s="154"/>
      <c r="KQ582" s="154"/>
      <c r="KR582" s="154"/>
      <c r="KS582" s="154"/>
      <c r="KT582" s="154"/>
      <c r="KU582" s="154"/>
      <c r="KV582" s="154"/>
      <c r="KW582" s="154"/>
      <c r="KX582" s="154"/>
      <c r="KY582" s="154"/>
      <c r="KZ582" s="154"/>
      <c r="LA582" s="154"/>
      <c r="LB582" s="154"/>
      <c r="LC582" s="154"/>
      <c r="LD582" s="154"/>
      <c r="LE582" s="154"/>
      <c r="LF582" s="154"/>
      <c r="LG582" s="154"/>
      <c r="LH582" s="154"/>
      <c r="LI582" s="154"/>
      <c r="LJ582" s="154"/>
      <c r="LK582" s="154"/>
      <c r="LL582" s="154"/>
      <c r="LM582" s="154"/>
      <c r="LN582" s="154"/>
      <c r="LO582" s="154"/>
      <c r="LP582" s="154"/>
      <c r="LQ582" s="154"/>
      <c r="LR582" s="154"/>
      <c r="LS582" s="154"/>
      <c r="LT582" s="154"/>
      <c r="LU582" s="154"/>
      <c r="LV582" s="154"/>
      <c r="LW582" s="154"/>
      <c r="LX582" s="154"/>
      <c r="LY582" s="154"/>
      <c r="LZ582" s="154"/>
      <c r="MA582" s="154"/>
      <c r="MB582" s="154"/>
      <c r="MC582" s="154"/>
      <c r="MD582" s="154"/>
      <c r="ME582" s="154"/>
      <c r="MF582" s="154"/>
      <c r="MG582" s="154"/>
      <c r="MH582" s="154"/>
      <c r="MI582" s="154"/>
      <c r="MJ582" s="154"/>
      <c r="MK582" s="154"/>
      <c r="ML582" s="154"/>
      <c r="MM582" s="154"/>
      <c r="MN582" s="154"/>
      <c r="MO582" s="154"/>
      <c r="MP582" s="154"/>
      <c r="MQ582" s="154"/>
      <c r="MR582" s="154"/>
      <c r="MS582" s="154"/>
      <c r="MT582" s="154"/>
      <c r="MU582" s="154"/>
      <c r="MV582" s="154"/>
      <c r="MW582" s="154"/>
      <c r="MX582" s="154"/>
      <c r="MY582" s="154"/>
      <c r="MZ582" s="154"/>
      <c r="NA582" s="154"/>
      <c r="NB582" s="154"/>
      <c r="NC582" s="154"/>
      <c r="ND582" s="154"/>
      <c r="NE582" s="154"/>
      <c r="NF582" s="154"/>
      <c r="NG582" s="154"/>
      <c r="NH582" s="154"/>
      <c r="NI582" s="154"/>
      <c r="NJ582" s="154"/>
      <c r="NK582" s="154"/>
      <c r="NL582" s="154"/>
      <c r="NM582" s="154"/>
      <c r="NN582" s="154"/>
      <c r="NO582" s="154"/>
      <c r="NP582" s="154"/>
      <c r="NQ582" s="154"/>
      <c r="NR582" s="154"/>
      <c r="NS582" s="154"/>
      <c r="NT582" s="154"/>
      <c r="NU582" s="154"/>
      <c r="NV582" s="154"/>
      <c r="NW582" s="154"/>
      <c r="NX582" s="154"/>
      <c r="NY582" s="154"/>
      <c r="NZ582" s="154"/>
      <c r="OA582" s="154"/>
      <c r="OB582" s="154"/>
      <c r="OC582" s="154"/>
      <c r="OD582" s="154"/>
      <c r="OE582" s="154"/>
      <c r="OF582" s="154"/>
      <c r="OG582" s="154"/>
      <c r="OH582" s="154"/>
      <c r="OI582" s="154"/>
      <c r="OJ582" s="154"/>
      <c r="OK582" s="154"/>
      <c r="OL582" s="154"/>
      <c r="OM582" s="154"/>
      <c r="ON582" s="154"/>
      <c r="OO582" s="154"/>
      <c r="OP582" s="154"/>
      <c r="OQ582" s="154"/>
      <c r="OR582" s="154"/>
      <c r="OS582" s="154"/>
      <c r="OT582" s="154"/>
      <c r="OU582" s="154"/>
      <c r="OV582" s="154"/>
      <c r="OW582" s="154"/>
      <c r="OX582" s="154"/>
      <c r="OY582" s="154"/>
      <c r="OZ582" s="154"/>
      <c r="PA582" s="154"/>
      <c r="PB582" s="154"/>
      <c r="PC582" s="154"/>
      <c r="PD582" s="154"/>
      <c r="PE582" s="154"/>
      <c r="PF582" s="154"/>
      <c r="PG582" s="154"/>
      <c r="PH582" s="154"/>
      <c r="PI582" s="154"/>
      <c r="PJ582" s="154"/>
      <c r="PK582" s="154"/>
      <c r="PL582" s="154"/>
      <c r="PM582" s="154"/>
      <c r="PN582" s="154"/>
      <c r="PO582" s="154"/>
      <c r="PP582" s="154"/>
      <c r="PQ582" s="154"/>
      <c r="PR582" s="154"/>
      <c r="PS582" s="154"/>
      <c r="PT582" s="154"/>
      <c r="PU582" s="154"/>
      <c r="PV582" s="154"/>
      <c r="PW582" s="154"/>
      <c r="PX582" s="154"/>
      <c r="PY582" s="154"/>
      <c r="PZ582" s="154"/>
      <c r="QA582" s="154"/>
      <c r="QB582" s="154"/>
      <c r="QC582" s="154"/>
      <c r="QD582" s="154"/>
      <c r="QE582" s="154"/>
      <c r="QF582" s="154"/>
      <c r="QG582" s="154"/>
      <c r="QH582" s="154"/>
      <c r="QI582" s="154"/>
      <c r="QJ582" s="154"/>
      <c r="QK582" s="154"/>
      <c r="QL582" s="154"/>
      <c r="QM582" s="154"/>
      <c r="QN582" s="154"/>
      <c r="QO582" s="154"/>
      <c r="QP582" s="154"/>
      <c r="QQ582" s="154"/>
      <c r="QR582" s="154"/>
      <c r="QS582" s="154"/>
      <c r="QT582" s="154"/>
      <c r="QU582" s="154"/>
      <c r="QV582" s="154"/>
      <c r="QW582" s="154"/>
      <c r="QX582" s="154"/>
      <c r="QY582" s="154"/>
      <c r="QZ582" s="154"/>
      <c r="RA582" s="154"/>
      <c r="RB582" s="154"/>
      <c r="RC582" s="154"/>
      <c r="RD582" s="154"/>
      <c r="RE582" s="154"/>
      <c r="RF582" s="154"/>
      <c r="RG582" s="154"/>
      <c r="RH582" s="154"/>
      <c r="RI582" s="154"/>
      <c r="RJ582" s="154"/>
      <c r="RK582" s="154"/>
      <c r="RL582" s="154"/>
      <c r="RM582" s="154"/>
      <c r="RN582" s="154"/>
      <c r="RO582" s="154"/>
      <c r="RP582" s="154"/>
      <c r="RQ582" s="154"/>
      <c r="RR582" s="154"/>
      <c r="RS582" s="154"/>
      <c r="RT582" s="154"/>
      <c r="RU582" s="154"/>
      <c r="RV582" s="154"/>
      <c r="RW582" s="154"/>
      <c r="RX582" s="154"/>
      <c r="RY582" s="154"/>
      <c r="RZ582" s="154"/>
      <c r="SA582" s="154"/>
      <c r="SB582" s="154"/>
      <c r="SC582" s="154"/>
      <c r="SD582" s="154"/>
      <c r="SE582" s="154"/>
      <c r="SF582" s="154"/>
      <c r="SG582" s="154"/>
      <c r="SH582" s="154"/>
      <c r="SI582" s="154"/>
      <c r="SJ582" s="154"/>
      <c r="SK582" s="154"/>
      <c r="SL582" s="154"/>
      <c r="SM582" s="154"/>
      <c r="SN582" s="154"/>
      <c r="SO582" s="154"/>
      <c r="SP582" s="154"/>
      <c r="SQ582" s="154"/>
      <c r="SR582" s="154"/>
      <c r="SS582" s="154"/>
      <c r="ST582" s="154"/>
      <c r="SU582" s="154"/>
      <c r="SV582" s="154"/>
      <c r="SW582" s="154"/>
      <c r="SX582" s="154"/>
      <c r="SY582" s="154"/>
      <c r="SZ582" s="154"/>
      <c r="TA582" s="154"/>
      <c r="TB582" s="154"/>
      <c r="TC582" s="154"/>
      <c r="TD582" s="154"/>
      <c r="TE582" s="154"/>
      <c r="TF582" s="154"/>
      <c r="TG582" s="154"/>
      <c r="TH582" s="154"/>
      <c r="TI582" s="154"/>
      <c r="TJ582" s="154"/>
      <c r="TK582" s="154"/>
      <c r="TL582" s="154"/>
      <c r="TM582" s="154"/>
      <c r="TN582" s="154"/>
      <c r="TO582" s="154"/>
      <c r="TP582" s="154"/>
      <c r="TQ582" s="154"/>
      <c r="TR582" s="154"/>
      <c r="TS582" s="154"/>
      <c r="TT582" s="154"/>
      <c r="TU582" s="154"/>
      <c r="TV582" s="154"/>
      <c r="TW582" s="154"/>
      <c r="TX582" s="154"/>
      <c r="TY582" s="154"/>
      <c r="TZ582" s="154"/>
      <c r="UA582" s="154"/>
      <c r="UB582" s="154"/>
      <c r="UC582" s="154"/>
      <c r="UD582" s="154"/>
      <c r="UE582" s="154"/>
      <c r="UF582" s="154"/>
      <c r="UG582" s="154"/>
      <c r="UH582" s="154"/>
      <c r="UI582" s="154"/>
      <c r="UJ582" s="154"/>
      <c r="UK582" s="154"/>
      <c r="UL582" s="154"/>
      <c r="UM582" s="154"/>
      <c r="UN582" s="154"/>
      <c r="UO582" s="154"/>
      <c r="UP582" s="154"/>
      <c r="UQ582" s="154"/>
      <c r="UR582" s="154"/>
      <c r="US582" s="154"/>
      <c r="UT582" s="154"/>
      <c r="UU582" s="154"/>
      <c r="UV582" s="154"/>
      <c r="UW582" s="154"/>
      <c r="UX582" s="154"/>
      <c r="UY582" s="154"/>
      <c r="UZ582" s="154"/>
      <c r="VA582" s="154"/>
      <c r="VB582" s="154"/>
      <c r="VC582" s="154"/>
      <c r="VD582" s="154"/>
      <c r="VE582" s="154"/>
      <c r="VF582" s="154"/>
      <c r="VG582" s="154"/>
      <c r="VH582" s="154"/>
      <c r="VI582" s="154"/>
      <c r="VJ582" s="154"/>
      <c r="VK582" s="154"/>
      <c r="VL582" s="154"/>
      <c r="VM582" s="154"/>
      <c r="VN582" s="154"/>
      <c r="VO582" s="154"/>
      <c r="VP582" s="154"/>
      <c r="VQ582" s="154"/>
      <c r="VR582" s="154"/>
      <c r="VS582" s="154"/>
      <c r="VT582" s="154"/>
      <c r="VU582" s="154"/>
      <c r="VV582" s="154"/>
      <c r="VW582" s="154"/>
    </row>
    <row r="583" spans="1:595" s="153" customFormat="1" ht="86.25" customHeight="1">
      <c r="A583" s="798"/>
      <c r="B583" s="673" t="s">
        <v>1307</v>
      </c>
      <c r="C583" s="657" t="s">
        <v>1308</v>
      </c>
      <c r="D583" s="659" t="s">
        <v>1290</v>
      </c>
      <c r="E583" s="485" t="s">
        <v>1291</v>
      </c>
      <c r="F583" s="179" t="s">
        <v>1309</v>
      </c>
      <c r="G583" s="177">
        <v>39814</v>
      </c>
      <c r="H583" s="179" t="s">
        <v>24</v>
      </c>
      <c r="I583" s="188" t="s">
        <v>352</v>
      </c>
      <c r="J583" s="188" t="s">
        <v>25</v>
      </c>
      <c r="K583" s="193" t="s">
        <v>1310</v>
      </c>
      <c r="L583" s="188" t="s">
        <v>28</v>
      </c>
      <c r="M583" s="202">
        <f t="shared" ref="M583:Q583" si="28">M584</f>
        <v>0</v>
      </c>
      <c r="N583" s="202">
        <f t="shared" si="28"/>
        <v>0</v>
      </c>
      <c r="O583" s="202">
        <f t="shared" si="28"/>
        <v>195300</v>
      </c>
      <c r="P583" s="203">
        <f t="shared" si="28"/>
        <v>195300</v>
      </c>
      <c r="Q583" s="202">
        <f t="shared" si="28"/>
        <v>195300</v>
      </c>
      <c r="R583" s="202">
        <f>R584</f>
        <v>195300</v>
      </c>
      <c r="S583" s="547"/>
      <c r="AU583" s="154"/>
      <c r="AV583" s="154"/>
      <c r="AW583" s="154"/>
      <c r="AX583" s="154"/>
      <c r="AY583" s="154"/>
      <c r="AZ583" s="154"/>
      <c r="BA583" s="154"/>
      <c r="BB583" s="154"/>
      <c r="BC583" s="154"/>
      <c r="BD583" s="154"/>
      <c r="BE583" s="154"/>
      <c r="BF583" s="154"/>
      <c r="BG583" s="154"/>
      <c r="BH583" s="154"/>
      <c r="BI583" s="154"/>
      <c r="BJ583" s="154"/>
      <c r="BK583" s="154"/>
      <c r="BL583" s="154"/>
      <c r="BM583" s="154"/>
      <c r="BN583" s="154"/>
      <c r="BO583" s="154"/>
      <c r="BP583" s="154"/>
      <c r="BQ583" s="154"/>
      <c r="BR583" s="154"/>
      <c r="BS583" s="154"/>
      <c r="BT583" s="154"/>
      <c r="BU583" s="154"/>
      <c r="BV583" s="154"/>
      <c r="BW583" s="154"/>
      <c r="BX583" s="154"/>
      <c r="BY583" s="154"/>
      <c r="BZ583" s="154"/>
      <c r="CA583" s="154"/>
      <c r="CB583" s="154"/>
      <c r="CC583" s="154"/>
      <c r="CD583" s="154"/>
      <c r="CE583" s="154"/>
      <c r="CF583" s="154"/>
      <c r="CG583" s="154"/>
      <c r="CH583" s="154"/>
      <c r="CI583" s="154"/>
      <c r="CJ583" s="154"/>
      <c r="CK583" s="154"/>
      <c r="CL583" s="154"/>
      <c r="CM583" s="154"/>
      <c r="CN583" s="154"/>
      <c r="CO583" s="154"/>
      <c r="CP583" s="154"/>
      <c r="CQ583" s="154"/>
      <c r="CR583" s="154"/>
      <c r="CS583" s="154"/>
      <c r="CT583" s="154"/>
      <c r="CU583" s="154"/>
      <c r="CV583" s="154"/>
      <c r="CW583" s="154"/>
      <c r="CX583" s="154"/>
      <c r="CY583" s="154"/>
      <c r="CZ583" s="154"/>
      <c r="DA583" s="154"/>
      <c r="DB583" s="154"/>
      <c r="DC583" s="154"/>
      <c r="DD583" s="154"/>
      <c r="DE583" s="154"/>
      <c r="DF583" s="154"/>
      <c r="DG583" s="154"/>
      <c r="DH583" s="154"/>
      <c r="DI583" s="154"/>
      <c r="DJ583" s="154"/>
      <c r="DK583" s="154"/>
      <c r="DL583" s="154"/>
      <c r="DM583" s="154"/>
      <c r="DN583" s="154"/>
      <c r="DO583" s="154"/>
      <c r="DP583" s="154"/>
      <c r="DQ583" s="154"/>
      <c r="DR583" s="154"/>
      <c r="DS583" s="154"/>
      <c r="DT583" s="154"/>
      <c r="DU583" s="154"/>
      <c r="DV583" s="154"/>
      <c r="DW583" s="154"/>
      <c r="DX583" s="154"/>
      <c r="DY583" s="154"/>
      <c r="DZ583" s="154"/>
      <c r="EA583" s="154"/>
      <c r="EB583" s="154"/>
      <c r="EC583" s="154"/>
      <c r="ED583" s="154"/>
      <c r="EE583" s="154"/>
      <c r="EF583" s="154"/>
      <c r="EG583" s="154"/>
      <c r="EH583" s="154"/>
      <c r="EI583" s="154"/>
      <c r="EJ583" s="154"/>
      <c r="EK583" s="154"/>
      <c r="EL583" s="154"/>
      <c r="EM583" s="154"/>
      <c r="EN583" s="154"/>
      <c r="EO583" s="154"/>
      <c r="EP583" s="154"/>
      <c r="EQ583" s="154"/>
      <c r="ER583" s="154"/>
      <c r="ES583" s="154"/>
      <c r="ET583" s="154"/>
      <c r="EU583" s="154"/>
      <c r="EV583" s="154"/>
      <c r="EW583" s="154"/>
      <c r="EX583" s="154"/>
      <c r="EY583" s="154"/>
      <c r="EZ583" s="154"/>
      <c r="FA583" s="154"/>
      <c r="FB583" s="154"/>
      <c r="FC583" s="154"/>
      <c r="FD583" s="154"/>
      <c r="FE583" s="154"/>
      <c r="FF583" s="154"/>
      <c r="FG583" s="154"/>
      <c r="FH583" s="154"/>
      <c r="FI583" s="154"/>
      <c r="FJ583" s="154"/>
      <c r="FK583" s="154"/>
      <c r="FL583" s="154"/>
      <c r="FM583" s="154"/>
      <c r="FN583" s="154"/>
      <c r="FO583" s="154"/>
      <c r="FP583" s="154"/>
      <c r="FQ583" s="154"/>
      <c r="FR583" s="154"/>
      <c r="FS583" s="154"/>
      <c r="FT583" s="154"/>
      <c r="FU583" s="154"/>
      <c r="FV583" s="154"/>
      <c r="FW583" s="154"/>
      <c r="FX583" s="154"/>
      <c r="FY583" s="154"/>
      <c r="FZ583" s="154"/>
      <c r="GA583" s="154"/>
      <c r="GB583" s="154"/>
      <c r="GC583" s="154"/>
      <c r="GD583" s="154"/>
      <c r="GE583" s="154"/>
      <c r="GF583" s="154"/>
      <c r="GG583" s="154"/>
      <c r="GH583" s="154"/>
      <c r="GI583" s="154"/>
      <c r="GJ583" s="154"/>
      <c r="GK583" s="154"/>
      <c r="GL583" s="154"/>
      <c r="GM583" s="154"/>
      <c r="GN583" s="154"/>
      <c r="GO583" s="154"/>
      <c r="GP583" s="154"/>
      <c r="GQ583" s="154"/>
      <c r="GR583" s="154"/>
      <c r="GS583" s="154"/>
      <c r="GT583" s="154"/>
      <c r="GU583" s="154"/>
      <c r="GV583" s="154"/>
      <c r="GW583" s="154"/>
      <c r="GX583" s="154"/>
      <c r="GY583" s="154"/>
      <c r="GZ583" s="154"/>
      <c r="HA583" s="154"/>
      <c r="HB583" s="154"/>
      <c r="HC583" s="154"/>
      <c r="HD583" s="154"/>
      <c r="HE583" s="154"/>
      <c r="HF583" s="154"/>
      <c r="HG583" s="154"/>
      <c r="HH583" s="154"/>
      <c r="HI583" s="154"/>
      <c r="HJ583" s="154"/>
      <c r="HK583" s="154"/>
      <c r="HL583" s="154"/>
      <c r="HM583" s="154"/>
      <c r="HN583" s="154"/>
      <c r="HO583" s="154"/>
      <c r="HP583" s="154"/>
      <c r="HQ583" s="154"/>
      <c r="HR583" s="154"/>
      <c r="HS583" s="154"/>
      <c r="HT583" s="154"/>
      <c r="HU583" s="154"/>
      <c r="HV583" s="154"/>
      <c r="HW583" s="154"/>
      <c r="HX583" s="154"/>
      <c r="HY583" s="154"/>
      <c r="HZ583" s="154"/>
      <c r="IA583" s="154"/>
      <c r="IB583" s="154"/>
      <c r="IC583" s="154"/>
      <c r="ID583" s="154"/>
      <c r="IE583" s="154"/>
      <c r="IF583" s="154"/>
      <c r="IG583" s="154"/>
      <c r="IH583" s="154"/>
      <c r="II583" s="154"/>
      <c r="IJ583" s="154"/>
      <c r="IK583" s="154"/>
      <c r="IL583" s="154"/>
      <c r="IM583" s="154"/>
      <c r="IN583" s="154"/>
      <c r="IO583" s="154"/>
      <c r="IP583" s="154"/>
      <c r="IQ583" s="154"/>
      <c r="IR583" s="154"/>
      <c r="IS583" s="154"/>
      <c r="IT583" s="154"/>
      <c r="IU583" s="154"/>
      <c r="IV583" s="154"/>
      <c r="IW583" s="154"/>
      <c r="IX583" s="154"/>
      <c r="IY583" s="154"/>
      <c r="IZ583" s="154"/>
      <c r="JA583" s="154"/>
      <c r="JB583" s="154"/>
      <c r="JC583" s="154"/>
      <c r="JD583" s="154"/>
      <c r="JE583" s="154"/>
      <c r="JF583" s="154"/>
      <c r="JG583" s="154"/>
      <c r="JH583" s="154"/>
      <c r="JI583" s="154"/>
      <c r="JJ583" s="154"/>
      <c r="JK583" s="154"/>
      <c r="JL583" s="154"/>
      <c r="JM583" s="154"/>
      <c r="JN583" s="154"/>
      <c r="JO583" s="154"/>
      <c r="JP583" s="154"/>
      <c r="JQ583" s="154"/>
      <c r="JR583" s="154"/>
      <c r="JS583" s="154"/>
      <c r="JT583" s="154"/>
      <c r="JU583" s="154"/>
      <c r="JV583" s="154"/>
      <c r="JW583" s="154"/>
      <c r="JX583" s="154"/>
      <c r="JY583" s="154"/>
      <c r="JZ583" s="154"/>
      <c r="KA583" s="154"/>
      <c r="KB583" s="154"/>
      <c r="KC583" s="154"/>
      <c r="KD583" s="154"/>
      <c r="KE583" s="154"/>
      <c r="KF583" s="154"/>
      <c r="KG583" s="154"/>
      <c r="KH583" s="154"/>
      <c r="KI583" s="154"/>
      <c r="KJ583" s="154"/>
      <c r="KK583" s="154"/>
      <c r="KL583" s="154"/>
      <c r="KM583" s="154"/>
      <c r="KN583" s="154"/>
      <c r="KO583" s="154"/>
      <c r="KP583" s="154"/>
      <c r="KQ583" s="154"/>
      <c r="KR583" s="154"/>
      <c r="KS583" s="154"/>
      <c r="KT583" s="154"/>
      <c r="KU583" s="154"/>
      <c r="KV583" s="154"/>
      <c r="KW583" s="154"/>
      <c r="KX583" s="154"/>
      <c r="KY583" s="154"/>
      <c r="KZ583" s="154"/>
      <c r="LA583" s="154"/>
      <c r="LB583" s="154"/>
      <c r="LC583" s="154"/>
      <c r="LD583" s="154"/>
      <c r="LE583" s="154"/>
      <c r="LF583" s="154"/>
      <c r="LG583" s="154"/>
      <c r="LH583" s="154"/>
      <c r="LI583" s="154"/>
      <c r="LJ583" s="154"/>
      <c r="LK583" s="154"/>
      <c r="LL583" s="154"/>
      <c r="LM583" s="154"/>
      <c r="LN583" s="154"/>
      <c r="LO583" s="154"/>
      <c r="LP583" s="154"/>
      <c r="LQ583" s="154"/>
      <c r="LR583" s="154"/>
      <c r="LS583" s="154"/>
      <c r="LT583" s="154"/>
      <c r="LU583" s="154"/>
      <c r="LV583" s="154"/>
      <c r="LW583" s="154"/>
      <c r="LX583" s="154"/>
      <c r="LY583" s="154"/>
      <c r="LZ583" s="154"/>
      <c r="MA583" s="154"/>
      <c r="MB583" s="154"/>
      <c r="MC583" s="154"/>
      <c r="MD583" s="154"/>
      <c r="ME583" s="154"/>
      <c r="MF583" s="154"/>
      <c r="MG583" s="154"/>
      <c r="MH583" s="154"/>
      <c r="MI583" s="154"/>
      <c r="MJ583" s="154"/>
      <c r="MK583" s="154"/>
      <c r="ML583" s="154"/>
      <c r="MM583" s="154"/>
      <c r="MN583" s="154"/>
      <c r="MO583" s="154"/>
      <c r="MP583" s="154"/>
      <c r="MQ583" s="154"/>
      <c r="MR583" s="154"/>
      <c r="MS583" s="154"/>
      <c r="MT583" s="154"/>
      <c r="MU583" s="154"/>
      <c r="MV583" s="154"/>
      <c r="MW583" s="154"/>
      <c r="MX583" s="154"/>
      <c r="MY583" s="154"/>
      <c r="MZ583" s="154"/>
      <c r="NA583" s="154"/>
      <c r="NB583" s="154"/>
      <c r="NC583" s="154"/>
      <c r="ND583" s="154"/>
      <c r="NE583" s="154"/>
      <c r="NF583" s="154"/>
      <c r="NG583" s="154"/>
      <c r="NH583" s="154"/>
      <c r="NI583" s="154"/>
      <c r="NJ583" s="154"/>
      <c r="NK583" s="154"/>
      <c r="NL583" s="154"/>
      <c r="NM583" s="154"/>
      <c r="NN583" s="154"/>
      <c r="NO583" s="154"/>
      <c r="NP583" s="154"/>
      <c r="NQ583" s="154"/>
      <c r="NR583" s="154"/>
      <c r="NS583" s="154"/>
      <c r="NT583" s="154"/>
      <c r="NU583" s="154"/>
      <c r="NV583" s="154"/>
      <c r="NW583" s="154"/>
      <c r="NX583" s="154"/>
      <c r="NY583" s="154"/>
      <c r="NZ583" s="154"/>
      <c r="OA583" s="154"/>
      <c r="OB583" s="154"/>
      <c r="OC583" s="154"/>
      <c r="OD583" s="154"/>
      <c r="OE583" s="154"/>
      <c r="OF583" s="154"/>
      <c r="OG583" s="154"/>
      <c r="OH583" s="154"/>
      <c r="OI583" s="154"/>
      <c r="OJ583" s="154"/>
      <c r="OK583" s="154"/>
      <c r="OL583" s="154"/>
      <c r="OM583" s="154"/>
      <c r="ON583" s="154"/>
      <c r="OO583" s="154"/>
      <c r="OP583" s="154"/>
      <c r="OQ583" s="154"/>
      <c r="OR583" s="154"/>
      <c r="OS583" s="154"/>
      <c r="OT583" s="154"/>
      <c r="OU583" s="154"/>
      <c r="OV583" s="154"/>
      <c r="OW583" s="154"/>
      <c r="OX583" s="154"/>
      <c r="OY583" s="154"/>
      <c r="OZ583" s="154"/>
      <c r="PA583" s="154"/>
      <c r="PB583" s="154"/>
      <c r="PC583" s="154"/>
      <c r="PD583" s="154"/>
      <c r="PE583" s="154"/>
      <c r="PF583" s="154"/>
      <c r="PG583" s="154"/>
      <c r="PH583" s="154"/>
      <c r="PI583" s="154"/>
      <c r="PJ583" s="154"/>
      <c r="PK583" s="154"/>
      <c r="PL583" s="154"/>
      <c r="PM583" s="154"/>
      <c r="PN583" s="154"/>
      <c r="PO583" s="154"/>
      <c r="PP583" s="154"/>
      <c r="PQ583" s="154"/>
      <c r="PR583" s="154"/>
      <c r="PS583" s="154"/>
      <c r="PT583" s="154"/>
      <c r="PU583" s="154"/>
      <c r="PV583" s="154"/>
      <c r="PW583" s="154"/>
      <c r="PX583" s="154"/>
      <c r="PY583" s="154"/>
      <c r="PZ583" s="154"/>
      <c r="QA583" s="154"/>
      <c r="QB583" s="154"/>
      <c r="QC583" s="154"/>
      <c r="QD583" s="154"/>
      <c r="QE583" s="154"/>
      <c r="QF583" s="154"/>
      <c r="QG583" s="154"/>
      <c r="QH583" s="154"/>
      <c r="QI583" s="154"/>
      <c r="QJ583" s="154"/>
      <c r="QK583" s="154"/>
      <c r="QL583" s="154"/>
      <c r="QM583" s="154"/>
      <c r="QN583" s="154"/>
      <c r="QO583" s="154"/>
      <c r="QP583" s="154"/>
      <c r="QQ583" s="154"/>
      <c r="QR583" s="154"/>
      <c r="QS583" s="154"/>
      <c r="QT583" s="154"/>
      <c r="QU583" s="154"/>
      <c r="QV583" s="154"/>
      <c r="QW583" s="154"/>
      <c r="QX583" s="154"/>
      <c r="QY583" s="154"/>
      <c r="QZ583" s="154"/>
      <c r="RA583" s="154"/>
      <c r="RB583" s="154"/>
      <c r="RC583" s="154"/>
      <c r="RD583" s="154"/>
      <c r="RE583" s="154"/>
      <c r="RF583" s="154"/>
      <c r="RG583" s="154"/>
      <c r="RH583" s="154"/>
      <c r="RI583" s="154"/>
      <c r="RJ583" s="154"/>
      <c r="RK583" s="154"/>
      <c r="RL583" s="154"/>
      <c r="RM583" s="154"/>
      <c r="RN583" s="154"/>
      <c r="RO583" s="154"/>
      <c r="RP583" s="154"/>
      <c r="RQ583" s="154"/>
      <c r="RR583" s="154"/>
      <c r="RS583" s="154"/>
      <c r="RT583" s="154"/>
      <c r="RU583" s="154"/>
      <c r="RV583" s="154"/>
      <c r="RW583" s="154"/>
      <c r="RX583" s="154"/>
      <c r="RY583" s="154"/>
      <c r="RZ583" s="154"/>
      <c r="SA583" s="154"/>
      <c r="SB583" s="154"/>
      <c r="SC583" s="154"/>
      <c r="SD583" s="154"/>
      <c r="SE583" s="154"/>
      <c r="SF583" s="154"/>
      <c r="SG583" s="154"/>
      <c r="SH583" s="154"/>
      <c r="SI583" s="154"/>
      <c r="SJ583" s="154"/>
      <c r="SK583" s="154"/>
      <c r="SL583" s="154"/>
      <c r="SM583" s="154"/>
      <c r="SN583" s="154"/>
      <c r="SO583" s="154"/>
      <c r="SP583" s="154"/>
      <c r="SQ583" s="154"/>
      <c r="SR583" s="154"/>
      <c r="SS583" s="154"/>
      <c r="ST583" s="154"/>
      <c r="SU583" s="154"/>
      <c r="SV583" s="154"/>
      <c r="SW583" s="154"/>
      <c r="SX583" s="154"/>
      <c r="SY583" s="154"/>
      <c r="SZ583" s="154"/>
      <c r="TA583" s="154"/>
      <c r="TB583" s="154"/>
      <c r="TC583" s="154"/>
      <c r="TD583" s="154"/>
      <c r="TE583" s="154"/>
      <c r="TF583" s="154"/>
      <c r="TG583" s="154"/>
      <c r="TH583" s="154"/>
      <c r="TI583" s="154"/>
      <c r="TJ583" s="154"/>
      <c r="TK583" s="154"/>
      <c r="TL583" s="154"/>
      <c r="TM583" s="154"/>
      <c r="TN583" s="154"/>
      <c r="TO583" s="154"/>
      <c r="TP583" s="154"/>
      <c r="TQ583" s="154"/>
      <c r="TR583" s="154"/>
      <c r="TS583" s="154"/>
      <c r="TT583" s="154"/>
      <c r="TU583" s="154"/>
      <c r="TV583" s="154"/>
      <c r="TW583" s="154"/>
      <c r="TX583" s="154"/>
      <c r="TY583" s="154"/>
      <c r="TZ583" s="154"/>
      <c r="UA583" s="154"/>
      <c r="UB583" s="154"/>
      <c r="UC583" s="154"/>
      <c r="UD583" s="154"/>
      <c r="UE583" s="154"/>
      <c r="UF583" s="154"/>
      <c r="UG583" s="154"/>
      <c r="UH583" s="154"/>
      <c r="UI583" s="154"/>
      <c r="UJ583" s="154"/>
      <c r="UK583" s="154"/>
      <c r="UL583" s="154"/>
      <c r="UM583" s="154"/>
      <c r="UN583" s="154"/>
      <c r="UO583" s="154"/>
      <c r="UP583" s="154"/>
      <c r="UQ583" s="154"/>
      <c r="UR583" s="154"/>
      <c r="US583" s="154"/>
      <c r="UT583" s="154"/>
      <c r="UU583" s="154"/>
      <c r="UV583" s="154"/>
      <c r="UW583" s="154"/>
      <c r="UX583" s="154"/>
      <c r="UY583" s="154"/>
      <c r="UZ583" s="154"/>
      <c r="VA583" s="154"/>
      <c r="VB583" s="154"/>
      <c r="VC583" s="154"/>
      <c r="VD583" s="154"/>
      <c r="VE583" s="154"/>
      <c r="VF583" s="154"/>
      <c r="VG583" s="154"/>
      <c r="VH583" s="154"/>
      <c r="VI583" s="154"/>
      <c r="VJ583" s="154"/>
      <c r="VK583" s="154"/>
      <c r="VL583" s="154"/>
      <c r="VM583" s="154"/>
      <c r="VN583" s="154"/>
      <c r="VO583" s="154"/>
      <c r="VP583" s="154"/>
      <c r="VQ583" s="154"/>
      <c r="VR583" s="154"/>
      <c r="VS583" s="154"/>
      <c r="VT583" s="154"/>
      <c r="VU583" s="154"/>
      <c r="VV583" s="154"/>
      <c r="VW583" s="154"/>
    </row>
    <row r="584" spans="1:595" s="153" customFormat="1" ht="114" customHeight="1">
      <c r="A584" s="798"/>
      <c r="B584" s="688"/>
      <c r="C584" s="676"/>
      <c r="D584" s="680"/>
      <c r="E584" s="486" t="s">
        <v>1311</v>
      </c>
      <c r="F584" s="179" t="s">
        <v>51</v>
      </c>
      <c r="G584" s="177">
        <v>45929</v>
      </c>
      <c r="H584" s="179" t="s">
        <v>24</v>
      </c>
      <c r="I584" s="204" t="s">
        <v>352</v>
      </c>
      <c r="J584" s="204" t="s">
        <v>25</v>
      </c>
      <c r="K584" s="169" t="s">
        <v>1310</v>
      </c>
      <c r="L584" s="204" t="s">
        <v>424</v>
      </c>
      <c r="M584" s="162">
        <v>0</v>
      </c>
      <c r="N584" s="162">
        <v>0</v>
      </c>
      <c r="O584" s="162">
        <v>195300</v>
      </c>
      <c r="P584" s="162">
        <v>195300</v>
      </c>
      <c r="Q584" s="162">
        <v>195300</v>
      </c>
      <c r="R584" s="162">
        <v>195300</v>
      </c>
      <c r="S584" s="545">
        <v>3</v>
      </c>
      <c r="AU584" s="154"/>
      <c r="AV584" s="154"/>
      <c r="AW584" s="154"/>
      <c r="AX584" s="154"/>
      <c r="AY584" s="154"/>
      <c r="AZ584" s="154"/>
      <c r="BA584" s="154"/>
      <c r="BB584" s="154"/>
      <c r="BC584" s="154"/>
      <c r="BD584" s="154"/>
      <c r="BE584" s="154"/>
      <c r="BF584" s="154"/>
      <c r="BG584" s="154"/>
      <c r="BH584" s="154"/>
      <c r="BI584" s="154"/>
      <c r="BJ584" s="154"/>
      <c r="BK584" s="154"/>
      <c r="BL584" s="154"/>
      <c r="BM584" s="154"/>
      <c r="BN584" s="154"/>
      <c r="BO584" s="154"/>
      <c r="BP584" s="154"/>
      <c r="BQ584" s="154"/>
      <c r="BR584" s="154"/>
      <c r="BS584" s="154"/>
      <c r="BT584" s="154"/>
      <c r="BU584" s="154"/>
      <c r="BV584" s="154"/>
      <c r="BW584" s="154"/>
      <c r="BX584" s="154"/>
      <c r="BY584" s="154"/>
      <c r="BZ584" s="154"/>
      <c r="CA584" s="154"/>
      <c r="CB584" s="154"/>
      <c r="CC584" s="154"/>
      <c r="CD584" s="154"/>
      <c r="CE584" s="154"/>
      <c r="CF584" s="154"/>
      <c r="CG584" s="154"/>
      <c r="CH584" s="154"/>
      <c r="CI584" s="154"/>
      <c r="CJ584" s="154"/>
      <c r="CK584" s="154"/>
      <c r="CL584" s="154"/>
      <c r="CM584" s="154"/>
      <c r="CN584" s="154"/>
      <c r="CO584" s="154"/>
      <c r="CP584" s="154"/>
      <c r="CQ584" s="154"/>
      <c r="CR584" s="154"/>
      <c r="CS584" s="154"/>
      <c r="CT584" s="154"/>
      <c r="CU584" s="154"/>
      <c r="CV584" s="154"/>
      <c r="CW584" s="154"/>
      <c r="CX584" s="154"/>
      <c r="CY584" s="154"/>
      <c r="CZ584" s="154"/>
      <c r="DA584" s="154"/>
      <c r="DB584" s="154"/>
      <c r="DC584" s="154"/>
      <c r="DD584" s="154"/>
      <c r="DE584" s="154"/>
      <c r="DF584" s="154"/>
      <c r="DG584" s="154"/>
      <c r="DH584" s="154"/>
      <c r="DI584" s="154"/>
      <c r="DJ584" s="154"/>
      <c r="DK584" s="154"/>
      <c r="DL584" s="154"/>
      <c r="DM584" s="154"/>
      <c r="DN584" s="154"/>
      <c r="DO584" s="154"/>
      <c r="DP584" s="154"/>
      <c r="DQ584" s="154"/>
      <c r="DR584" s="154"/>
      <c r="DS584" s="154"/>
      <c r="DT584" s="154"/>
      <c r="DU584" s="154"/>
      <c r="DV584" s="154"/>
      <c r="DW584" s="154"/>
      <c r="DX584" s="154"/>
      <c r="DY584" s="154"/>
      <c r="DZ584" s="154"/>
      <c r="EA584" s="154"/>
      <c r="EB584" s="154"/>
      <c r="EC584" s="154"/>
      <c r="ED584" s="154"/>
      <c r="EE584" s="154"/>
      <c r="EF584" s="154"/>
      <c r="EG584" s="154"/>
      <c r="EH584" s="154"/>
      <c r="EI584" s="154"/>
      <c r="EJ584" s="154"/>
      <c r="EK584" s="154"/>
      <c r="EL584" s="154"/>
      <c r="EM584" s="154"/>
      <c r="EN584" s="154"/>
      <c r="EO584" s="154"/>
      <c r="EP584" s="154"/>
      <c r="EQ584" s="154"/>
      <c r="ER584" s="154"/>
      <c r="ES584" s="154"/>
      <c r="ET584" s="154"/>
      <c r="EU584" s="154"/>
      <c r="EV584" s="154"/>
      <c r="EW584" s="154"/>
      <c r="EX584" s="154"/>
      <c r="EY584" s="154"/>
      <c r="EZ584" s="154"/>
      <c r="FA584" s="154"/>
      <c r="FB584" s="154"/>
      <c r="FC584" s="154"/>
      <c r="FD584" s="154"/>
      <c r="FE584" s="154"/>
      <c r="FF584" s="154"/>
      <c r="FG584" s="154"/>
      <c r="FH584" s="154"/>
      <c r="FI584" s="154"/>
      <c r="FJ584" s="154"/>
      <c r="FK584" s="154"/>
      <c r="FL584" s="154"/>
      <c r="FM584" s="154"/>
      <c r="FN584" s="154"/>
      <c r="FO584" s="154"/>
      <c r="FP584" s="154"/>
      <c r="FQ584" s="154"/>
      <c r="FR584" s="154"/>
      <c r="FS584" s="154"/>
      <c r="FT584" s="154"/>
      <c r="FU584" s="154"/>
      <c r="FV584" s="154"/>
      <c r="FW584" s="154"/>
      <c r="FX584" s="154"/>
      <c r="FY584" s="154"/>
      <c r="FZ584" s="154"/>
      <c r="GA584" s="154"/>
      <c r="GB584" s="154"/>
      <c r="GC584" s="154"/>
      <c r="GD584" s="154"/>
      <c r="GE584" s="154"/>
      <c r="GF584" s="154"/>
      <c r="GG584" s="154"/>
      <c r="GH584" s="154"/>
      <c r="GI584" s="154"/>
      <c r="GJ584" s="154"/>
      <c r="GK584" s="154"/>
      <c r="GL584" s="154"/>
      <c r="GM584" s="154"/>
      <c r="GN584" s="154"/>
      <c r="GO584" s="154"/>
      <c r="GP584" s="154"/>
      <c r="GQ584" s="154"/>
      <c r="GR584" s="154"/>
      <c r="GS584" s="154"/>
      <c r="GT584" s="154"/>
      <c r="GU584" s="154"/>
      <c r="GV584" s="154"/>
      <c r="GW584" s="154"/>
      <c r="GX584" s="154"/>
      <c r="GY584" s="154"/>
      <c r="GZ584" s="154"/>
      <c r="HA584" s="154"/>
      <c r="HB584" s="154"/>
      <c r="HC584" s="154"/>
      <c r="HD584" s="154"/>
      <c r="HE584" s="154"/>
      <c r="HF584" s="154"/>
      <c r="HG584" s="154"/>
      <c r="HH584" s="154"/>
      <c r="HI584" s="154"/>
      <c r="HJ584" s="154"/>
      <c r="HK584" s="154"/>
      <c r="HL584" s="154"/>
      <c r="HM584" s="154"/>
      <c r="HN584" s="154"/>
      <c r="HO584" s="154"/>
      <c r="HP584" s="154"/>
      <c r="HQ584" s="154"/>
      <c r="HR584" s="154"/>
      <c r="HS584" s="154"/>
      <c r="HT584" s="154"/>
      <c r="HU584" s="154"/>
      <c r="HV584" s="154"/>
      <c r="HW584" s="154"/>
      <c r="HX584" s="154"/>
      <c r="HY584" s="154"/>
      <c r="HZ584" s="154"/>
      <c r="IA584" s="154"/>
      <c r="IB584" s="154"/>
      <c r="IC584" s="154"/>
      <c r="ID584" s="154"/>
      <c r="IE584" s="154"/>
      <c r="IF584" s="154"/>
      <c r="IG584" s="154"/>
      <c r="IH584" s="154"/>
      <c r="II584" s="154"/>
      <c r="IJ584" s="154"/>
      <c r="IK584" s="154"/>
      <c r="IL584" s="154"/>
      <c r="IM584" s="154"/>
      <c r="IN584" s="154"/>
      <c r="IO584" s="154"/>
      <c r="IP584" s="154"/>
      <c r="IQ584" s="154"/>
      <c r="IR584" s="154"/>
      <c r="IS584" s="154"/>
      <c r="IT584" s="154"/>
      <c r="IU584" s="154"/>
      <c r="IV584" s="154"/>
      <c r="IW584" s="154"/>
      <c r="IX584" s="154"/>
      <c r="IY584" s="154"/>
      <c r="IZ584" s="154"/>
      <c r="JA584" s="154"/>
      <c r="JB584" s="154"/>
      <c r="JC584" s="154"/>
      <c r="JD584" s="154"/>
      <c r="JE584" s="154"/>
      <c r="JF584" s="154"/>
      <c r="JG584" s="154"/>
      <c r="JH584" s="154"/>
      <c r="JI584" s="154"/>
      <c r="JJ584" s="154"/>
      <c r="JK584" s="154"/>
      <c r="JL584" s="154"/>
      <c r="JM584" s="154"/>
      <c r="JN584" s="154"/>
      <c r="JO584" s="154"/>
      <c r="JP584" s="154"/>
      <c r="JQ584" s="154"/>
      <c r="JR584" s="154"/>
      <c r="JS584" s="154"/>
      <c r="JT584" s="154"/>
      <c r="JU584" s="154"/>
      <c r="JV584" s="154"/>
      <c r="JW584" s="154"/>
      <c r="JX584" s="154"/>
      <c r="JY584" s="154"/>
      <c r="JZ584" s="154"/>
      <c r="KA584" s="154"/>
      <c r="KB584" s="154"/>
      <c r="KC584" s="154"/>
      <c r="KD584" s="154"/>
      <c r="KE584" s="154"/>
      <c r="KF584" s="154"/>
      <c r="KG584" s="154"/>
      <c r="KH584" s="154"/>
      <c r="KI584" s="154"/>
      <c r="KJ584" s="154"/>
      <c r="KK584" s="154"/>
      <c r="KL584" s="154"/>
      <c r="KM584" s="154"/>
      <c r="KN584" s="154"/>
      <c r="KO584" s="154"/>
      <c r="KP584" s="154"/>
      <c r="KQ584" s="154"/>
      <c r="KR584" s="154"/>
      <c r="KS584" s="154"/>
      <c r="KT584" s="154"/>
      <c r="KU584" s="154"/>
      <c r="KV584" s="154"/>
      <c r="KW584" s="154"/>
      <c r="KX584" s="154"/>
      <c r="KY584" s="154"/>
      <c r="KZ584" s="154"/>
      <c r="LA584" s="154"/>
      <c r="LB584" s="154"/>
      <c r="LC584" s="154"/>
      <c r="LD584" s="154"/>
      <c r="LE584" s="154"/>
      <c r="LF584" s="154"/>
      <c r="LG584" s="154"/>
      <c r="LH584" s="154"/>
      <c r="LI584" s="154"/>
      <c r="LJ584" s="154"/>
      <c r="LK584" s="154"/>
      <c r="LL584" s="154"/>
      <c r="LM584" s="154"/>
      <c r="LN584" s="154"/>
      <c r="LO584" s="154"/>
      <c r="LP584" s="154"/>
      <c r="LQ584" s="154"/>
      <c r="LR584" s="154"/>
      <c r="LS584" s="154"/>
      <c r="LT584" s="154"/>
      <c r="LU584" s="154"/>
      <c r="LV584" s="154"/>
      <c r="LW584" s="154"/>
      <c r="LX584" s="154"/>
      <c r="LY584" s="154"/>
      <c r="LZ584" s="154"/>
      <c r="MA584" s="154"/>
      <c r="MB584" s="154"/>
      <c r="MC584" s="154"/>
      <c r="MD584" s="154"/>
      <c r="ME584" s="154"/>
      <c r="MF584" s="154"/>
      <c r="MG584" s="154"/>
      <c r="MH584" s="154"/>
      <c r="MI584" s="154"/>
      <c r="MJ584" s="154"/>
      <c r="MK584" s="154"/>
      <c r="ML584" s="154"/>
      <c r="MM584" s="154"/>
      <c r="MN584" s="154"/>
      <c r="MO584" s="154"/>
      <c r="MP584" s="154"/>
      <c r="MQ584" s="154"/>
      <c r="MR584" s="154"/>
      <c r="MS584" s="154"/>
      <c r="MT584" s="154"/>
      <c r="MU584" s="154"/>
      <c r="MV584" s="154"/>
      <c r="MW584" s="154"/>
      <c r="MX584" s="154"/>
      <c r="MY584" s="154"/>
      <c r="MZ584" s="154"/>
      <c r="NA584" s="154"/>
      <c r="NB584" s="154"/>
      <c r="NC584" s="154"/>
      <c r="ND584" s="154"/>
      <c r="NE584" s="154"/>
      <c r="NF584" s="154"/>
      <c r="NG584" s="154"/>
      <c r="NH584" s="154"/>
      <c r="NI584" s="154"/>
      <c r="NJ584" s="154"/>
      <c r="NK584" s="154"/>
      <c r="NL584" s="154"/>
      <c r="NM584" s="154"/>
      <c r="NN584" s="154"/>
      <c r="NO584" s="154"/>
      <c r="NP584" s="154"/>
      <c r="NQ584" s="154"/>
      <c r="NR584" s="154"/>
      <c r="NS584" s="154"/>
      <c r="NT584" s="154"/>
      <c r="NU584" s="154"/>
      <c r="NV584" s="154"/>
      <c r="NW584" s="154"/>
      <c r="NX584" s="154"/>
      <c r="NY584" s="154"/>
      <c r="NZ584" s="154"/>
      <c r="OA584" s="154"/>
      <c r="OB584" s="154"/>
      <c r="OC584" s="154"/>
      <c r="OD584" s="154"/>
      <c r="OE584" s="154"/>
      <c r="OF584" s="154"/>
      <c r="OG584" s="154"/>
      <c r="OH584" s="154"/>
      <c r="OI584" s="154"/>
      <c r="OJ584" s="154"/>
      <c r="OK584" s="154"/>
      <c r="OL584" s="154"/>
      <c r="OM584" s="154"/>
      <c r="ON584" s="154"/>
      <c r="OO584" s="154"/>
      <c r="OP584" s="154"/>
      <c r="OQ584" s="154"/>
      <c r="OR584" s="154"/>
      <c r="OS584" s="154"/>
      <c r="OT584" s="154"/>
      <c r="OU584" s="154"/>
      <c r="OV584" s="154"/>
      <c r="OW584" s="154"/>
      <c r="OX584" s="154"/>
      <c r="OY584" s="154"/>
      <c r="OZ584" s="154"/>
      <c r="PA584" s="154"/>
      <c r="PB584" s="154"/>
      <c r="PC584" s="154"/>
      <c r="PD584" s="154"/>
      <c r="PE584" s="154"/>
      <c r="PF584" s="154"/>
      <c r="PG584" s="154"/>
      <c r="PH584" s="154"/>
      <c r="PI584" s="154"/>
      <c r="PJ584" s="154"/>
      <c r="PK584" s="154"/>
      <c r="PL584" s="154"/>
      <c r="PM584" s="154"/>
      <c r="PN584" s="154"/>
      <c r="PO584" s="154"/>
      <c r="PP584" s="154"/>
      <c r="PQ584" s="154"/>
      <c r="PR584" s="154"/>
      <c r="PS584" s="154"/>
      <c r="PT584" s="154"/>
      <c r="PU584" s="154"/>
      <c r="PV584" s="154"/>
      <c r="PW584" s="154"/>
      <c r="PX584" s="154"/>
      <c r="PY584" s="154"/>
      <c r="PZ584" s="154"/>
      <c r="QA584" s="154"/>
      <c r="QB584" s="154"/>
      <c r="QC584" s="154"/>
      <c r="QD584" s="154"/>
      <c r="QE584" s="154"/>
      <c r="QF584" s="154"/>
      <c r="QG584" s="154"/>
      <c r="QH584" s="154"/>
      <c r="QI584" s="154"/>
      <c r="QJ584" s="154"/>
      <c r="QK584" s="154"/>
      <c r="QL584" s="154"/>
      <c r="QM584" s="154"/>
      <c r="QN584" s="154"/>
      <c r="QO584" s="154"/>
      <c r="QP584" s="154"/>
      <c r="QQ584" s="154"/>
      <c r="QR584" s="154"/>
      <c r="QS584" s="154"/>
      <c r="QT584" s="154"/>
      <c r="QU584" s="154"/>
      <c r="QV584" s="154"/>
      <c r="QW584" s="154"/>
      <c r="QX584" s="154"/>
      <c r="QY584" s="154"/>
      <c r="QZ584" s="154"/>
      <c r="RA584" s="154"/>
      <c r="RB584" s="154"/>
      <c r="RC584" s="154"/>
      <c r="RD584" s="154"/>
      <c r="RE584" s="154"/>
      <c r="RF584" s="154"/>
      <c r="RG584" s="154"/>
      <c r="RH584" s="154"/>
      <c r="RI584" s="154"/>
      <c r="RJ584" s="154"/>
      <c r="RK584" s="154"/>
      <c r="RL584" s="154"/>
      <c r="RM584" s="154"/>
      <c r="RN584" s="154"/>
      <c r="RO584" s="154"/>
      <c r="RP584" s="154"/>
      <c r="RQ584" s="154"/>
      <c r="RR584" s="154"/>
      <c r="RS584" s="154"/>
      <c r="RT584" s="154"/>
      <c r="RU584" s="154"/>
      <c r="RV584" s="154"/>
      <c r="RW584" s="154"/>
      <c r="RX584" s="154"/>
      <c r="RY584" s="154"/>
      <c r="RZ584" s="154"/>
      <c r="SA584" s="154"/>
      <c r="SB584" s="154"/>
      <c r="SC584" s="154"/>
      <c r="SD584" s="154"/>
      <c r="SE584" s="154"/>
      <c r="SF584" s="154"/>
      <c r="SG584" s="154"/>
      <c r="SH584" s="154"/>
      <c r="SI584" s="154"/>
      <c r="SJ584" s="154"/>
      <c r="SK584" s="154"/>
      <c r="SL584" s="154"/>
      <c r="SM584" s="154"/>
      <c r="SN584" s="154"/>
      <c r="SO584" s="154"/>
      <c r="SP584" s="154"/>
      <c r="SQ584" s="154"/>
      <c r="SR584" s="154"/>
      <c r="SS584" s="154"/>
      <c r="ST584" s="154"/>
      <c r="SU584" s="154"/>
      <c r="SV584" s="154"/>
      <c r="SW584" s="154"/>
      <c r="SX584" s="154"/>
      <c r="SY584" s="154"/>
      <c r="SZ584" s="154"/>
      <c r="TA584" s="154"/>
      <c r="TB584" s="154"/>
      <c r="TC584" s="154"/>
      <c r="TD584" s="154"/>
      <c r="TE584" s="154"/>
      <c r="TF584" s="154"/>
      <c r="TG584" s="154"/>
      <c r="TH584" s="154"/>
      <c r="TI584" s="154"/>
      <c r="TJ584" s="154"/>
      <c r="TK584" s="154"/>
      <c r="TL584" s="154"/>
      <c r="TM584" s="154"/>
      <c r="TN584" s="154"/>
      <c r="TO584" s="154"/>
      <c r="TP584" s="154"/>
      <c r="TQ584" s="154"/>
      <c r="TR584" s="154"/>
      <c r="TS584" s="154"/>
      <c r="TT584" s="154"/>
      <c r="TU584" s="154"/>
      <c r="TV584" s="154"/>
      <c r="TW584" s="154"/>
      <c r="TX584" s="154"/>
      <c r="TY584" s="154"/>
      <c r="TZ584" s="154"/>
      <c r="UA584" s="154"/>
      <c r="UB584" s="154"/>
      <c r="UC584" s="154"/>
      <c r="UD584" s="154"/>
      <c r="UE584" s="154"/>
      <c r="UF584" s="154"/>
      <c r="UG584" s="154"/>
      <c r="UH584" s="154"/>
      <c r="UI584" s="154"/>
      <c r="UJ584" s="154"/>
      <c r="UK584" s="154"/>
      <c r="UL584" s="154"/>
      <c r="UM584" s="154"/>
      <c r="UN584" s="154"/>
      <c r="UO584" s="154"/>
      <c r="UP584" s="154"/>
      <c r="UQ584" s="154"/>
      <c r="UR584" s="154"/>
      <c r="US584" s="154"/>
      <c r="UT584" s="154"/>
      <c r="UU584" s="154"/>
      <c r="UV584" s="154"/>
      <c r="UW584" s="154"/>
      <c r="UX584" s="154"/>
      <c r="UY584" s="154"/>
      <c r="UZ584" s="154"/>
      <c r="VA584" s="154"/>
      <c r="VB584" s="154"/>
      <c r="VC584" s="154"/>
      <c r="VD584" s="154"/>
      <c r="VE584" s="154"/>
      <c r="VF584" s="154"/>
      <c r="VG584" s="154"/>
      <c r="VH584" s="154"/>
      <c r="VI584" s="154"/>
      <c r="VJ584" s="154"/>
      <c r="VK584" s="154"/>
      <c r="VL584" s="154"/>
      <c r="VM584" s="154"/>
      <c r="VN584" s="154"/>
      <c r="VO584" s="154"/>
      <c r="VP584" s="154"/>
      <c r="VQ584" s="154"/>
      <c r="VR584" s="154"/>
      <c r="VS584" s="154"/>
      <c r="VT584" s="154"/>
      <c r="VU584" s="154"/>
      <c r="VV584" s="154"/>
      <c r="VW584" s="154"/>
    </row>
    <row r="585" spans="1:595" s="157" customFormat="1" ht="156.75" customHeight="1">
      <c r="A585" s="798"/>
      <c r="B585" s="673" t="s">
        <v>1312</v>
      </c>
      <c r="C585" s="657" t="s">
        <v>1313</v>
      </c>
      <c r="D585" s="659" t="s">
        <v>1314</v>
      </c>
      <c r="E585" s="485" t="s">
        <v>1315</v>
      </c>
      <c r="F585" s="179" t="s">
        <v>51</v>
      </c>
      <c r="G585" s="177">
        <v>44110</v>
      </c>
      <c r="H585" s="179" t="s">
        <v>24</v>
      </c>
      <c r="I585" s="206" t="s">
        <v>352</v>
      </c>
      <c r="J585" s="193" t="s">
        <v>25</v>
      </c>
      <c r="K585" s="193" t="s">
        <v>1316</v>
      </c>
      <c r="L585" s="193" t="s">
        <v>28</v>
      </c>
      <c r="M585" s="152">
        <f t="shared" ref="M585:R585" si="29">M586+M587</f>
        <v>921800</v>
      </c>
      <c r="N585" s="152">
        <f t="shared" si="29"/>
        <v>921800</v>
      </c>
      <c r="O585" s="152">
        <f t="shared" si="29"/>
        <v>1010000</v>
      </c>
      <c r="P585" s="198">
        <f>P586+P587</f>
        <v>1010000</v>
      </c>
      <c r="Q585" s="152">
        <f t="shared" si="29"/>
        <v>1010000</v>
      </c>
      <c r="R585" s="152">
        <f t="shared" si="29"/>
        <v>1010000</v>
      </c>
      <c r="S585" s="548"/>
      <c r="T585" s="153"/>
      <c r="U585" s="153"/>
      <c r="V585" s="153"/>
      <c r="W585" s="153"/>
      <c r="X585" s="153"/>
      <c r="Y585" s="153"/>
      <c r="Z585" s="153"/>
      <c r="AA585" s="153"/>
      <c r="AB585" s="153"/>
      <c r="AC585" s="153"/>
      <c r="AD585" s="153"/>
      <c r="AE585" s="153"/>
      <c r="AF585" s="153"/>
      <c r="AG585" s="153"/>
      <c r="AH585" s="153"/>
      <c r="AI585" s="153"/>
      <c r="AJ585" s="153"/>
      <c r="AK585" s="153"/>
      <c r="AL585" s="153"/>
      <c r="AM585" s="153"/>
      <c r="AN585" s="153"/>
      <c r="AO585" s="153"/>
      <c r="AP585" s="153"/>
      <c r="AQ585" s="153"/>
      <c r="AR585" s="153"/>
      <c r="AS585" s="153"/>
      <c r="AT585" s="153"/>
      <c r="AU585" s="154"/>
      <c r="AV585" s="154"/>
      <c r="AW585" s="154"/>
      <c r="AX585" s="154"/>
      <c r="AY585" s="154"/>
      <c r="AZ585" s="154"/>
      <c r="BA585" s="154"/>
      <c r="BB585" s="154"/>
      <c r="BC585" s="154"/>
      <c r="BD585" s="154"/>
      <c r="BE585" s="154"/>
      <c r="BF585" s="154"/>
      <c r="BG585" s="154"/>
      <c r="BH585" s="154"/>
      <c r="BI585" s="154"/>
      <c r="BJ585" s="154"/>
      <c r="BK585" s="154"/>
      <c r="BL585" s="154"/>
      <c r="BM585" s="154"/>
      <c r="BN585" s="154"/>
      <c r="BO585" s="154"/>
      <c r="BP585" s="154"/>
      <c r="BQ585" s="154"/>
      <c r="BR585" s="154"/>
      <c r="BS585" s="154"/>
      <c r="BT585" s="154"/>
      <c r="BU585" s="154"/>
      <c r="BV585" s="154"/>
      <c r="BW585" s="154"/>
      <c r="BX585" s="154"/>
      <c r="BY585" s="154"/>
      <c r="BZ585" s="154"/>
      <c r="CA585" s="154"/>
      <c r="CB585" s="154"/>
      <c r="CC585" s="154"/>
      <c r="CD585" s="154"/>
      <c r="CE585" s="154"/>
      <c r="CF585" s="154"/>
      <c r="CG585" s="154"/>
      <c r="CH585" s="154"/>
      <c r="CI585" s="154"/>
      <c r="CJ585" s="154"/>
      <c r="CK585" s="154"/>
      <c r="CL585" s="154"/>
      <c r="CM585" s="154"/>
      <c r="CN585" s="154"/>
      <c r="CO585" s="154"/>
      <c r="CP585" s="154"/>
      <c r="CQ585" s="154"/>
      <c r="CR585" s="154"/>
      <c r="CS585" s="154"/>
      <c r="CT585" s="154"/>
      <c r="CU585" s="154"/>
      <c r="CV585" s="154"/>
      <c r="CW585" s="154"/>
      <c r="CX585" s="154"/>
      <c r="CY585" s="154"/>
      <c r="CZ585" s="154"/>
      <c r="DA585" s="154"/>
      <c r="DB585" s="154"/>
      <c r="DC585" s="154"/>
      <c r="DD585" s="154"/>
      <c r="DE585" s="154"/>
      <c r="DF585" s="154"/>
      <c r="DG585" s="154"/>
      <c r="DH585" s="154"/>
      <c r="DI585" s="154"/>
      <c r="DJ585" s="154"/>
      <c r="DK585" s="154"/>
      <c r="DL585" s="154"/>
      <c r="DM585" s="154"/>
      <c r="DN585" s="154"/>
      <c r="DO585" s="154"/>
      <c r="DP585" s="154"/>
      <c r="DQ585" s="154"/>
      <c r="DR585" s="154"/>
      <c r="DS585" s="154"/>
      <c r="DT585" s="154"/>
      <c r="DU585" s="154"/>
      <c r="DV585" s="154"/>
      <c r="DW585" s="154"/>
      <c r="DX585" s="154"/>
      <c r="DY585" s="154"/>
      <c r="DZ585" s="154"/>
      <c r="EA585" s="154"/>
      <c r="EB585" s="154"/>
      <c r="EC585" s="154"/>
      <c r="ED585" s="154"/>
      <c r="EE585" s="154"/>
      <c r="EF585" s="154"/>
      <c r="EG585" s="154"/>
      <c r="EH585" s="154"/>
      <c r="EI585" s="154"/>
      <c r="EJ585" s="154"/>
      <c r="EK585" s="154"/>
      <c r="EL585" s="154"/>
      <c r="EM585" s="154"/>
      <c r="EN585" s="154"/>
      <c r="EO585" s="154"/>
      <c r="EP585" s="154"/>
      <c r="EQ585" s="154"/>
      <c r="ER585" s="154"/>
      <c r="ES585" s="154"/>
      <c r="ET585" s="154"/>
      <c r="EU585" s="154"/>
      <c r="EV585" s="154"/>
      <c r="EW585" s="154"/>
      <c r="EX585" s="154"/>
      <c r="EY585" s="154"/>
      <c r="EZ585" s="154"/>
      <c r="FA585" s="154"/>
      <c r="FB585" s="154"/>
      <c r="FC585" s="154"/>
      <c r="FD585" s="154"/>
      <c r="FE585" s="154"/>
      <c r="FF585" s="154"/>
      <c r="FG585" s="154"/>
      <c r="FH585" s="154"/>
      <c r="FI585" s="154"/>
      <c r="FJ585" s="154"/>
      <c r="FK585" s="154"/>
      <c r="FL585" s="154"/>
      <c r="FM585" s="154"/>
      <c r="FN585" s="154"/>
      <c r="FO585" s="154"/>
      <c r="FP585" s="154"/>
      <c r="FQ585" s="154"/>
      <c r="FR585" s="154"/>
      <c r="FS585" s="154"/>
      <c r="FT585" s="154"/>
      <c r="FU585" s="154"/>
      <c r="FV585" s="154"/>
      <c r="FW585" s="154"/>
      <c r="FX585" s="154"/>
      <c r="FY585" s="154"/>
      <c r="FZ585" s="154"/>
      <c r="GA585" s="154"/>
      <c r="GB585" s="154"/>
      <c r="GC585" s="154"/>
      <c r="GD585" s="154"/>
      <c r="GE585" s="154"/>
      <c r="GF585" s="154"/>
      <c r="GG585" s="154"/>
      <c r="GH585" s="154"/>
      <c r="GI585" s="154"/>
      <c r="GJ585" s="154"/>
      <c r="GK585" s="154"/>
      <c r="GL585" s="154"/>
      <c r="GM585" s="154"/>
      <c r="GN585" s="154"/>
      <c r="GO585" s="154"/>
      <c r="GP585" s="154"/>
      <c r="GQ585" s="154"/>
      <c r="GR585" s="154"/>
      <c r="GS585" s="154"/>
      <c r="GT585" s="154"/>
      <c r="GU585" s="154"/>
      <c r="GV585" s="154"/>
      <c r="GW585" s="154"/>
      <c r="GX585" s="154"/>
      <c r="GY585" s="154"/>
      <c r="GZ585" s="154"/>
      <c r="HA585" s="154"/>
      <c r="HB585" s="154"/>
      <c r="HC585" s="154"/>
      <c r="HD585" s="154"/>
      <c r="HE585" s="154"/>
      <c r="HF585" s="154"/>
      <c r="HG585" s="154"/>
      <c r="HH585" s="154"/>
      <c r="HI585" s="154"/>
      <c r="HJ585" s="154"/>
      <c r="HK585" s="154"/>
      <c r="HL585" s="154"/>
      <c r="HM585" s="154"/>
      <c r="HN585" s="154"/>
      <c r="HO585" s="154"/>
      <c r="HP585" s="154"/>
      <c r="HQ585" s="154"/>
      <c r="HR585" s="154"/>
      <c r="HS585" s="154"/>
      <c r="HT585" s="154"/>
      <c r="HU585" s="154"/>
      <c r="HV585" s="154"/>
      <c r="HW585" s="154"/>
      <c r="HX585" s="154"/>
      <c r="HY585" s="154"/>
      <c r="HZ585" s="154"/>
      <c r="IA585" s="154"/>
      <c r="IB585" s="154"/>
      <c r="IC585" s="154"/>
      <c r="ID585" s="154"/>
      <c r="IE585" s="154"/>
      <c r="IF585" s="154"/>
      <c r="IG585" s="154"/>
      <c r="IH585" s="154"/>
      <c r="II585" s="154"/>
      <c r="IJ585" s="154"/>
      <c r="IK585" s="154"/>
      <c r="IL585" s="154"/>
      <c r="IM585" s="154"/>
      <c r="IN585" s="154"/>
      <c r="IO585" s="154"/>
      <c r="IP585" s="154"/>
      <c r="IQ585" s="154"/>
      <c r="IR585" s="154"/>
      <c r="IS585" s="154"/>
      <c r="IT585" s="154"/>
      <c r="IU585" s="154"/>
      <c r="IV585" s="154"/>
      <c r="IW585" s="154"/>
      <c r="IX585" s="154"/>
      <c r="IY585" s="154"/>
      <c r="IZ585" s="154"/>
      <c r="JA585" s="154"/>
      <c r="JB585" s="154"/>
      <c r="JC585" s="154"/>
      <c r="JD585" s="154"/>
      <c r="JE585" s="154"/>
      <c r="JF585" s="154"/>
      <c r="JG585" s="154"/>
      <c r="JH585" s="154"/>
      <c r="JI585" s="154"/>
      <c r="JJ585" s="154"/>
      <c r="JK585" s="154"/>
      <c r="JL585" s="154"/>
      <c r="JM585" s="154"/>
      <c r="JN585" s="154"/>
      <c r="JO585" s="154"/>
      <c r="JP585" s="154"/>
      <c r="JQ585" s="154"/>
      <c r="JR585" s="154"/>
      <c r="JS585" s="154"/>
      <c r="JT585" s="154"/>
      <c r="JU585" s="154"/>
      <c r="JV585" s="154"/>
      <c r="JW585" s="154"/>
      <c r="JX585" s="154"/>
      <c r="JY585" s="154"/>
      <c r="JZ585" s="154"/>
      <c r="KA585" s="154"/>
      <c r="KB585" s="154"/>
      <c r="KC585" s="154"/>
      <c r="KD585" s="154"/>
      <c r="KE585" s="154"/>
      <c r="KF585" s="154"/>
      <c r="KG585" s="154"/>
      <c r="KH585" s="154"/>
      <c r="KI585" s="154"/>
      <c r="KJ585" s="154"/>
      <c r="KK585" s="154"/>
      <c r="KL585" s="154"/>
      <c r="KM585" s="154"/>
      <c r="KN585" s="154"/>
      <c r="KO585" s="154"/>
      <c r="KP585" s="154"/>
      <c r="KQ585" s="154"/>
      <c r="KR585" s="154"/>
      <c r="KS585" s="154"/>
      <c r="KT585" s="154"/>
      <c r="KU585" s="154"/>
      <c r="KV585" s="154"/>
      <c r="KW585" s="154"/>
      <c r="KX585" s="154"/>
      <c r="KY585" s="154"/>
      <c r="KZ585" s="154"/>
      <c r="LA585" s="154"/>
      <c r="LB585" s="154"/>
      <c r="LC585" s="154"/>
      <c r="LD585" s="154"/>
      <c r="LE585" s="154"/>
      <c r="LF585" s="154"/>
      <c r="LG585" s="154"/>
      <c r="LH585" s="154"/>
      <c r="LI585" s="154"/>
      <c r="LJ585" s="154"/>
      <c r="LK585" s="154"/>
      <c r="LL585" s="154"/>
      <c r="LM585" s="154"/>
      <c r="LN585" s="154"/>
      <c r="LO585" s="154"/>
      <c r="LP585" s="154"/>
      <c r="LQ585" s="154"/>
      <c r="LR585" s="154"/>
      <c r="LS585" s="154"/>
      <c r="LT585" s="154"/>
      <c r="LU585" s="154"/>
      <c r="LV585" s="154"/>
      <c r="LW585" s="154"/>
      <c r="LX585" s="154"/>
      <c r="LY585" s="154"/>
      <c r="LZ585" s="154"/>
      <c r="MA585" s="154"/>
      <c r="MB585" s="154"/>
      <c r="MC585" s="154"/>
      <c r="MD585" s="154"/>
      <c r="ME585" s="154"/>
      <c r="MF585" s="154"/>
      <c r="MG585" s="154"/>
      <c r="MH585" s="154"/>
      <c r="MI585" s="154"/>
      <c r="MJ585" s="154"/>
      <c r="MK585" s="154"/>
      <c r="ML585" s="154"/>
      <c r="MM585" s="154"/>
      <c r="MN585" s="154"/>
      <c r="MO585" s="154"/>
      <c r="MP585" s="154"/>
      <c r="MQ585" s="154"/>
      <c r="MR585" s="154"/>
      <c r="MS585" s="154"/>
      <c r="MT585" s="154"/>
      <c r="MU585" s="154"/>
      <c r="MV585" s="154"/>
      <c r="MW585" s="154"/>
      <c r="MX585" s="154"/>
      <c r="MY585" s="154"/>
      <c r="MZ585" s="154"/>
      <c r="NA585" s="154"/>
      <c r="NB585" s="154"/>
      <c r="NC585" s="154"/>
      <c r="ND585" s="154"/>
      <c r="NE585" s="154"/>
      <c r="NF585" s="154"/>
      <c r="NG585" s="154"/>
      <c r="NH585" s="154"/>
      <c r="NI585" s="154"/>
      <c r="NJ585" s="154"/>
      <c r="NK585" s="154"/>
      <c r="NL585" s="154"/>
      <c r="NM585" s="154"/>
      <c r="NN585" s="154"/>
      <c r="NO585" s="154"/>
      <c r="NP585" s="154"/>
      <c r="NQ585" s="154"/>
      <c r="NR585" s="154"/>
      <c r="NS585" s="154"/>
      <c r="NT585" s="154"/>
      <c r="NU585" s="154"/>
      <c r="NV585" s="154"/>
      <c r="NW585" s="154"/>
      <c r="NX585" s="154"/>
      <c r="NY585" s="154"/>
      <c r="NZ585" s="154"/>
      <c r="OA585" s="154"/>
      <c r="OB585" s="154"/>
      <c r="OC585" s="154"/>
      <c r="OD585" s="154"/>
      <c r="OE585" s="154"/>
      <c r="OF585" s="154"/>
      <c r="OG585" s="154"/>
      <c r="OH585" s="154"/>
      <c r="OI585" s="154"/>
      <c r="OJ585" s="154"/>
      <c r="OK585" s="154"/>
      <c r="OL585" s="154"/>
      <c r="OM585" s="154"/>
      <c r="ON585" s="154"/>
      <c r="OO585" s="154"/>
      <c r="OP585" s="154"/>
      <c r="OQ585" s="154"/>
      <c r="OR585" s="154"/>
      <c r="OS585" s="154"/>
      <c r="OT585" s="154"/>
      <c r="OU585" s="154"/>
      <c r="OV585" s="154"/>
      <c r="OW585" s="154"/>
      <c r="OX585" s="154"/>
      <c r="OY585" s="154"/>
      <c r="OZ585" s="154"/>
      <c r="PA585" s="154"/>
      <c r="PB585" s="154"/>
      <c r="PC585" s="154"/>
      <c r="PD585" s="154"/>
      <c r="PE585" s="154"/>
      <c r="PF585" s="154"/>
      <c r="PG585" s="154"/>
      <c r="PH585" s="154"/>
      <c r="PI585" s="154"/>
      <c r="PJ585" s="154"/>
      <c r="PK585" s="154"/>
      <c r="PL585" s="154"/>
      <c r="PM585" s="154"/>
      <c r="PN585" s="154"/>
      <c r="PO585" s="154"/>
      <c r="PP585" s="154"/>
      <c r="PQ585" s="154"/>
      <c r="PR585" s="154"/>
      <c r="PS585" s="154"/>
      <c r="PT585" s="154"/>
      <c r="PU585" s="154"/>
      <c r="PV585" s="154"/>
      <c r="PW585" s="154"/>
      <c r="PX585" s="154"/>
      <c r="PY585" s="154"/>
      <c r="PZ585" s="154"/>
      <c r="QA585" s="154"/>
      <c r="QB585" s="154"/>
      <c r="QC585" s="154"/>
      <c r="QD585" s="154"/>
      <c r="QE585" s="154"/>
      <c r="QF585" s="154"/>
      <c r="QG585" s="154"/>
      <c r="QH585" s="154"/>
      <c r="QI585" s="154"/>
      <c r="QJ585" s="154"/>
      <c r="QK585" s="154"/>
      <c r="QL585" s="154"/>
      <c r="QM585" s="154"/>
      <c r="QN585" s="154"/>
      <c r="QO585" s="154"/>
      <c r="QP585" s="154"/>
      <c r="QQ585" s="154"/>
      <c r="QR585" s="154"/>
      <c r="QS585" s="154"/>
      <c r="QT585" s="154"/>
      <c r="QU585" s="154"/>
      <c r="QV585" s="154"/>
      <c r="QW585" s="154"/>
      <c r="QX585" s="154"/>
      <c r="QY585" s="154"/>
      <c r="QZ585" s="154"/>
      <c r="RA585" s="154"/>
      <c r="RB585" s="154"/>
      <c r="RC585" s="154"/>
      <c r="RD585" s="154"/>
      <c r="RE585" s="154"/>
      <c r="RF585" s="154"/>
      <c r="RG585" s="154"/>
      <c r="RH585" s="154"/>
      <c r="RI585" s="154"/>
      <c r="RJ585" s="154"/>
      <c r="RK585" s="154"/>
      <c r="RL585" s="154"/>
      <c r="RM585" s="154"/>
      <c r="RN585" s="154"/>
      <c r="RO585" s="154"/>
      <c r="RP585" s="154"/>
      <c r="RQ585" s="154"/>
      <c r="RR585" s="154"/>
      <c r="RS585" s="154"/>
      <c r="RT585" s="154"/>
      <c r="RU585" s="154"/>
      <c r="RV585" s="154"/>
      <c r="RW585" s="154"/>
      <c r="RX585" s="154"/>
      <c r="RY585" s="154"/>
      <c r="RZ585" s="154"/>
      <c r="SA585" s="154"/>
      <c r="SB585" s="154"/>
      <c r="SC585" s="154"/>
      <c r="SD585" s="154"/>
      <c r="SE585" s="154"/>
      <c r="SF585" s="154"/>
      <c r="SG585" s="154"/>
      <c r="SH585" s="154"/>
      <c r="SI585" s="154"/>
      <c r="SJ585" s="154"/>
      <c r="SK585" s="154"/>
      <c r="SL585" s="154"/>
      <c r="SM585" s="154"/>
      <c r="SN585" s="154"/>
      <c r="SO585" s="154"/>
      <c r="SP585" s="154"/>
      <c r="SQ585" s="154"/>
      <c r="SR585" s="154"/>
      <c r="SS585" s="154"/>
      <c r="ST585" s="154"/>
      <c r="SU585" s="154"/>
      <c r="SV585" s="154"/>
      <c r="SW585" s="154"/>
      <c r="SX585" s="154"/>
      <c r="SY585" s="154"/>
      <c r="SZ585" s="154"/>
      <c r="TA585" s="154"/>
      <c r="TB585" s="154"/>
      <c r="TC585" s="154"/>
      <c r="TD585" s="154"/>
      <c r="TE585" s="154"/>
      <c r="TF585" s="154"/>
      <c r="TG585" s="154"/>
      <c r="TH585" s="154"/>
      <c r="TI585" s="154"/>
      <c r="TJ585" s="154"/>
      <c r="TK585" s="154"/>
      <c r="TL585" s="154"/>
      <c r="TM585" s="154"/>
      <c r="TN585" s="154"/>
      <c r="TO585" s="154"/>
      <c r="TP585" s="154"/>
      <c r="TQ585" s="154"/>
      <c r="TR585" s="154"/>
      <c r="TS585" s="154"/>
      <c r="TT585" s="154"/>
      <c r="TU585" s="154"/>
      <c r="TV585" s="154"/>
      <c r="TW585" s="154"/>
      <c r="TX585" s="154"/>
      <c r="TY585" s="154"/>
      <c r="TZ585" s="154"/>
      <c r="UA585" s="154"/>
      <c r="UB585" s="154"/>
      <c r="UC585" s="154"/>
      <c r="UD585" s="154"/>
      <c r="UE585" s="154"/>
      <c r="UF585" s="154"/>
      <c r="UG585" s="154"/>
      <c r="UH585" s="154"/>
      <c r="UI585" s="154"/>
      <c r="UJ585" s="154"/>
      <c r="UK585" s="154"/>
      <c r="UL585" s="154"/>
      <c r="UM585" s="154"/>
      <c r="UN585" s="154"/>
      <c r="UO585" s="154"/>
      <c r="UP585" s="154"/>
      <c r="UQ585" s="154"/>
      <c r="UR585" s="154"/>
      <c r="US585" s="154"/>
      <c r="UT585" s="154"/>
      <c r="UU585" s="154"/>
      <c r="UV585" s="154"/>
      <c r="UW585" s="154"/>
      <c r="UX585" s="154"/>
      <c r="UY585" s="154"/>
      <c r="UZ585" s="154"/>
      <c r="VA585" s="154"/>
      <c r="VB585" s="154"/>
      <c r="VC585" s="154"/>
      <c r="VD585" s="154"/>
      <c r="VE585" s="154"/>
      <c r="VF585" s="154"/>
      <c r="VG585" s="154"/>
      <c r="VH585" s="154"/>
      <c r="VI585" s="154"/>
      <c r="VJ585" s="154"/>
      <c r="VK585" s="154"/>
      <c r="VL585" s="154"/>
      <c r="VM585" s="154"/>
      <c r="VN585" s="154"/>
      <c r="VO585" s="154"/>
      <c r="VP585" s="154"/>
      <c r="VQ585" s="154"/>
      <c r="VR585" s="154"/>
      <c r="VS585" s="154"/>
      <c r="VT585" s="154"/>
      <c r="VU585" s="154"/>
      <c r="VV585" s="154"/>
      <c r="VW585" s="154"/>
    </row>
    <row r="586" spans="1:595" s="153" customFormat="1" ht="62.25" customHeight="1">
      <c r="A586" s="798"/>
      <c r="B586" s="688"/>
      <c r="C586" s="676"/>
      <c r="D586" s="680"/>
      <c r="E586" s="683" t="s">
        <v>1317</v>
      </c>
      <c r="F586" s="653" t="s">
        <v>51</v>
      </c>
      <c r="G586" s="664">
        <v>40683</v>
      </c>
      <c r="H586" s="653" t="s">
        <v>24</v>
      </c>
      <c r="I586" s="175" t="s">
        <v>352</v>
      </c>
      <c r="J586" s="175" t="s">
        <v>25</v>
      </c>
      <c r="K586" s="175" t="s">
        <v>1316</v>
      </c>
      <c r="L586" s="175" t="s">
        <v>150</v>
      </c>
      <c r="M586" s="155">
        <v>918233.12</v>
      </c>
      <c r="N586" s="155">
        <v>918233.12</v>
      </c>
      <c r="O586" s="199">
        <v>1000000</v>
      </c>
      <c r="P586" s="199">
        <v>1000000</v>
      </c>
      <c r="Q586" s="155">
        <v>1000000</v>
      </c>
      <c r="R586" s="155">
        <v>1000000</v>
      </c>
      <c r="S586" s="549">
        <v>3</v>
      </c>
      <c r="AU586" s="154"/>
      <c r="AV586" s="154"/>
      <c r="AW586" s="154"/>
      <c r="AX586" s="154"/>
      <c r="AY586" s="154"/>
      <c r="AZ586" s="154"/>
      <c r="BA586" s="154"/>
      <c r="BB586" s="154"/>
      <c r="BC586" s="154"/>
      <c r="BD586" s="154"/>
      <c r="BE586" s="154"/>
      <c r="BF586" s="154"/>
      <c r="BG586" s="154"/>
      <c r="BH586" s="154"/>
      <c r="BI586" s="154"/>
      <c r="BJ586" s="154"/>
      <c r="BK586" s="154"/>
      <c r="BL586" s="154"/>
      <c r="BM586" s="154"/>
      <c r="BN586" s="154"/>
      <c r="BO586" s="154"/>
      <c r="BP586" s="154"/>
      <c r="BQ586" s="154"/>
      <c r="BR586" s="154"/>
      <c r="BS586" s="154"/>
      <c r="BT586" s="154"/>
      <c r="BU586" s="154"/>
      <c r="BV586" s="154"/>
      <c r="BW586" s="154"/>
      <c r="BX586" s="154"/>
      <c r="BY586" s="154"/>
      <c r="BZ586" s="154"/>
      <c r="CA586" s="154"/>
      <c r="CB586" s="154"/>
      <c r="CC586" s="154"/>
      <c r="CD586" s="154"/>
      <c r="CE586" s="154"/>
      <c r="CF586" s="154"/>
      <c r="CG586" s="154"/>
      <c r="CH586" s="154"/>
      <c r="CI586" s="154"/>
      <c r="CJ586" s="154"/>
      <c r="CK586" s="154"/>
      <c r="CL586" s="154"/>
      <c r="CM586" s="154"/>
      <c r="CN586" s="154"/>
      <c r="CO586" s="154"/>
      <c r="CP586" s="154"/>
      <c r="CQ586" s="154"/>
      <c r="CR586" s="154"/>
      <c r="CS586" s="154"/>
      <c r="CT586" s="154"/>
      <c r="CU586" s="154"/>
      <c r="CV586" s="154"/>
      <c r="CW586" s="154"/>
      <c r="CX586" s="154"/>
      <c r="CY586" s="154"/>
      <c r="CZ586" s="154"/>
      <c r="DA586" s="154"/>
      <c r="DB586" s="154"/>
      <c r="DC586" s="154"/>
      <c r="DD586" s="154"/>
      <c r="DE586" s="154"/>
      <c r="DF586" s="154"/>
      <c r="DG586" s="154"/>
      <c r="DH586" s="154"/>
      <c r="DI586" s="154"/>
      <c r="DJ586" s="154"/>
      <c r="DK586" s="154"/>
      <c r="DL586" s="154"/>
      <c r="DM586" s="154"/>
      <c r="DN586" s="154"/>
      <c r="DO586" s="154"/>
      <c r="DP586" s="154"/>
      <c r="DQ586" s="154"/>
      <c r="DR586" s="154"/>
      <c r="DS586" s="154"/>
      <c r="DT586" s="154"/>
      <c r="DU586" s="154"/>
      <c r="DV586" s="154"/>
      <c r="DW586" s="154"/>
      <c r="DX586" s="154"/>
      <c r="DY586" s="154"/>
      <c r="DZ586" s="154"/>
      <c r="EA586" s="154"/>
      <c r="EB586" s="154"/>
      <c r="EC586" s="154"/>
      <c r="ED586" s="154"/>
      <c r="EE586" s="154"/>
      <c r="EF586" s="154"/>
      <c r="EG586" s="154"/>
      <c r="EH586" s="154"/>
      <c r="EI586" s="154"/>
      <c r="EJ586" s="154"/>
      <c r="EK586" s="154"/>
      <c r="EL586" s="154"/>
      <c r="EM586" s="154"/>
      <c r="EN586" s="154"/>
      <c r="EO586" s="154"/>
      <c r="EP586" s="154"/>
      <c r="EQ586" s="154"/>
      <c r="ER586" s="154"/>
      <c r="ES586" s="154"/>
      <c r="ET586" s="154"/>
      <c r="EU586" s="154"/>
      <c r="EV586" s="154"/>
      <c r="EW586" s="154"/>
      <c r="EX586" s="154"/>
      <c r="EY586" s="154"/>
      <c r="EZ586" s="154"/>
      <c r="FA586" s="154"/>
      <c r="FB586" s="154"/>
      <c r="FC586" s="154"/>
      <c r="FD586" s="154"/>
      <c r="FE586" s="154"/>
      <c r="FF586" s="154"/>
      <c r="FG586" s="154"/>
      <c r="FH586" s="154"/>
      <c r="FI586" s="154"/>
      <c r="FJ586" s="154"/>
      <c r="FK586" s="154"/>
      <c r="FL586" s="154"/>
      <c r="FM586" s="154"/>
      <c r="FN586" s="154"/>
      <c r="FO586" s="154"/>
      <c r="FP586" s="154"/>
      <c r="FQ586" s="154"/>
      <c r="FR586" s="154"/>
      <c r="FS586" s="154"/>
      <c r="FT586" s="154"/>
      <c r="FU586" s="154"/>
      <c r="FV586" s="154"/>
      <c r="FW586" s="154"/>
      <c r="FX586" s="154"/>
      <c r="FY586" s="154"/>
      <c r="FZ586" s="154"/>
      <c r="GA586" s="154"/>
      <c r="GB586" s="154"/>
      <c r="GC586" s="154"/>
      <c r="GD586" s="154"/>
      <c r="GE586" s="154"/>
      <c r="GF586" s="154"/>
      <c r="GG586" s="154"/>
      <c r="GH586" s="154"/>
      <c r="GI586" s="154"/>
      <c r="GJ586" s="154"/>
      <c r="GK586" s="154"/>
      <c r="GL586" s="154"/>
      <c r="GM586" s="154"/>
      <c r="GN586" s="154"/>
      <c r="GO586" s="154"/>
      <c r="GP586" s="154"/>
      <c r="GQ586" s="154"/>
      <c r="GR586" s="154"/>
      <c r="GS586" s="154"/>
      <c r="GT586" s="154"/>
      <c r="GU586" s="154"/>
      <c r="GV586" s="154"/>
      <c r="GW586" s="154"/>
      <c r="GX586" s="154"/>
      <c r="GY586" s="154"/>
      <c r="GZ586" s="154"/>
      <c r="HA586" s="154"/>
      <c r="HB586" s="154"/>
      <c r="HC586" s="154"/>
      <c r="HD586" s="154"/>
      <c r="HE586" s="154"/>
      <c r="HF586" s="154"/>
      <c r="HG586" s="154"/>
      <c r="HH586" s="154"/>
      <c r="HI586" s="154"/>
      <c r="HJ586" s="154"/>
      <c r="HK586" s="154"/>
      <c r="HL586" s="154"/>
      <c r="HM586" s="154"/>
      <c r="HN586" s="154"/>
      <c r="HO586" s="154"/>
      <c r="HP586" s="154"/>
      <c r="HQ586" s="154"/>
      <c r="HR586" s="154"/>
      <c r="HS586" s="154"/>
      <c r="HT586" s="154"/>
      <c r="HU586" s="154"/>
      <c r="HV586" s="154"/>
      <c r="HW586" s="154"/>
      <c r="HX586" s="154"/>
      <c r="HY586" s="154"/>
      <c r="HZ586" s="154"/>
      <c r="IA586" s="154"/>
      <c r="IB586" s="154"/>
      <c r="IC586" s="154"/>
      <c r="ID586" s="154"/>
      <c r="IE586" s="154"/>
      <c r="IF586" s="154"/>
      <c r="IG586" s="154"/>
      <c r="IH586" s="154"/>
      <c r="II586" s="154"/>
      <c r="IJ586" s="154"/>
      <c r="IK586" s="154"/>
      <c r="IL586" s="154"/>
      <c r="IM586" s="154"/>
      <c r="IN586" s="154"/>
      <c r="IO586" s="154"/>
      <c r="IP586" s="154"/>
      <c r="IQ586" s="154"/>
      <c r="IR586" s="154"/>
      <c r="IS586" s="154"/>
      <c r="IT586" s="154"/>
      <c r="IU586" s="154"/>
      <c r="IV586" s="154"/>
      <c r="IW586" s="154"/>
      <c r="IX586" s="154"/>
      <c r="IY586" s="154"/>
      <c r="IZ586" s="154"/>
      <c r="JA586" s="154"/>
      <c r="JB586" s="154"/>
      <c r="JC586" s="154"/>
      <c r="JD586" s="154"/>
      <c r="JE586" s="154"/>
      <c r="JF586" s="154"/>
      <c r="JG586" s="154"/>
      <c r="JH586" s="154"/>
      <c r="JI586" s="154"/>
      <c r="JJ586" s="154"/>
      <c r="JK586" s="154"/>
      <c r="JL586" s="154"/>
      <c r="JM586" s="154"/>
      <c r="JN586" s="154"/>
      <c r="JO586" s="154"/>
      <c r="JP586" s="154"/>
      <c r="JQ586" s="154"/>
      <c r="JR586" s="154"/>
      <c r="JS586" s="154"/>
      <c r="JT586" s="154"/>
      <c r="JU586" s="154"/>
      <c r="JV586" s="154"/>
      <c r="JW586" s="154"/>
      <c r="JX586" s="154"/>
      <c r="JY586" s="154"/>
      <c r="JZ586" s="154"/>
      <c r="KA586" s="154"/>
      <c r="KB586" s="154"/>
      <c r="KC586" s="154"/>
      <c r="KD586" s="154"/>
      <c r="KE586" s="154"/>
      <c r="KF586" s="154"/>
      <c r="KG586" s="154"/>
      <c r="KH586" s="154"/>
      <c r="KI586" s="154"/>
      <c r="KJ586" s="154"/>
      <c r="KK586" s="154"/>
      <c r="KL586" s="154"/>
      <c r="KM586" s="154"/>
      <c r="KN586" s="154"/>
      <c r="KO586" s="154"/>
      <c r="KP586" s="154"/>
      <c r="KQ586" s="154"/>
      <c r="KR586" s="154"/>
      <c r="KS586" s="154"/>
      <c r="KT586" s="154"/>
      <c r="KU586" s="154"/>
      <c r="KV586" s="154"/>
      <c r="KW586" s="154"/>
      <c r="KX586" s="154"/>
      <c r="KY586" s="154"/>
      <c r="KZ586" s="154"/>
      <c r="LA586" s="154"/>
      <c r="LB586" s="154"/>
      <c r="LC586" s="154"/>
      <c r="LD586" s="154"/>
      <c r="LE586" s="154"/>
      <c r="LF586" s="154"/>
      <c r="LG586" s="154"/>
      <c r="LH586" s="154"/>
      <c r="LI586" s="154"/>
      <c r="LJ586" s="154"/>
      <c r="LK586" s="154"/>
      <c r="LL586" s="154"/>
      <c r="LM586" s="154"/>
      <c r="LN586" s="154"/>
      <c r="LO586" s="154"/>
      <c r="LP586" s="154"/>
      <c r="LQ586" s="154"/>
      <c r="LR586" s="154"/>
      <c r="LS586" s="154"/>
      <c r="LT586" s="154"/>
      <c r="LU586" s="154"/>
      <c r="LV586" s="154"/>
      <c r="LW586" s="154"/>
      <c r="LX586" s="154"/>
      <c r="LY586" s="154"/>
      <c r="LZ586" s="154"/>
      <c r="MA586" s="154"/>
      <c r="MB586" s="154"/>
      <c r="MC586" s="154"/>
      <c r="MD586" s="154"/>
      <c r="ME586" s="154"/>
      <c r="MF586" s="154"/>
      <c r="MG586" s="154"/>
      <c r="MH586" s="154"/>
      <c r="MI586" s="154"/>
      <c r="MJ586" s="154"/>
      <c r="MK586" s="154"/>
      <c r="ML586" s="154"/>
      <c r="MM586" s="154"/>
      <c r="MN586" s="154"/>
      <c r="MO586" s="154"/>
      <c r="MP586" s="154"/>
      <c r="MQ586" s="154"/>
      <c r="MR586" s="154"/>
      <c r="MS586" s="154"/>
      <c r="MT586" s="154"/>
      <c r="MU586" s="154"/>
      <c r="MV586" s="154"/>
      <c r="MW586" s="154"/>
      <c r="MX586" s="154"/>
      <c r="MY586" s="154"/>
      <c r="MZ586" s="154"/>
      <c r="NA586" s="154"/>
      <c r="NB586" s="154"/>
      <c r="NC586" s="154"/>
      <c r="ND586" s="154"/>
      <c r="NE586" s="154"/>
      <c r="NF586" s="154"/>
      <c r="NG586" s="154"/>
      <c r="NH586" s="154"/>
      <c r="NI586" s="154"/>
      <c r="NJ586" s="154"/>
      <c r="NK586" s="154"/>
      <c r="NL586" s="154"/>
      <c r="NM586" s="154"/>
      <c r="NN586" s="154"/>
      <c r="NO586" s="154"/>
      <c r="NP586" s="154"/>
      <c r="NQ586" s="154"/>
      <c r="NR586" s="154"/>
      <c r="NS586" s="154"/>
      <c r="NT586" s="154"/>
      <c r="NU586" s="154"/>
      <c r="NV586" s="154"/>
      <c r="NW586" s="154"/>
      <c r="NX586" s="154"/>
      <c r="NY586" s="154"/>
      <c r="NZ586" s="154"/>
      <c r="OA586" s="154"/>
      <c r="OB586" s="154"/>
      <c r="OC586" s="154"/>
      <c r="OD586" s="154"/>
      <c r="OE586" s="154"/>
      <c r="OF586" s="154"/>
      <c r="OG586" s="154"/>
      <c r="OH586" s="154"/>
      <c r="OI586" s="154"/>
      <c r="OJ586" s="154"/>
      <c r="OK586" s="154"/>
      <c r="OL586" s="154"/>
      <c r="OM586" s="154"/>
      <c r="ON586" s="154"/>
      <c r="OO586" s="154"/>
      <c r="OP586" s="154"/>
      <c r="OQ586" s="154"/>
      <c r="OR586" s="154"/>
      <c r="OS586" s="154"/>
      <c r="OT586" s="154"/>
      <c r="OU586" s="154"/>
      <c r="OV586" s="154"/>
      <c r="OW586" s="154"/>
      <c r="OX586" s="154"/>
      <c r="OY586" s="154"/>
      <c r="OZ586" s="154"/>
      <c r="PA586" s="154"/>
      <c r="PB586" s="154"/>
      <c r="PC586" s="154"/>
      <c r="PD586" s="154"/>
      <c r="PE586" s="154"/>
      <c r="PF586" s="154"/>
      <c r="PG586" s="154"/>
      <c r="PH586" s="154"/>
      <c r="PI586" s="154"/>
      <c r="PJ586" s="154"/>
      <c r="PK586" s="154"/>
      <c r="PL586" s="154"/>
      <c r="PM586" s="154"/>
      <c r="PN586" s="154"/>
      <c r="PO586" s="154"/>
      <c r="PP586" s="154"/>
      <c r="PQ586" s="154"/>
      <c r="PR586" s="154"/>
      <c r="PS586" s="154"/>
      <c r="PT586" s="154"/>
      <c r="PU586" s="154"/>
      <c r="PV586" s="154"/>
      <c r="PW586" s="154"/>
      <c r="PX586" s="154"/>
      <c r="PY586" s="154"/>
      <c r="PZ586" s="154"/>
      <c r="QA586" s="154"/>
      <c r="QB586" s="154"/>
      <c r="QC586" s="154"/>
      <c r="QD586" s="154"/>
      <c r="QE586" s="154"/>
      <c r="QF586" s="154"/>
      <c r="QG586" s="154"/>
      <c r="QH586" s="154"/>
      <c r="QI586" s="154"/>
      <c r="QJ586" s="154"/>
      <c r="QK586" s="154"/>
      <c r="QL586" s="154"/>
      <c r="QM586" s="154"/>
      <c r="QN586" s="154"/>
      <c r="QO586" s="154"/>
      <c r="QP586" s="154"/>
      <c r="QQ586" s="154"/>
      <c r="QR586" s="154"/>
      <c r="QS586" s="154"/>
      <c r="QT586" s="154"/>
      <c r="QU586" s="154"/>
      <c r="QV586" s="154"/>
      <c r="QW586" s="154"/>
      <c r="QX586" s="154"/>
      <c r="QY586" s="154"/>
      <c r="QZ586" s="154"/>
      <c r="RA586" s="154"/>
      <c r="RB586" s="154"/>
      <c r="RC586" s="154"/>
      <c r="RD586" s="154"/>
      <c r="RE586" s="154"/>
      <c r="RF586" s="154"/>
      <c r="RG586" s="154"/>
      <c r="RH586" s="154"/>
      <c r="RI586" s="154"/>
      <c r="RJ586" s="154"/>
      <c r="RK586" s="154"/>
      <c r="RL586" s="154"/>
      <c r="RM586" s="154"/>
      <c r="RN586" s="154"/>
      <c r="RO586" s="154"/>
      <c r="RP586" s="154"/>
      <c r="RQ586" s="154"/>
      <c r="RR586" s="154"/>
      <c r="RS586" s="154"/>
      <c r="RT586" s="154"/>
      <c r="RU586" s="154"/>
      <c r="RV586" s="154"/>
      <c r="RW586" s="154"/>
      <c r="RX586" s="154"/>
      <c r="RY586" s="154"/>
      <c r="RZ586" s="154"/>
      <c r="SA586" s="154"/>
      <c r="SB586" s="154"/>
      <c r="SC586" s="154"/>
      <c r="SD586" s="154"/>
      <c r="SE586" s="154"/>
      <c r="SF586" s="154"/>
      <c r="SG586" s="154"/>
      <c r="SH586" s="154"/>
      <c r="SI586" s="154"/>
      <c r="SJ586" s="154"/>
      <c r="SK586" s="154"/>
      <c r="SL586" s="154"/>
      <c r="SM586" s="154"/>
      <c r="SN586" s="154"/>
      <c r="SO586" s="154"/>
      <c r="SP586" s="154"/>
      <c r="SQ586" s="154"/>
      <c r="SR586" s="154"/>
      <c r="SS586" s="154"/>
      <c r="ST586" s="154"/>
      <c r="SU586" s="154"/>
      <c r="SV586" s="154"/>
      <c r="SW586" s="154"/>
      <c r="SX586" s="154"/>
      <c r="SY586" s="154"/>
      <c r="SZ586" s="154"/>
      <c r="TA586" s="154"/>
      <c r="TB586" s="154"/>
      <c r="TC586" s="154"/>
      <c r="TD586" s="154"/>
      <c r="TE586" s="154"/>
      <c r="TF586" s="154"/>
      <c r="TG586" s="154"/>
      <c r="TH586" s="154"/>
      <c r="TI586" s="154"/>
      <c r="TJ586" s="154"/>
      <c r="TK586" s="154"/>
      <c r="TL586" s="154"/>
      <c r="TM586" s="154"/>
      <c r="TN586" s="154"/>
      <c r="TO586" s="154"/>
      <c r="TP586" s="154"/>
      <c r="TQ586" s="154"/>
      <c r="TR586" s="154"/>
      <c r="TS586" s="154"/>
      <c r="TT586" s="154"/>
      <c r="TU586" s="154"/>
      <c r="TV586" s="154"/>
      <c r="TW586" s="154"/>
      <c r="TX586" s="154"/>
      <c r="TY586" s="154"/>
      <c r="TZ586" s="154"/>
      <c r="UA586" s="154"/>
      <c r="UB586" s="154"/>
      <c r="UC586" s="154"/>
      <c r="UD586" s="154"/>
      <c r="UE586" s="154"/>
      <c r="UF586" s="154"/>
      <c r="UG586" s="154"/>
      <c r="UH586" s="154"/>
      <c r="UI586" s="154"/>
      <c r="UJ586" s="154"/>
      <c r="UK586" s="154"/>
      <c r="UL586" s="154"/>
      <c r="UM586" s="154"/>
      <c r="UN586" s="154"/>
      <c r="UO586" s="154"/>
      <c r="UP586" s="154"/>
      <c r="UQ586" s="154"/>
      <c r="UR586" s="154"/>
      <c r="US586" s="154"/>
      <c r="UT586" s="154"/>
      <c r="UU586" s="154"/>
      <c r="UV586" s="154"/>
      <c r="UW586" s="154"/>
      <c r="UX586" s="154"/>
      <c r="UY586" s="154"/>
      <c r="UZ586" s="154"/>
      <c r="VA586" s="154"/>
      <c r="VB586" s="154"/>
      <c r="VC586" s="154"/>
      <c r="VD586" s="154"/>
      <c r="VE586" s="154"/>
      <c r="VF586" s="154"/>
      <c r="VG586" s="154"/>
      <c r="VH586" s="154"/>
      <c r="VI586" s="154"/>
      <c r="VJ586" s="154"/>
      <c r="VK586" s="154"/>
      <c r="VL586" s="154"/>
      <c r="VM586" s="154"/>
      <c r="VN586" s="154"/>
      <c r="VO586" s="154"/>
      <c r="VP586" s="154"/>
      <c r="VQ586" s="154"/>
      <c r="VR586" s="154"/>
      <c r="VS586" s="154"/>
      <c r="VT586" s="154"/>
      <c r="VU586" s="154"/>
      <c r="VV586" s="154"/>
      <c r="VW586" s="154"/>
    </row>
    <row r="587" spans="1:595" s="153" customFormat="1" ht="63" customHeight="1">
      <c r="A587" s="798"/>
      <c r="B587" s="689"/>
      <c r="C587" s="658"/>
      <c r="D587" s="660"/>
      <c r="E587" s="662"/>
      <c r="F587" s="663"/>
      <c r="G587" s="665"/>
      <c r="H587" s="663"/>
      <c r="I587" s="169" t="s">
        <v>352</v>
      </c>
      <c r="J587" s="169" t="s">
        <v>25</v>
      </c>
      <c r="K587" s="169" t="s">
        <v>1316</v>
      </c>
      <c r="L587" s="169" t="s">
        <v>36</v>
      </c>
      <c r="M587" s="155">
        <v>3566.88</v>
      </c>
      <c r="N587" s="155">
        <v>3566.88</v>
      </c>
      <c r="O587" s="168">
        <v>10000</v>
      </c>
      <c r="P587" s="168">
        <v>10000</v>
      </c>
      <c r="Q587" s="161">
        <v>10000</v>
      </c>
      <c r="R587" s="155">
        <v>10000</v>
      </c>
      <c r="S587" s="550">
        <v>3</v>
      </c>
      <c r="AU587" s="154"/>
      <c r="AV587" s="154"/>
      <c r="AW587" s="154"/>
      <c r="AX587" s="154"/>
      <c r="AY587" s="154"/>
      <c r="AZ587" s="154"/>
      <c r="BA587" s="154"/>
      <c r="BB587" s="154"/>
      <c r="BC587" s="154"/>
      <c r="BD587" s="154"/>
      <c r="BE587" s="154"/>
      <c r="BF587" s="154"/>
      <c r="BG587" s="154"/>
      <c r="BH587" s="154"/>
      <c r="BI587" s="154"/>
      <c r="BJ587" s="154"/>
      <c r="BK587" s="154"/>
      <c r="BL587" s="154"/>
      <c r="BM587" s="154"/>
      <c r="BN587" s="154"/>
      <c r="BO587" s="154"/>
      <c r="BP587" s="154"/>
      <c r="BQ587" s="154"/>
      <c r="BR587" s="154"/>
      <c r="BS587" s="154"/>
      <c r="BT587" s="154"/>
      <c r="BU587" s="154"/>
      <c r="BV587" s="154"/>
      <c r="BW587" s="154"/>
      <c r="BX587" s="154"/>
      <c r="BY587" s="154"/>
      <c r="BZ587" s="154"/>
      <c r="CA587" s="154"/>
      <c r="CB587" s="154"/>
      <c r="CC587" s="154"/>
      <c r="CD587" s="154"/>
      <c r="CE587" s="154"/>
      <c r="CF587" s="154"/>
      <c r="CG587" s="154"/>
      <c r="CH587" s="154"/>
      <c r="CI587" s="154"/>
      <c r="CJ587" s="154"/>
      <c r="CK587" s="154"/>
      <c r="CL587" s="154"/>
      <c r="CM587" s="154"/>
      <c r="CN587" s="154"/>
      <c r="CO587" s="154"/>
      <c r="CP587" s="154"/>
      <c r="CQ587" s="154"/>
      <c r="CR587" s="154"/>
      <c r="CS587" s="154"/>
      <c r="CT587" s="154"/>
      <c r="CU587" s="154"/>
      <c r="CV587" s="154"/>
      <c r="CW587" s="154"/>
      <c r="CX587" s="154"/>
      <c r="CY587" s="154"/>
      <c r="CZ587" s="154"/>
      <c r="DA587" s="154"/>
      <c r="DB587" s="154"/>
      <c r="DC587" s="154"/>
      <c r="DD587" s="154"/>
      <c r="DE587" s="154"/>
      <c r="DF587" s="154"/>
      <c r="DG587" s="154"/>
      <c r="DH587" s="154"/>
      <c r="DI587" s="154"/>
      <c r="DJ587" s="154"/>
      <c r="DK587" s="154"/>
      <c r="DL587" s="154"/>
      <c r="DM587" s="154"/>
      <c r="DN587" s="154"/>
      <c r="DO587" s="154"/>
      <c r="DP587" s="154"/>
      <c r="DQ587" s="154"/>
      <c r="DR587" s="154"/>
      <c r="DS587" s="154"/>
      <c r="DT587" s="154"/>
      <c r="DU587" s="154"/>
      <c r="DV587" s="154"/>
      <c r="DW587" s="154"/>
      <c r="DX587" s="154"/>
      <c r="DY587" s="154"/>
      <c r="DZ587" s="154"/>
      <c r="EA587" s="154"/>
      <c r="EB587" s="154"/>
      <c r="EC587" s="154"/>
      <c r="ED587" s="154"/>
      <c r="EE587" s="154"/>
      <c r="EF587" s="154"/>
      <c r="EG587" s="154"/>
      <c r="EH587" s="154"/>
      <c r="EI587" s="154"/>
      <c r="EJ587" s="154"/>
      <c r="EK587" s="154"/>
      <c r="EL587" s="154"/>
      <c r="EM587" s="154"/>
      <c r="EN587" s="154"/>
      <c r="EO587" s="154"/>
      <c r="EP587" s="154"/>
      <c r="EQ587" s="154"/>
      <c r="ER587" s="154"/>
      <c r="ES587" s="154"/>
      <c r="ET587" s="154"/>
      <c r="EU587" s="154"/>
      <c r="EV587" s="154"/>
      <c r="EW587" s="154"/>
      <c r="EX587" s="154"/>
      <c r="EY587" s="154"/>
      <c r="EZ587" s="154"/>
      <c r="FA587" s="154"/>
      <c r="FB587" s="154"/>
      <c r="FC587" s="154"/>
      <c r="FD587" s="154"/>
      <c r="FE587" s="154"/>
      <c r="FF587" s="154"/>
      <c r="FG587" s="154"/>
      <c r="FH587" s="154"/>
      <c r="FI587" s="154"/>
      <c r="FJ587" s="154"/>
      <c r="FK587" s="154"/>
      <c r="FL587" s="154"/>
      <c r="FM587" s="154"/>
      <c r="FN587" s="154"/>
      <c r="FO587" s="154"/>
      <c r="FP587" s="154"/>
      <c r="FQ587" s="154"/>
      <c r="FR587" s="154"/>
      <c r="FS587" s="154"/>
      <c r="FT587" s="154"/>
      <c r="FU587" s="154"/>
      <c r="FV587" s="154"/>
      <c r="FW587" s="154"/>
      <c r="FX587" s="154"/>
      <c r="FY587" s="154"/>
      <c r="FZ587" s="154"/>
      <c r="GA587" s="154"/>
      <c r="GB587" s="154"/>
      <c r="GC587" s="154"/>
      <c r="GD587" s="154"/>
      <c r="GE587" s="154"/>
      <c r="GF587" s="154"/>
      <c r="GG587" s="154"/>
      <c r="GH587" s="154"/>
      <c r="GI587" s="154"/>
      <c r="GJ587" s="154"/>
      <c r="GK587" s="154"/>
      <c r="GL587" s="154"/>
      <c r="GM587" s="154"/>
      <c r="GN587" s="154"/>
      <c r="GO587" s="154"/>
      <c r="GP587" s="154"/>
      <c r="GQ587" s="154"/>
      <c r="GR587" s="154"/>
      <c r="GS587" s="154"/>
      <c r="GT587" s="154"/>
      <c r="GU587" s="154"/>
      <c r="GV587" s="154"/>
      <c r="GW587" s="154"/>
      <c r="GX587" s="154"/>
      <c r="GY587" s="154"/>
      <c r="GZ587" s="154"/>
      <c r="HA587" s="154"/>
      <c r="HB587" s="154"/>
      <c r="HC587" s="154"/>
      <c r="HD587" s="154"/>
      <c r="HE587" s="154"/>
      <c r="HF587" s="154"/>
      <c r="HG587" s="154"/>
      <c r="HH587" s="154"/>
      <c r="HI587" s="154"/>
      <c r="HJ587" s="154"/>
      <c r="HK587" s="154"/>
      <c r="HL587" s="154"/>
      <c r="HM587" s="154"/>
      <c r="HN587" s="154"/>
      <c r="HO587" s="154"/>
      <c r="HP587" s="154"/>
      <c r="HQ587" s="154"/>
      <c r="HR587" s="154"/>
      <c r="HS587" s="154"/>
      <c r="HT587" s="154"/>
      <c r="HU587" s="154"/>
      <c r="HV587" s="154"/>
      <c r="HW587" s="154"/>
      <c r="HX587" s="154"/>
      <c r="HY587" s="154"/>
      <c r="HZ587" s="154"/>
      <c r="IA587" s="154"/>
      <c r="IB587" s="154"/>
      <c r="IC587" s="154"/>
      <c r="ID587" s="154"/>
      <c r="IE587" s="154"/>
      <c r="IF587" s="154"/>
      <c r="IG587" s="154"/>
      <c r="IH587" s="154"/>
      <c r="II587" s="154"/>
      <c r="IJ587" s="154"/>
      <c r="IK587" s="154"/>
      <c r="IL587" s="154"/>
      <c r="IM587" s="154"/>
      <c r="IN587" s="154"/>
      <c r="IO587" s="154"/>
      <c r="IP587" s="154"/>
      <c r="IQ587" s="154"/>
      <c r="IR587" s="154"/>
      <c r="IS587" s="154"/>
      <c r="IT587" s="154"/>
      <c r="IU587" s="154"/>
      <c r="IV587" s="154"/>
      <c r="IW587" s="154"/>
      <c r="IX587" s="154"/>
      <c r="IY587" s="154"/>
      <c r="IZ587" s="154"/>
      <c r="JA587" s="154"/>
      <c r="JB587" s="154"/>
      <c r="JC587" s="154"/>
      <c r="JD587" s="154"/>
      <c r="JE587" s="154"/>
      <c r="JF587" s="154"/>
      <c r="JG587" s="154"/>
      <c r="JH587" s="154"/>
      <c r="JI587" s="154"/>
      <c r="JJ587" s="154"/>
      <c r="JK587" s="154"/>
      <c r="JL587" s="154"/>
      <c r="JM587" s="154"/>
      <c r="JN587" s="154"/>
      <c r="JO587" s="154"/>
      <c r="JP587" s="154"/>
      <c r="JQ587" s="154"/>
      <c r="JR587" s="154"/>
      <c r="JS587" s="154"/>
      <c r="JT587" s="154"/>
      <c r="JU587" s="154"/>
      <c r="JV587" s="154"/>
      <c r="JW587" s="154"/>
      <c r="JX587" s="154"/>
      <c r="JY587" s="154"/>
      <c r="JZ587" s="154"/>
      <c r="KA587" s="154"/>
      <c r="KB587" s="154"/>
      <c r="KC587" s="154"/>
      <c r="KD587" s="154"/>
      <c r="KE587" s="154"/>
      <c r="KF587" s="154"/>
      <c r="KG587" s="154"/>
      <c r="KH587" s="154"/>
      <c r="KI587" s="154"/>
      <c r="KJ587" s="154"/>
      <c r="KK587" s="154"/>
      <c r="KL587" s="154"/>
      <c r="KM587" s="154"/>
      <c r="KN587" s="154"/>
      <c r="KO587" s="154"/>
      <c r="KP587" s="154"/>
      <c r="KQ587" s="154"/>
      <c r="KR587" s="154"/>
      <c r="KS587" s="154"/>
      <c r="KT587" s="154"/>
      <c r="KU587" s="154"/>
      <c r="KV587" s="154"/>
      <c r="KW587" s="154"/>
      <c r="KX587" s="154"/>
      <c r="KY587" s="154"/>
      <c r="KZ587" s="154"/>
      <c r="LA587" s="154"/>
      <c r="LB587" s="154"/>
      <c r="LC587" s="154"/>
      <c r="LD587" s="154"/>
      <c r="LE587" s="154"/>
      <c r="LF587" s="154"/>
      <c r="LG587" s="154"/>
      <c r="LH587" s="154"/>
      <c r="LI587" s="154"/>
      <c r="LJ587" s="154"/>
      <c r="LK587" s="154"/>
      <c r="LL587" s="154"/>
      <c r="LM587" s="154"/>
      <c r="LN587" s="154"/>
      <c r="LO587" s="154"/>
      <c r="LP587" s="154"/>
      <c r="LQ587" s="154"/>
      <c r="LR587" s="154"/>
      <c r="LS587" s="154"/>
      <c r="LT587" s="154"/>
      <c r="LU587" s="154"/>
      <c r="LV587" s="154"/>
      <c r="LW587" s="154"/>
      <c r="LX587" s="154"/>
      <c r="LY587" s="154"/>
      <c r="LZ587" s="154"/>
      <c r="MA587" s="154"/>
      <c r="MB587" s="154"/>
      <c r="MC587" s="154"/>
      <c r="MD587" s="154"/>
      <c r="ME587" s="154"/>
      <c r="MF587" s="154"/>
      <c r="MG587" s="154"/>
      <c r="MH587" s="154"/>
      <c r="MI587" s="154"/>
      <c r="MJ587" s="154"/>
      <c r="MK587" s="154"/>
      <c r="ML587" s="154"/>
      <c r="MM587" s="154"/>
      <c r="MN587" s="154"/>
      <c r="MO587" s="154"/>
      <c r="MP587" s="154"/>
      <c r="MQ587" s="154"/>
      <c r="MR587" s="154"/>
      <c r="MS587" s="154"/>
      <c r="MT587" s="154"/>
      <c r="MU587" s="154"/>
      <c r="MV587" s="154"/>
      <c r="MW587" s="154"/>
      <c r="MX587" s="154"/>
      <c r="MY587" s="154"/>
      <c r="MZ587" s="154"/>
      <c r="NA587" s="154"/>
      <c r="NB587" s="154"/>
      <c r="NC587" s="154"/>
      <c r="ND587" s="154"/>
      <c r="NE587" s="154"/>
      <c r="NF587" s="154"/>
      <c r="NG587" s="154"/>
      <c r="NH587" s="154"/>
      <c r="NI587" s="154"/>
      <c r="NJ587" s="154"/>
      <c r="NK587" s="154"/>
      <c r="NL587" s="154"/>
      <c r="NM587" s="154"/>
      <c r="NN587" s="154"/>
      <c r="NO587" s="154"/>
      <c r="NP587" s="154"/>
      <c r="NQ587" s="154"/>
      <c r="NR587" s="154"/>
      <c r="NS587" s="154"/>
      <c r="NT587" s="154"/>
      <c r="NU587" s="154"/>
      <c r="NV587" s="154"/>
      <c r="NW587" s="154"/>
      <c r="NX587" s="154"/>
      <c r="NY587" s="154"/>
      <c r="NZ587" s="154"/>
      <c r="OA587" s="154"/>
      <c r="OB587" s="154"/>
      <c r="OC587" s="154"/>
      <c r="OD587" s="154"/>
      <c r="OE587" s="154"/>
      <c r="OF587" s="154"/>
      <c r="OG587" s="154"/>
      <c r="OH587" s="154"/>
      <c r="OI587" s="154"/>
      <c r="OJ587" s="154"/>
      <c r="OK587" s="154"/>
      <c r="OL587" s="154"/>
      <c r="OM587" s="154"/>
      <c r="ON587" s="154"/>
      <c r="OO587" s="154"/>
      <c r="OP587" s="154"/>
      <c r="OQ587" s="154"/>
      <c r="OR587" s="154"/>
      <c r="OS587" s="154"/>
      <c r="OT587" s="154"/>
      <c r="OU587" s="154"/>
      <c r="OV587" s="154"/>
      <c r="OW587" s="154"/>
      <c r="OX587" s="154"/>
      <c r="OY587" s="154"/>
      <c r="OZ587" s="154"/>
      <c r="PA587" s="154"/>
      <c r="PB587" s="154"/>
      <c r="PC587" s="154"/>
      <c r="PD587" s="154"/>
      <c r="PE587" s="154"/>
      <c r="PF587" s="154"/>
      <c r="PG587" s="154"/>
      <c r="PH587" s="154"/>
      <c r="PI587" s="154"/>
      <c r="PJ587" s="154"/>
      <c r="PK587" s="154"/>
      <c r="PL587" s="154"/>
      <c r="PM587" s="154"/>
      <c r="PN587" s="154"/>
      <c r="PO587" s="154"/>
      <c r="PP587" s="154"/>
      <c r="PQ587" s="154"/>
      <c r="PR587" s="154"/>
      <c r="PS587" s="154"/>
      <c r="PT587" s="154"/>
      <c r="PU587" s="154"/>
      <c r="PV587" s="154"/>
      <c r="PW587" s="154"/>
      <c r="PX587" s="154"/>
      <c r="PY587" s="154"/>
      <c r="PZ587" s="154"/>
      <c r="QA587" s="154"/>
      <c r="QB587" s="154"/>
      <c r="QC587" s="154"/>
      <c r="QD587" s="154"/>
      <c r="QE587" s="154"/>
      <c r="QF587" s="154"/>
      <c r="QG587" s="154"/>
      <c r="QH587" s="154"/>
      <c r="QI587" s="154"/>
      <c r="QJ587" s="154"/>
      <c r="QK587" s="154"/>
      <c r="QL587" s="154"/>
      <c r="QM587" s="154"/>
      <c r="QN587" s="154"/>
      <c r="QO587" s="154"/>
      <c r="QP587" s="154"/>
      <c r="QQ587" s="154"/>
      <c r="QR587" s="154"/>
      <c r="QS587" s="154"/>
      <c r="QT587" s="154"/>
      <c r="QU587" s="154"/>
      <c r="QV587" s="154"/>
      <c r="QW587" s="154"/>
      <c r="QX587" s="154"/>
      <c r="QY587" s="154"/>
      <c r="QZ587" s="154"/>
      <c r="RA587" s="154"/>
      <c r="RB587" s="154"/>
      <c r="RC587" s="154"/>
      <c r="RD587" s="154"/>
      <c r="RE587" s="154"/>
      <c r="RF587" s="154"/>
      <c r="RG587" s="154"/>
      <c r="RH587" s="154"/>
      <c r="RI587" s="154"/>
      <c r="RJ587" s="154"/>
      <c r="RK587" s="154"/>
      <c r="RL587" s="154"/>
      <c r="RM587" s="154"/>
      <c r="RN587" s="154"/>
      <c r="RO587" s="154"/>
      <c r="RP587" s="154"/>
      <c r="RQ587" s="154"/>
      <c r="RR587" s="154"/>
      <c r="RS587" s="154"/>
      <c r="RT587" s="154"/>
      <c r="RU587" s="154"/>
      <c r="RV587" s="154"/>
      <c r="RW587" s="154"/>
      <c r="RX587" s="154"/>
      <c r="RY587" s="154"/>
      <c r="RZ587" s="154"/>
      <c r="SA587" s="154"/>
      <c r="SB587" s="154"/>
      <c r="SC587" s="154"/>
      <c r="SD587" s="154"/>
      <c r="SE587" s="154"/>
      <c r="SF587" s="154"/>
      <c r="SG587" s="154"/>
      <c r="SH587" s="154"/>
      <c r="SI587" s="154"/>
      <c r="SJ587" s="154"/>
      <c r="SK587" s="154"/>
      <c r="SL587" s="154"/>
      <c r="SM587" s="154"/>
      <c r="SN587" s="154"/>
      <c r="SO587" s="154"/>
      <c r="SP587" s="154"/>
      <c r="SQ587" s="154"/>
      <c r="SR587" s="154"/>
      <c r="SS587" s="154"/>
      <c r="ST587" s="154"/>
      <c r="SU587" s="154"/>
      <c r="SV587" s="154"/>
      <c r="SW587" s="154"/>
      <c r="SX587" s="154"/>
      <c r="SY587" s="154"/>
      <c r="SZ587" s="154"/>
      <c r="TA587" s="154"/>
      <c r="TB587" s="154"/>
      <c r="TC587" s="154"/>
      <c r="TD587" s="154"/>
      <c r="TE587" s="154"/>
      <c r="TF587" s="154"/>
      <c r="TG587" s="154"/>
      <c r="TH587" s="154"/>
      <c r="TI587" s="154"/>
      <c r="TJ587" s="154"/>
      <c r="TK587" s="154"/>
      <c r="TL587" s="154"/>
      <c r="TM587" s="154"/>
      <c r="TN587" s="154"/>
      <c r="TO587" s="154"/>
      <c r="TP587" s="154"/>
      <c r="TQ587" s="154"/>
      <c r="TR587" s="154"/>
      <c r="TS587" s="154"/>
      <c r="TT587" s="154"/>
      <c r="TU587" s="154"/>
      <c r="TV587" s="154"/>
      <c r="TW587" s="154"/>
      <c r="TX587" s="154"/>
      <c r="TY587" s="154"/>
      <c r="TZ587" s="154"/>
      <c r="UA587" s="154"/>
      <c r="UB587" s="154"/>
      <c r="UC587" s="154"/>
      <c r="UD587" s="154"/>
      <c r="UE587" s="154"/>
      <c r="UF587" s="154"/>
      <c r="UG587" s="154"/>
      <c r="UH587" s="154"/>
      <c r="UI587" s="154"/>
      <c r="UJ587" s="154"/>
      <c r="UK587" s="154"/>
      <c r="UL587" s="154"/>
      <c r="UM587" s="154"/>
      <c r="UN587" s="154"/>
      <c r="UO587" s="154"/>
      <c r="UP587" s="154"/>
      <c r="UQ587" s="154"/>
      <c r="UR587" s="154"/>
      <c r="US587" s="154"/>
      <c r="UT587" s="154"/>
      <c r="UU587" s="154"/>
      <c r="UV587" s="154"/>
      <c r="UW587" s="154"/>
      <c r="UX587" s="154"/>
      <c r="UY587" s="154"/>
      <c r="UZ587" s="154"/>
      <c r="VA587" s="154"/>
      <c r="VB587" s="154"/>
      <c r="VC587" s="154"/>
      <c r="VD587" s="154"/>
      <c r="VE587" s="154"/>
      <c r="VF587" s="154"/>
      <c r="VG587" s="154"/>
      <c r="VH587" s="154"/>
      <c r="VI587" s="154"/>
      <c r="VJ587" s="154"/>
      <c r="VK587" s="154"/>
      <c r="VL587" s="154"/>
      <c r="VM587" s="154"/>
      <c r="VN587" s="154"/>
      <c r="VO587" s="154"/>
      <c r="VP587" s="154"/>
      <c r="VQ587" s="154"/>
      <c r="VR587" s="154"/>
      <c r="VS587" s="154"/>
      <c r="VT587" s="154"/>
      <c r="VU587" s="154"/>
      <c r="VV587" s="154"/>
      <c r="VW587" s="154"/>
    </row>
    <row r="588" spans="1:595" s="153" customFormat="1" ht="62.25" customHeight="1">
      <c r="A588" s="799"/>
      <c r="B588" s="655" t="s">
        <v>1318</v>
      </c>
      <c r="C588" s="657" t="s">
        <v>1319</v>
      </c>
      <c r="D588" s="659" t="s">
        <v>1290</v>
      </c>
      <c r="E588" s="661" t="s">
        <v>1320</v>
      </c>
      <c r="F588" s="653" t="s">
        <v>51</v>
      </c>
      <c r="G588" s="664">
        <v>43894</v>
      </c>
      <c r="H588" s="653" t="s">
        <v>24</v>
      </c>
      <c r="I588" s="766" t="s">
        <v>352</v>
      </c>
      <c r="J588" s="766" t="s">
        <v>25</v>
      </c>
      <c r="K588" s="766" t="s">
        <v>1321</v>
      </c>
      <c r="L588" s="766" t="s">
        <v>28</v>
      </c>
      <c r="M588" s="768">
        <f t="shared" ref="M588:R588" si="30">M593</f>
        <v>160517800</v>
      </c>
      <c r="N588" s="768">
        <f t="shared" si="30"/>
        <v>160517800</v>
      </c>
      <c r="O588" s="768">
        <f t="shared" si="30"/>
        <v>166602000</v>
      </c>
      <c r="P588" s="768">
        <f t="shared" si="30"/>
        <v>172545690</v>
      </c>
      <c r="Q588" s="768">
        <f t="shared" si="30"/>
        <v>182301810</v>
      </c>
      <c r="R588" s="768">
        <f t="shared" si="30"/>
        <v>182301810</v>
      </c>
      <c r="S588" s="777"/>
      <c r="AU588" s="154"/>
      <c r="AV588" s="154"/>
      <c r="AW588" s="154"/>
      <c r="AX588" s="154"/>
      <c r="AY588" s="154"/>
      <c r="AZ588" s="154"/>
      <c r="BA588" s="154"/>
      <c r="BB588" s="154"/>
      <c r="BC588" s="154"/>
      <c r="BD588" s="154"/>
      <c r="BE588" s="154"/>
      <c r="BF588" s="154"/>
      <c r="BG588" s="154"/>
      <c r="BH588" s="154"/>
      <c r="BI588" s="154"/>
      <c r="BJ588" s="154"/>
      <c r="BK588" s="154"/>
      <c r="BL588" s="154"/>
      <c r="BM588" s="154"/>
      <c r="BN588" s="154"/>
      <c r="BO588" s="154"/>
      <c r="BP588" s="154"/>
      <c r="BQ588" s="154"/>
      <c r="BR588" s="154"/>
      <c r="BS588" s="154"/>
      <c r="BT588" s="154"/>
      <c r="BU588" s="154"/>
      <c r="BV588" s="154"/>
      <c r="BW588" s="154"/>
      <c r="BX588" s="154"/>
      <c r="BY588" s="154"/>
      <c r="BZ588" s="154"/>
      <c r="CA588" s="154"/>
      <c r="CB588" s="154"/>
      <c r="CC588" s="154"/>
      <c r="CD588" s="154"/>
      <c r="CE588" s="154"/>
      <c r="CF588" s="154"/>
      <c r="CG588" s="154"/>
      <c r="CH588" s="154"/>
      <c r="CI588" s="154"/>
      <c r="CJ588" s="154"/>
      <c r="CK588" s="154"/>
      <c r="CL588" s="154"/>
      <c r="CM588" s="154"/>
      <c r="CN588" s="154"/>
      <c r="CO588" s="154"/>
      <c r="CP588" s="154"/>
      <c r="CQ588" s="154"/>
      <c r="CR588" s="154"/>
      <c r="CS588" s="154"/>
      <c r="CT588" s="154"/>
      <c r="CU588" s="154"/>
      <c r="CV588" s="154"/>
      <c r="CW588" s="154"/>
      <c r="CX588" s="154"/>
      <c r="CY588" s="154"/>
      <c r="CZ588" s="154"/>
      <c r="DA588" s="154"/>
      <c r="DB588" s="154"/>
      <c r="DC588" s="154"/>
      <c r="DD588" s="154"/>
      <c r="DE588" s="154"/>
      <c r="DF588" s="154"/>
      <c r="DG588" s="154"/>
      <c r="DH588" s="154"/>
      <c r="DI588" s="154"/>
      <c r="DJ588" s="154"/>
      <c r="DK588" s="154"/>
      <c r="DL588" s="154"/>
      <c r="DM588" s="154"/>
      <c r="DN588" s="154"/>
      <c r="DO588" s="154"/>
      <c r="DP588" s="154"/>
      <c r="DQ588" s="154"/>
      <c r="DR588" s="154"/>
      <c r="DS588" s="154"/>
      <c r="DT588" s="154"/>
      <c r="DU588" s="154"/>
      <c r="DV588" s="154"/>
      <c r="DW588" s="154"/>
      <c r="DX588" s="154"/>
      <c r="DY588" s="154"/>
      <c r="DZ588" s="154"/>
      <c r="EA588" s="154"/>
      <c r="EB588" s="154"/>
      <c r="EC588" s="154"/>
      <c r="ED588" s="154"/>
      <c r="EE588" s="154"/>
      <c r="EF588" s="154"/>
      <c r="EG588" s="154"/>
      <c r="EH588" s="154"/>
      <c r="EI588" s="154"/>
      <c r="EJ588" s="154"/>
      <c r="EK588" s="154"/>
      <c r="EL588" s="154"/>
      <c r="EM588" s="154"/>
      <c r="EN588" s="154"/>
      <c r="EO588" s="154"/>
      <c r="EP588" s="154"/>
      <c r="EQ588" s="154"/>
      <c r="ER588" s="154"/>
      <c r="ES588" s="154"/>
      <c r="ET588" s="154"/>
      <c r="EU588" s="154"/>
      <c r="EV588" s="154"/>
      <c r="EW588" s="154"/>
      <c r="EX588" s="154"/>
      <c r="EY588" s="154"/>
      <c r="EZ588" s="154"/>
      <c r="FA588" s="154"/>
      <c r="FB588" s="154"/>
      <c r="FC588" s="154"/>
      <c r="FD588" s="154"/>
      <c r="FE588" s="154"/>
      <c r="FF588" s="154"/>
      <c r="FG588" s="154"/>
      <c r="FH588" s="154"/>
      <c r="FI588" s="154"/>
      <c r="FJ588" s="154"/>
      <c r="FK588" s="154"/>
      <c r="FL588" s="154"/>
      <c r="FM588" s="154"/>
      <c r="FN588" s="154"/>
      <c r="FO588" s="154"/>
      <c r="FP588" s="154"/>
      <c r="FQ588" s="154"/>
      <c r="FR588" s="154"/>
      <c r="FS588" s="154"/>
      <c r="FT588" s="154"/>
      <c r="FU588" s="154"/>
      <c r="FV588" s="154"/>
      <c r="FW588" s="154"/>
      <c r="FX588" s="154"/>
      <c r="FY588" s="154"/>
      <c r="FZ588" s="154"/>
      <c r="GA588" s="154"/>
      <c r="GB588" s="154"/>
      <c r="GC588" s="154"/>
      <c r="GD588" s="154"/>
      <c r="GE588" s="154"/>
      <c r="GF588" s="154"/>
      <c r="GG588" s="154"/>
      <c r="GH588" s="154"/>
      <c r="GI588" s="154"/>
      <c r="GJ588" s="154"/>
      <c r="GK588" s="154"/>
      <c r="GL588" s="154"/>
      <c r="GM588" s="154"/>
      <c r="GN588" s="154"/>
      <c r="GO588" s="154"/>
      <c r="GP588" s="154"/>
      <c r="GQ588" s="154"/>
      <c r="GR588" s="154"/>
      <c r="GS588" s="154"/>
      <c r="GT588" s="154"/>
      <c r="GU588" s="154"/>
      <c r="GV588" s="154"/>
      <c r="GW588" s="154"/>
      <c r="GX588" s="154"/>
      <c r="GY588" s="154"/>
      <c r="GZ588" s="154"/>
      <c r="HA588" s="154"/>
      <c r="HB588" s="154"/>
      <c r="HC588" s="154"/>
      <c r="HD588" s="154"/>
      <c r="HE588" s="154"/>
      <c r="HF588" s="154"/>
      <c r="HG588" s="154"/>
      <c r="HH588" s="154"/>
      <c r="HI588" s="154"/>
      <c r="HJ588" s="154"/>
      <c r="HK588" s="154"/>
      <c r="HL588" s="154"/>
      <c r="HM588" s="154"/>
      <c r="HN588" s="154"/>
      <c r="HO588" s="154"/>
      <c r="HP588" s="154"/>
      <c r="HQ588" s="154"/>
      <c r="HR588" s="154"/>
      <c r="HS588" s="154"/>
      <c r="HT588" s="154"/>
      <c r="HU588" s="154"/>
      <c r="HV588" s="154"/>
      <c r="HW588" s="154"/>
      <c r="HX588" s="154"/>
      <c r="HY588" s="154"/>
      <c r="HZ588" s="154"/>
      <c r="IA588" s="154"/>
      <c r="IB588" s="154"/>
      <c r="IC588" s="154"/>
      <c r="ID588" s="154"/>
      <c r="IE588" s="154"/>
      <c r="IF588" s="154"/>
      <c r="IG588" s="154"/>
      <c r="IH588" s="154"/>
      <c r="II588" s="154"/>
      <c r="IJ588" s="154"/>
      <c r="IK588" s="154"/>
      <c r="IL588" s="154"/>
      <c r="IM588" s="154"/>
      <c r="IN588" s="154"/>
      <c r="IO588" s="154"/>
      <c r="IP588" s="154"/>
      <c r="IQ588" s="154"/>
      <c r="IR588" s="154"/>
      <c r="IS588" s="154"/>
      <c r="IT588" s="154"/>
      <c r="IU588" s="154"/>
      <c r="IV588" s="154"/>
      <c r="IW588" s="154"/>
      <c r="IX588" s="154"/>
      <c r="IY588" s="154"/>
      <c r="IZ588" s="154"/>
      <c r="JA588" s="154"/>
      <c r="JB588" s="154"/>
      <c r="JC588" s="154"/>
      <c r="JD588" s="154"/>
      <c r="JE588" s="154"/>
      <c r="JF588" s="154"/>
      <c r="JG588" s="154"/>
      <c r="JH588" s="154"/>
      <c r="JI588" s="154"/>
      <c r="JJ588" s="154"/>
      <c r="JK588" s="154"/>
      <c r="JL588" s="154"/>
      <c r="JM588" s="154"/>
      <c r="JN588" s="154"/>
      <c r="JO588" s="154"/>
      <c r="JP588" s="154"/>
      <c r="JQ588" s="154"/>
      <c r="JR588" s="154"/>
      <c r="JS588" s="154"/>
      <c r="JT588" s="154"/>
      <c r="JU588" s="154"/>
      <c r="JV588" s="154"/>
      <c r="JW588" s="154"/>
      <c r="JX588" s="154"/>
      <c r="JY588" s="154"/>
      <c r="JZ588" s="154"/>
      <c r="KA588" s="154"/>
      <c r="KB588" s="154"/>
      <c r="KC588" s="154"/>
      <c r="KD588" s="154"/>
      <c r="KE588" s="154"/>
      <c r="KF588" s="154"/>
      <c r="KG588" s="154"/>
      <c r="KH588" s="154"/>
      <c r="KI588" s="154"/>
      <c r="KJ588" s="154"/>
      <c r="KK588" s="154"/>
      <c r="KL588" s="154"/>
      <c r="KM588" s="154"/>
      <c r="KN588" s="154"/>
      <c r="KO588" s="154"/>
      <c r="KP588" s="154"/>
      <c r="KQ588" s="154"/>
      <c r="KR588" s="154"/>
      <c r="KS588" s="154"/>
      <c r="KT588" s="154"/>
      <c r="KU588" s="154"/>
      <c r="KV588" s="154"/>
      <c r="KW588" s="154"/>
      <c r="KX588" s="154"/>
      <c r="KY588" s="154"/>
      <c r="KZ588" s="154"/>
      <c r="LA588" s="154"/>
      <c r="LB588" s="154"/>
      <c r="LC588" s="154"/>
      <c r="LD588" s="154"/>
      <c r="LE588" s="154"/>
      <c r="LF588" s="154"/>
      <c r="LG588" s="154"/>
      <c r="LH588" s="154"/>
      <c r="LI588" s="154"/>
      <c r="LJ588" s="154"/>
      <c r="LK588" s="154"/>
      <c r="LL588" s="154"/>
      <c r="LM588" s="154"/>
      <c r="LN588" s="154"/>
      <c r="LO588" s="154"/>
      <c r="LP588" s="154"/>
      <c r="LQ588" s="154"/>
      <c r="LR588" s="154"/>
      <c r="LS588" s="154"/>
      <c r="LT588" s="154"/>
      <c r="LU588" s="154"/>
      <c r="LV588" s="154"/>
      <c r="LW588" s="154"/>
      <c r="LX588" s="154"/>
      <c r="LY588" s="154"/>
      <c r="LZ588" s="154"/>
      <c r="MA588" s="154"/>
      <c r="MB588" s="154"/>
      <c r="MC588" s="154"/>
      <c r="MD588" s="154"/>
      <c r="ME588" s="154"/>
      <c r="MF588" s="154"/>
      <c r="MG588" s="154"/>
      <c r="MH588" s="154"/>
      <c r="MI588" s="154"/>
      <c r="MJ588" s="154"/>
      <c r="MK588" s="154"/>
      <c r="ML588" s="154"/>
      <c r="MM588" s="154"/>
      <c r="MN588" s="154"/>
      <c r="MO588" s="154"/>
      <c r="MP588" s="154"/>
      <c r="MQ588" s="154"/>
      <c r="MR588" s="154"/>
      <c r="MS588" s="154"/>
      <c r="MT588" s="154"/>
      <c r="MU588" s="154"/>
      <c r="MV588" s="154"/>
      <c r="MW588" s="154"/>
      <c r="MX588" s="154"/>
      <c r="MY588" s="154"/>
      <c r="MZ588" s="154"/>
      <c r="NA588" s="154"/>
      <c r="NB588" s="154"/>
      <c r="NC588" s="154"/>
      <c r="ND588" s="154"/>
      <c r="NE588" s="154"/>
      <c r="NF588" s="154"/>
      <c r="NG588" s="154"/>
      <c r="NH588" s="154"/>
      <c r="NI588" s="154"/>
      <c r="NJ588" s="154"/>
      <c r="NK588" s="154"/>
      <c r="NL588" s="154"/>
      <c r="NM588" s="154"/>
      <c r="NN588" s="154"/>
      <c r="NO588" s="154"/>
      <c r="NP588" s="154"/>
      <c r="NQ588" s="154"/>
      <c r="NR588" s="154"/>
      <c r="NS588" s="154"/>
      <c r="NT588" s="154"/>
      <c r="NU588" s="154"/>
      <c r="NV588" s="154"/>
      <c r="NW588" s="154"/>
      <c r="NX588" s="154"/>
      <c r="NY588" s="154"/>
      <c r="NZ588" s="154"/>
      <c r="OA588" s="154"/>
      <c r="OB588" s="154"/>
      <c r="OC588" s="154"/>
      <c r="OD588" s="154"/>
      <c r="OE588" s="154"/>
      <c r="OF588" s="154"/>
      <c r="OG588" s="154"/>
      <c r="OH588" s="154"/>
      <c r="OI588" s="154"/>
      <c r="OJ588" s="154"/>
      <c r="OK588" s="154"/>
      <c r="OL588" s="154"/>
      <c r="OM588" s="154"/>
      <c r="ON588" s="154"/>
      <c r="OO588" s="154"/>
      <c r="OP588" s="154"/>
      <c r="OQ588" s="154"/>
      <c r="OR588" s="154"/>
      <c r="OS588" s="154"/>
      <c r="OT588" s="154"/>
      <c r="OU588" s="154"/>
      <c r="OV588" s="154"/>
      <c r="OW588" s="154"/>
      <c r="OX588" s="154"/>
      <c r="OY588" s="154"/>
      <c r="OZ588" s="154"/>
      <c r="PA588" s="154"/>
      <c r="PB588" s="154"/>
      <c r="PC588" s="154"/>
      <c r="PD588" s="154"/>
      <c r="PE588" s="154"/>
      <c r="PF588" s="154"/>
      <c r="PG588" s="154"/>
      <c r="PH588" s="154"/>
      <c r="PI588" s="154"/>
      <c r="PJ588" s="154"/>
      <c r="PK588" s="154"/>
      <c r="PL588" s="154"/>
      <c r="PM588" s="154"/>
      <c r="PN588" s="154"/>
      <c r="PO588" s="154"/>
      <c r="PP588" s="154"/>
      <c r="PQ588" s="154"/>
      <c r="PR588" s="154"/>
      <c r="PS588" s="154"/>
      <c r="PT588" s="154"/>
      <c r="PU588" s="154"/>
      <c r="PV588" s="154"/>
      <c r="PW588" s="154"/>
      <c r="PX588" s="154"/>
      <c r="PY588" s="154"/>
      <c r="PZ588" s="154"/>
      <c r="QA588" s="154"/>
      <c r="QB588" s="154"/>
      <c r="QC588" s="154"/>
      <c r="QD588" s="154"/>
      <c r="QE588" s="154"/>
      <c r="QF588" s="154"/>
      <c r="QG588" s="154"/>
      <c r="QH588" s="154"/>
      <c r="QI588" s="154"/>
      <c r="QJ588" s="154"/>
      <c r="QK588" s="154"/>
      <c r="QL588" s="154"/>
      <c r="QM588" s="154"/>
      <c r="QN588" s="154"/>
      <c r="QO588" s="154"/>
      <c r="QP588" s="154"/>
      <c r="QQ588" s="154"/>
      <c r="QR588" s="154"/>
      <c r="QS588" s="154"/>
      <c r="QT588" s="154"/>
      <c r="QU588" s="154"/>
      <c r="QV588" s="154"/>
      <c r="QW588" s="154"/>
      <c r="QX588" s="154"/>
      <c r="QY588" s="154"/>
      <c r="QZ588" s="154"/>
      <c r="RA588" s="154"/>
      <c r="RB588" s="154"/>
      <c r="RC588" s="154"/>
      <c r="RD588" s="154"/>
      <c r="RE588" s="154"/>
      <c r="RF588" s="154"/>
      <c r="RG588" s="154"/>
      <c r="RH588" s="154"/>
      <c r="RI588" s="154"/>
      <c r="RJ588" s="154"/>
      <c r="RK588" s="154"/>
      <c r="RL588" s="154"/>
      <c r="RM588" s="154"/>
      <c r="RN588" s="154"/>
      <c r="RO588" s="154"/>
      <c r="RP588" s="154"/>
      <c r="RQ588" s="154"/>
      <c r="RR588" s="154"/>
      <c r="RS588" s="154"/>
      <c r="RT588" s="154"/>
      <c r="RU588" s="154"/>
      <c r="RV588" s="154"/>
      <c r="RW588" s="154"/>
      <c r="RX588" s="154"/>
      <c r="RY588" s="154"/>
      <c r="RZ588" s="154"/>
      <c r="SA588" s="154"/>
      <c r="SB588" s="154"/>
      <c r="SC588" s="154"/>
      <c r="SD588" s="154"/>
      <c r="SE588" s="154"/>
      <c r="SF588" s="154"/>
      <c r="SG588" s="154"/>
      <c r="SH588" s="154"/>
      <c r="SI588" s="154"/>
      <c r="SJ588" s="154"/>
      <c r="SK588" s="154"/>
      <c r="SL588" s="154"/>
      <c r="SM588" s="154"/>
      <c r="SN588" s="154"/>
      <c r="SO588" s="154"/>
      <c r="SP588" s="154"/>
      <c r="SQ588" s="154"/>
      <c r="SR588" s="154"/>
      <c r="SS588" s="154"/>
      <c r="ST588" s="154"/>
      <c r="SU588" s="154"/>
      <c r="SV588" s="154"/>
      <c r="SW588" s="154"/>
      <c r="SX588" s="154"/>
      <c r="SY588" s="154"/>
      <c r="SZ588" s="154"/>
      <c r="TA588" s="154"/>
      <c r="TB588" s="154"/>
      <c r="TC588" s="154"/>
      <c r="TD588" s="154"/>
      <c r="TE588" s="154"/>
      <c r="TF588" s="154"/>
      <c r="TG588" s="154"/>
      <c r="TH588" s="154"/>
      <c r="TI588" s="154"/>
      <c r="TJ588" s="154"/>
      <c r="TK588" s="154"/>
      <c r="TL588" s="154"/>
      <c r="TM588" s="154"/>
      <c r="TN588" s="154"/>
      <c r="TO588" s="154"/>
      <c r="TP588" s="154"/>
      <c r="TQ588" s="154"/>
      <c r="TR588" s="154"/>
      <c r="TS588" s="154"/>
      <c r="TT588" s="154"/>
      <c r="TU588" s="154"/>
      <c r="TV588" s="154"/>
      <c r="TW588" s="154"/>
      <c r="TX588" s="154"/>
      <c r="TY588" s="154"/>
      <c r="TZ588" s="154"/>
      <c r="UA588" s="154"/>
      <c r="UB588" s="154"/>
      <c r="UC588" s="154"/>
      <c r="UD588" s="154"/>
      <c r="UE588" s="154"/>
      <c r="UF588" s="154"/>
      <c r="UG588" s="154"/>
      <c r="UH588" s="154"/>
      <c r="UI588" s="154"/>
      <c r="UJ588" s="154"/>
      <c r="UK588" s="154"/>
      <c r="UL588" s="154"/>
      <c r="UM588" s="154"/>
      <c r="UN588" s="154"/>
      <c r="UO588" s="154"/>
      <c r="UP588" s="154"/>
      <c r="UQ588" s="154"/>
      <c r="UR588" s="154"/>
      <c r="US588" s="154"/>
      <c r="UT588" s="154"/>
      <c r="UU588" s="154"/>
      <c r="UV588" s="154"/>
      <c r="UW588" s="154"/>
      <c r="UX588" s="154"/>
      <c r="UY588" s="154"/>
      <c r="UZ588" s="154"/>
      <c r="VA588" s="154"/>
      <c r="VB588" s="154"/>
      <c r="VC588" s="154"/>
      <c r="VD588" s="154"/>
      <c r="VE588" s="154"/>
      <c r="VF588" s="154"/>
      <c r="VG588" s="154"/>
      <c r="VH588" s="154"/>
      <c r="VI588" s="154"/>
      <c r="VJ588" s="154"/>
      <c r="VK588" s="154"/>
      <c r="VL588" s="154"/>
      <c r="VM588" s="154"/>
      <c r="VN588" s="154"/>
      <c r="VO588" s="154"/>
      <c r="VP588" s="154"/>
      <c r="VQ588" s="154"/>
      <c r="VR588" s="154"/>
      <c r="VS588" s="154"/>
      <c r="VT588" s="154"/>
      <c r="VU588" s="154"/>
      <c r="VV588" s="154"/>
      <c r="VW588" s="154"/>
    </row>
    <row r="589" spans="1:595" s="153" customFormat="1" ht="15">
      <c r="A589" s="799"/>
      <c r="B589" s="686"/>
      <c r="C589" s="676"/>
      <c r="D589" s="680"/>
      <c r="E589" s="683"/>
      <c r="F589" s="654"/>
      <c r="G589" s="684"/>
      <c r="H589" s="654"/>
      <c r="I589" s="760"/>
      <c r="J589" s="760"/>
      <c r="K589" s="760"/>
      <c r="L589" s="760"/>
      <c r="M589" s="761"/>
      <c r="N589" s="761"/>
      <c r="O589" s="761"/>
      <c r="P589" s="761"/>
      <c r="Q589" s="761"/>
      <c r="R589" s="761"/>
      <c r="S589" s="762"/>
      <c r="AU589" s="154"/>
      <c r="AV589" s="154"/>
      <c r="AW589" s="154"/>
      <c r="AX589" s="154"/>
      <c r="AY589" s="154"/>
      <c r="AZ589" s="154"/>
      <c r="BA589" s="154"/>
      <c r="BB589" s="154"/>
      <c r="BC589" s="154"/>
      <c r="BD589" s="154"/>
      <c r="BE589" s="154"/>
      <c r="BF589" s="154"/>
      <c r="BG589" s="154"/>
      <c r="BH589" s="154"/>
      <c r="BI589" s="154"/>
      <c r="BJ589" s="154"/>
      <c r="BK589" s="154"/>
      <c r="BL589" s="154"/>
      <c r="BM589" s="154"/>
      <c r="BN589" s="154"/>
      <c r="BO589" s="154"/>
      <c r="BP589" s="154"/>
      <c r="BQ589" s="154"/>
      <c r="BR589" s="154"/>
      <c r="BS589" s="154"/>
      <c r="BT589" s="154"/>
      <c r="BU589" s="154"/>
      <c r="BV589" s="154"/>
      <c r="BW589" s="154"/>
      <c r="BX589" s="154"/>
      <c r="BY589" s="154"/>
      <c r="BZ589" s="154"/>
      <c r="CA589" s="154"/>
      <c r="CB589" s="154"/>
      <c r="CC589" s="154"/>
      <c r="CD589" s="154"/>
      <c r="CE589" s="154"/>
      <c r="CF589" s="154"/>
      <c r="CG589" s="154"/>
      <c r="CH589" s="154"/>
      <c r="CI589" s="154"/>
      <c r="CJ589" s="154"/>
      <c r="CK589" s="154"/>
      <c r="CL589" s="154"/>
      <c r="CM589" s="154"/>
      <c r="CN589" s="154"/>
      <c r="CO589" s="154"/>
      <c r="CP589" s="154"/>
      <c r="CQ589" s="154"/>
      <c r="CR589" s="154"/>
      <c r="CS589" s="154"/>
      <c r="CT589" s="154"/>
      <c r="CU589" s="154"/>
      <c r="CV589" s="154"/>
      <c r="CW589" s="154"/>
      <c r="CX589" s="154"/>
      <c r="CY589" s="154"/>
      <c r="CZ589" s="154"/>
      <c r="DA589" s="154"/>
      <c r="DB589" s="154"/>
      <c r="DC589" s="154"/>
      <c r="DD589" s="154"/>
      <c r="DE589" s="154"/>
      <c r="DF589" s="154"/>
      <c r="DG589" s="154"/>
      <c r="DH589" s="154"/>
      <c r="DI589" s="154"/>
      <c r="DJ589" s="154"/>
      <c r="DK589" s="154"/>
      <c r="DL589" s="154"/>
      <c r="DM589" s="154"/>
      <c r="DN589" s="154"/>
      <c r="DO589" s="154"/>
      <c r="DP589" s="154"/>
      <c r="DQ589" s="154"/>
      <c r="DR589" s="154"/>
      <c r="DS589" s="154"/>
      <c r="DT589" s="154"/>
      <c r="DU589" s="154"/>
      <c r="DV589" s="154"/>
      <c r="DW589" s="154"/>
      <c r="DX589" s="154"/>
      <c r="DY589" s="154"/>
      <c r="DZ589" s="154"/>
      <c r="EA589" s="154"/>
      <c r="EB589" s="154"/>
      <c r="EC589" s="154"/>
      <c r="ED589" s="154"/>
      <c r="EE589" s="154"/>
      <c r="EF589" s="154"/>
      <c r="EG589" s="154"/>
      <c r="EH589" s="154"/>
      <c r="EI589" s="154"/>
      <c r="EJ589" s="154"/>
      <c r="EK589" s="154"/>
      <c r="EL589" s="154"/>
      <c r="EM589" s="154"/>
      <c r="EN589" s="154"/>
      <c r="EO589" s="154"/>
      <c r="EP589" s="154"/>
      <c r="EQ589" s="154"/>
      <c r="ER589" s="154"/>
      <c r="ES589" s="154"/>
      <c r="ET589" s="154"/>
      <c r="EU589" s="154"/>
      <c r="EV589" s="154"/>
      <c r="EW589" s="154"/>
      <c r="EX589" s="154"/>
      <c r="EY589" s="154"/>
      <c r="EZ589" s="154"/>
      <c r="FA589" s="154"/>
      <c r="FB589" s="154"/>
      <c r="FC589" s="154"/>
      <c r="FD589" s="154"/>
      <c r="FE589" s="154"/>
      <c r="FF589" s="154"/>
      <c r="FG589" s="154"/>
      <c r="FH589" s="154"/>
      <c r="FI589" s="154"/>
      <c r="FJ589" s="154"/>
      <c r="FK589" s="154"/>
      <c r="FL589" s="154"/>
      <c r="FM589" s="154"/>
      <c r="FN589" s="154"/>
      <c r="FO589" s="154"/>
      <c r="FP589" s="154"/>
      <c r="FQ589" s="154"/>
      <c r="FR589" s="154"/>
      <c r="FS589" s="154"/>
      <c r="FT589" s="154"/>
      <c r="FU589" s="154"/>
      <c r="FV589" s="154"/>
      <c r="FW589" s="154"/>
      <c r="FX589" s="154"/>
      <c r="FY589" s="154"/>
      <c r="FZ589" s="154"/>
      <c r="GA589" s="154"/>
      <c r="GB589" s="154"/>
      <c r="GC589" s="154"/>
      <c r="GD589" s="154"/>
      <c r="GE589" s="154"/>
      <c r="GF589" s="154"/>
      <c r="GG589" s="154"/>
      <c r="GH589" s="154"/>
      <c r="GI589" s="154"/>
      <c r="GJ589" s="154"/>
      <c r="GK589" s="154"/>
      <c r="GL589" s="154"/>
      <c r="GM589" s="154"/>
      <c r="GN589" s="154"/>
      <c r="GO589" s="154"/>
      <c r="GP589" s="154"/>
      <c r="GQ589" s="154"/>
      <c r="GR589" s="154"/>
      <c r="GS589" s="154"/>
      <c r="GT589" s="154"/>
      <c r="GU589" s="154"/>
      <c r="GV589" s="154"/>
      <c r="GW589" s="154"/>
      <c r="GX589" s="154"/>
      <c r="GY589" s="154"/>
      <c r="GZ589" s="154"/>
      <c r="HA589" s="154"/>
      <c r="HB589" s="154"/>
      <c r="HC589" s="154"/>
      <c r="HD589" s="154"/>
      <c r="HE589" s="154"/>
      <c r="HF589" s="154"/>
      <c r="HG589" s="154"/>
      <c r="HH589" s="154"/>
      <c r="HI589" s="154"/>
      <c r="HJ589" s="154"/>
      <c r="HK589" s="154"/>
      <c r="HL589" s="154"/>
      <c r="HM589" s="154"/>
      <c r="HN589" s="154"/>
      <c r="HO589" s="154"/>
      <c r="HP589" s="154"/>
      <c r="HQ589" s="154"/>
      <c r="HR589" s="154"/>
      <c r="HS589" s="154"/>
      <c r="HT589" s="154"/>
      <c r="HU589" s="154"/>
      <c r="HV589" s="154"/>
      <c r="HW589" s="154"/>
      <c r="HX589" s="154"/>
      <c r="HY589" s="154"/>
      <c r="HZ589" s="154"/>
      <c r="IA589" s="154"/>
      <c r="IB589" s="154"/>
      <c r="IC589" s="154"/>
      <c r="ID589" s="154"/>
      <c r="IE589" s="154"/>
      <c r="IF589" s="154"/>
      <c r="IG589" s="154"/>
      <c r="IH589" s="154"/>
      <c r="II589" s="154"/>
      <c r="IJ589" s="154"/>
      <c r="IK589" s="154"/>
      <c r="IL589" s="154"/>
      <c r="IM589" s="154"/>
      <c r="IN589" s="154"/>
      <c r="IO589" s="154"/>
      <c r="IP589" s="154"/>
      <c r="IQ589" s="154"/>
      <c r="IR589" s="154"/>
      <c r="IS589" s="154"/>
      <c r="IT589" s="154"/>
      <c r="IU589" s="154"/>
      <c r="IV589" s="154"/>
      <c r="IW589" s="154"/>
      <c r="IX589" s="154"/>
      <c r="IY589" s="154"/>
      <c r="IZ589" s="154"/>
      <c r="JA589" s="154"/>
      <c r="JB589" s="154"/>
      <c r="JC589" s="154"/>
      <c r="JD589" s="154"/>
      <c r="JE589" s="154"/>
      <c r="JF589" s="154"/>
      <c r="JG589" s="154"/>
      <c r="JH589" s="154"/>
      <c r="JI589" s="154"/>
      <c r="JJ589" s="154"/>
      <c r="JK589" s="154"/>
      <c r="JL589" s="154"/>
      <c r="JM589" s="154"/>
      <c r="JN589" s="154"/>
      <c r="JO589" s="154"/>
      <c r="JP589" s="154"/>
      <c r="JQ589" s="154"/>
      <c r="JR589" s="154"/>
      <c r="JS589" s="154"/>
      <c r="JT589" s="154"/>
      <c r="JU589" s="154"/>
      <c r="JV589" s="154"/>
      <c r="JW589" s="154"/>
      <c r="JX589" s="154"/>
      <c r="JY589" s="154"/>
      <c r="JZ589" s="154"/>
      <c r="KA589" s="154"/>
      <c r="KB589" s="154"/>
      <c r="KC589" s="154"/>
      <c r="KD589" s="154"/>
      <c r="KE589" s="154"/>
      <c r="KF589" s="154"/>
      <c r="KG589" s="154"/>
      <c r="KH589" s="154"/>
      <c r="KI589" s="154"/>
      <c r="KJ589" s="154"/>
      <c r="KK589" s="154"/>
      <c r="KL589" s="154"/>
      <c r="KM589" s="154"/>
      <c r="KN589" s="154"/>
      <c r="KO589" s="154"/>
      <c r="KP589" s="154"/>
      <c r="KQ589" s="154"/>
      <c r="KR589" s="154"/>
      <c r="KS589" s="154"/>
      <c r="KT589" s="154"/>
      <c r="KU589" s="154"/>
      <c r="KV589" s="154"/>
      <c r="KW589" s="154"/>
      <c r="KX589" s="154"/>
      <c r="KY589" s="154"/>
      <c r="KZ589" s="154"/>
      <c r="LA589" s="154"/>
      <c r="LB589" s="154"/>
      <c r="LC589" s="154"/>
      <c r="LD589" s="154"/>
      <c r="LE589" s="154"/>
      <c r="LF589" s="154"/>
      <c r="LG589" s="154"/>
      <c r="LH589" s="154"/>
      <c r="LI589" s="154"/>
      <c r="LJ589" s="154"/>
      <c r="LK589" s="154"/>
      <c r="LL589" s="154"/>
      <c r="LM589" s="154"/>
      <c r="LN589" s="154"/>
      <c r="LO589" s="154"/>
      <c r="LP589" s="154"/>
      <c r="LQ589" s="154"/>
      <c r="LR589" s="154"/>
      <c r="LS589" s="154"/>
      <c r="LT589" s="154"/>
      <c r="LU589" s="154"/>
      <c r="LV589" s="154"/>
      <c r="LW589" s="154"/>
      <c r="LX589" s="154"/>
      <c r="LY589" s="154"/>
      <c r="LZ589" s="154"/>
      <c r="MA589" s="154"/>
      <c r="MB589" s="154"/>
      <c r="MC589" s="154"/>
      <c r="MD589" s="154"/>
      <c r="ME589" s="154"/>
      <c r="MF589" s="154"/>
      <c r="MG589" s="154"/>
      <c r="MH589" s="154"/>
      <c r="MI589" s="154"/>
      <c r="MJ589" s="154"/>
      <c r="MK589" s="154"/>
      <c r="ML589" s="154"/>
      <c r="MM589" s="154"/>
      <c r="MN589" s="154"/>
      <c r="MO589" s="154"/>
      <c r="MP589" s="154"/>
      <c r="MQ589" s="154"/>
      <c r="MR589" s="154"/>
      <c r="MS589" s="154"/>
      <c r="MT589" s="154"/>
      <c r="MU589" s="154"/>
      <c r="MV589" s="154"/>
      <c r="MW589" s="154"/>
      <c r="MX589" s="154"/>
      <c r="MY589" s="154"/>
      <c r="MZ589" s="154"/>
      <c r="NA589" s="154"/>
      <c r="NB589" s="154"/>
      <c r="NC589" s="154"/>
      <c r="ND589" s="154"/>
      <c r="NE589" s="154"/>
      <c r="NF589" s="154"/>
      <c r="NG589" s="154"/>
      <c r="NH589" s="154"/>
      <c r="NI589" s="154"/>
      <c r="NJ589" s="154"/>
      <c r="NK589" s="154"/>
      <c r="NL589" s="154"/>
      <c r="NM589" s="154"/>
      <c r="NN589" s="154"/>
      <c r="NO589" s="154"/>
      <c r="NP589" s="154"/>
      <c r="NQ589" s="154"/>
      <c r="NR589" s="154"/>
      <c r="NS589" s="154"/>
      <c r="NT589" s="154"/>
      <c r="NU589" s="154"/>
      <c r="NV589" s="154"/>
      <c r="NW589" s="154"/>
      <c r="NX589" s="154"/>
      <c r="NY589" s="154"/>
      <c r="NZ589" s="154"/>
      <c r="OA589" s="154"/>
      <c r="OB589" s="154"/>
      <c r="OC589" s="154"/>
      <c r="OD589" s="154"/>
      <c r="OE589" s="154"/>
      <c r="OF589" s="154"/>
      <c r="OG589" s="154"/>
      <c r="OH589" s="154"/>
      <c r="OI589" s="154"/>
      <c r="OJ589" s="154"/>
      <c r="OK589" s="154"/>
      <c r="OL589" s="154"/>
      <c r="OM589" s="154"/>
      <c r="ON589" s="154"/>
      <c r="OO589" s="154"/>
      <c r="OP589" s="154"/>
      <c r="OQ589" s="154"/>
      <c r="OR589" s="154"/>
      <c r="OS589" s="154"/>
      <c r="OT589" s="154"/>
      <c r="OU589" s="154"/>
      <c r="OV589" s="154"/>
      <c r="OW589" s="154"/>
      <c r="OX589" s="154"/>
      <c r="OY589" s="154"/>
      <c r="OZ589" s="154"/>
      <c r="PA589" s="154"/>
      <c r="PB589" s="154"/>
      <c r="PC589" s="154"/>
      <c r="PD589" s="154"/>
      <c r="PE589" s="154"/>
      <c r="PF589" s="154"/>
      <c r="PG589" s="154"/>
      <c r="PH589" s="154"/>
      <c r="PI589" s="154"/>
      <c r="PJ589" s="154"/>
      <c r="PK589" s="154"/>
      <c r="PL589" s="154"/>
      <c r="PM589" s="154"/>
      <c r="PN589" s="154"/>
      <c r="PO589" s="154"/>
      <c r="PP589" s="154"/>
      <c r="PQ589" s="154"/>
      <c r="PR589" s="154"/>
      <c r="PS589" s="154"/>
      <c r="PT589" s="154"/>
      <c r="PU589" s="154"/>
      <c r="PV589" s="154"/>
      <c r="PW589" s="154"/>
      <c r="PX589" s="154"/>
      <c r="PY589" s="154"/>
      <c r="PZ589" s="154"/>
      <c r="QA589" s="154"/>
      <c r="QB589" s="154"/>
      <c r="QC589" s="154"/>
      <c r="QD589" s="154"/>
      <c r="QE589" s="154"/>
      <c r="QF589" s="154"/>
      <c r="QG589" s="154"/>
      <c r="QH589" s="154"/>
      <c r="QI589" s="154"/>
      <c r="QJ589" s="154"/>
      <c r="QK589" s="154"/>
      <c r="QL589" s="154"/>
      <c r="QM589" s="154"/>
      <c r="QN589" s="154"/>
      <c r="QO589" s="154"/>
      <c r="QP589" s="154"/>
      <c r="QQ589" s="154"/>
      <c r="QR589" s="154"/>
      <c r="QS589" s="154"/>
      <c r="QT589" s="154"/>
      <c r="QU589" s="154"/>
      <c r="QV589" s="154"/>
      <c r="QW589" s="154"/>
      <c r="QX589" s="154"/>
      <c r="QY589" s="154"/>
      <c r="QZ589" s="154"/>
      <c r="RA589" s="154"/>
      <c r="RB589" s="154"/>
      <c r="RC589" s="154"/>
      <c r="RD589" s="154"/>
      <c r="RE589" s="154"/>
      <c r="RF589" s="154"/>
      <c r="RG589" s="154"/>
      <c r="RH589" s="154"/>
      <c r="RI589" s="154"/>
      <c r="RJ589" s="154"/>
      <c r="RK589" s="154"/>
      <c r="RL589" s="154"/>
      <c r="RM589" s="154"/>
      <c r="RN589" s="154"/>
      <c r="RO589" s="154"/>
      <c r="RP589" s="154"/>
      <c r="RQ589" s="154"/>
      <c r="RR589" s="154"/>
      <c r="RS589" s="154"/>
      <c r="RT589" s="154"/>
      <c r="RU589" s="154"/>
      <c r="RV589" s="154"/>
      <c r="RW589" s="154"/>
      <c r="RX589" s="154"/>
      <c r="RY589" s="154"/>
      <c r="RZ589" s="154"/>
      <c r="SA589" s="154"/>
      <c r="SB589" s="154"/>
      <c r="SC589" s="154"/>
      <c r="SD589" s="154"/>
      <c r="SE589" s="154"/>
      <c r="SF589" s="154"/>
      <c r="SG589" s="154"/>
      <c r="SH589" s="154"/>
      <c r="SI589" s="154"/>
      <c r="SJ589" s="154"/>
      <c r="SK589" s="154"/>
      <c r="SL589" s="154"/>
      <c r="SM589" s="154"/>
      <c r="SN589" s="154"/>
      <c r="SO589" s="154"/>
      <c r="SP589" s="154"/>
      <c r="SQ589" s="154"/>
      <c r="SR589" s="154"/>
      <c r="SS589" s="154"/>
      <c r="ST589" s="154"/>
      <c r="SU589" s="154"/>
      <c r="SV589" s="154"/>
      <c r="SW589" s="154"/>
      <c r="SX589" s="154"/>
      <c r="SY589" s="154"/>
      <c r="SZ589" s="154"/>
      <c r="TA589" s="154"/>
      <c r="TB589" s="154"/>
      <c r="TC589" s="154"/>
      <c r="TD589" s="154"/>
      <c r="TE589" s="154"/>
      <c r="TF589" s="154"/>
      <c r="TG589" s="154"/>
      <c r="TH589" s="154"/>
      <c r="TI589" s="154"/>
      <c r="TJ589" s="154"/>
      <c r="TK589" s="154"/>
      <c r="TL589" s="154"/>
      <c r="TM589" s="154"/>
      <c r="TN589" s="154"/>
      <c r="TO589" s="154"/>
      <c r="TP589" s="154"/>
      <c r="TQ589" s="154"/>
      <c r="TR589" s="154"/>
      <c r="TS589" s="154"/>
      <c r="TT589" s="154"/>
      <c r="TU589" s="154"/>
      <c r="TV589" s="154"/>
      <c r="TW589" s="154"/>
      <c r="TX589" s="154"/>
      <c r="TY589" s="154"/>
      <c r="TZ589" s="154"/>
      <c r="UA589" s="154"/>
      <c r="UB589" s="154"/>
      <c r="UC589" s="154"/>
      <c r="UD589" s="154"/>
      <c r="UE589" s="154"/>
      <c r="UF589" s="154"/>
      <c r="UG589" s="154"/>
      <c r="UH589" s="154"/>
      <c r="UI589" s="154"/>
      <c r="UJ589" s="154"/>
      <c r="UK589" s="154"/>
      <c r="UL589" s="154"/>
      <c r="UM589" s="154"/>
      <c r="UN589" s="154"/>
      <c r="UO589" s="154"/>
      <c r="UP589" s="154"/>
      <c r="UQ589" s="154"/>
      <c r="UR589" s="154"/>
      <c r="US589" s="154"/>
      <c r="UT589" s="154"/>
      <c r="UU589" s="154"/>
      <c r="UV589" s="154"/>
      <c r="UW589" s="154"/>
      <c r="UX589" s="154"/>
      <c r="UY589" s="154"/>
      <c r="UZ589" s="154"/>
      <c r="VA589" s="154"/>
      <c r="VB589" s="154"/>
      <c r="VC589" s="154"/>
      <c r="VD589" s="154"/>
      <c r="VE589" s="154"/>
      <c r="VF589" s="154"/>
      <c r="VG589" s="154"/>
      <c r="VH589" s="154"/>
      <c r="VI589" s="154"/>
      <c r="VJ589" s="154"/>
      <c r="VK589" s="154"/>
      <c r="VL589" s="154"/>
      <c r="VM589" s="154"/>
      <c r="VN589" s="154"/>
      <c r="VO589" s="154"/>
      <c r="VP589" s="154"/>
      <c r="VQ589" s="154"/>
      <c r="VR589" s="154"/>
      <c r="VS589" s="154"/>
      <c r="VT589" s="154"/>
      <c r="VU589" s="154"/>
      <c r="VV589" s="154"/>
      <c r="VW589" s="154"/>
    </row>
    <row r="590" spans="1:595" s="153" customFormat="1" ht="15">
      <c r="A590" s="799"/>
      <c r="B590" s="686"/>
      <c r="C590" s="676"/>
      <c r="D590" s="680"/>
      <c r="E590" s="683"/>
      <c r="F590" s="654"/>
      <c r="G590" s="684"/>
      <c r="H590" s="654"/>
      <c r="I590" s="760"/>
      <c r="J590" s="760"/>
      <c r="K590" s="760"/>
      <c r="L590" s="760"/>
      <c r="M590" s="761"/>
      <c r="N590" s="761"/>
      <c r="O590" s="761"/>
      <c r="P590" s="761"/>
      <c r="Q590" s="761"/>
      <c r="R590" s="761"/>
      <c r="S590" s="762"/>
      <c r="AU590" s="154"/>
      <c r="AV590" s="154"/>
      <c r="AW590" s="154"/>
      <c r="AX590" s="154"/>
      <c r="AY590" s="154"/>
      <c r="AZ590" s="154"/>
      <c r="BA590" s="154"/>
      <c r="BB590" s="154"/>
      <c r="BC590" s="154"/>
      <c r="BD590" s="154"/>
      <c r="BE590" s="154"/>
      <c r="BF590" s="154"/>
      <c r="BG590" s="154"/>
      <c r="BH590" s="154"/>
      <c r="BI590" s="154"/>
      <c r="BJ590" s="154"/>
      <c r="BK590" s="154"/>
      <c r="BL590" s="154"/>
      <c r="BM590" s="154"/>
      <c r="BN590" s="154"/>
      <c r="BO590" s="154"/>
      <c r="BP590" s="154"/>
      <c r="BQ590" s="154"/>
      <c r="BR590" s="154"/>
      <c r="BS590" s="154"/>
      <c r="BT590" s="154"/>
      <c r="BU590" s="154"/>
      <c r="BV590" s="154"/>
      <c r="BW590" s="154"/>
      <c r="BX590" s="154"/>
      <c r="BY590" s="154"/>
      <c r="BZ590" s="154"/>
      <c r="CA590" s="154"/>
      <c r="CB590" s="154"/>
      <c r="CC590" s="154"/>
      <c r="CD590" s="154"/>
      <c r="CE590" s="154"/>
      <c r="CF590" s="154"/>
      <c r="CG590" s="154"/>
      <c r="CH590" s="154"/>
      <c r="CI590" s="154"/>
      <c r="CJ590" s="154"/>
      <c r="CK590" s="154"/>
      <c r="CL590" s="154"/>
      <c r="CM590" s="154"/>
      <c r="CN590" s="154"/>
      <c r="CO590" s="154"/>
      <c r="CP590" s="154"/>
      <c r="CQ590" s="154"/>
      <c r="CR590" s="154"/>
      <c r="CS590" s="154"/>
      <c r="CT590" s="154"/>
      <c r="CU590" s="154"/>
      <c r="CV590" s="154"/>
      <c r="CW590" s="154"/>
      <c r="CX590" s="154"/>
      <c r="CY590" s="154"/>
      <c r="CZ590" s="154"/>
      <c r="DA590" s="154"/>
      <c r="DB590" s="154"/>
      <c r="DC590" s="154"/>
      <c r="DD590" s="154"/>
      <c r="DE590" s="154"/>
      <c r="DF590" s="154"/>
      <c r="DG590" s="154"/>
      <c r="DH590" s="154"/>
      <c r="DI590" s="154"/>
      <c r="DJ590" s="154"/>
      <c r="DK590" s="154"/>
      <c r="DL590" s="154"/>
      <c r="DM590" s="154"/>
      <c r="DN590" s="154"/>
      <c r="DO590" s="154"/>
      <c r="DP590" s="154"/>
      <c r="DQ590" s="154"/>
      <c r="DR590" s="154"/>
      <c r="DS590" s="154"/>
      <c r="DT590" s="154"/>
      <c r="DU590" s="154"/>
      <c r="DV590" s="154"/>
      <c r="DW590" s="154"/>
      <c r="DX590" s="154"/>
      <c r="DY590" s="154"/>
      <c r="DZ590" s="154"/>
      <c r="EA590" s="154"/>
      <c r="EB590" s="154"/>
      <c r="EC590" s="154"/>
      <c r="ED590" s="154"/>
      <c r="EE590" s="154"/>
      <c r="EF590" s="154"/>
      <c r="EG590" s="154"/>
      <c r="EH590" s="154"/>
      <c r="EI590" s="154"/>
      <c r="EJ590" s="154"/>
      <c r="EK590" s="154"/>
      <c r="EL590" s="154"/>
      <c r="EM590" s="154"/>
      <c r="EN590" s="154"/>
      <c r="EO590" s="154"/>
      <c r="EP590" s="154"/>
      <c r="EQ590" s="154"/>
      <c r="ER590" s="154"/>
      <c r="ES590" s="154"/>
      <c r="ET590" s="154"/>
      <c r="EU590" s="154"/>
      <c r="EV590" s="154"/>
      <c r="EW590" s="154"/>
      <c r="EX590" s="154"/>
      <c r="EY590" s="154"/>
      <c r="EZ590" s="154"/>
      <c r="FA590" s="154"/>
      <c r="FB590" s="154"/>
      <c r="FC590" s="154"/>
      <c r="FD590" s="154"/>
      <c r="FE590" s="154"/>
      <c r="FF590" s="154"/>
      <c r="FG590" s="154"/>
      <c r="FH590" s="154"/>
      <c r="FI590" s="154"/>
      <c r="FJ590" s="154"/>
      <c r="FK590" s="154"/>
      <c r="FL590" s="154"/>
      <c r="FM590" s="154"/>
      <c r="FN590" s="154"/>
      <c r="FO590" s="154"/>
      <c r="FP590" s="154"/>
      <c r="FQ590" s="154"/>
      <c r="FR590" s="154"/>
      <c r="FS590" s="154"/>
      <c r="FT590" s="154"/>
      <c r="FU590" s="154"/>
      <c r="FV590" s="154"/>
      <c r="FW590" s="154"/>
      <c r="FX590" s="154"/>
      <c r="FY590" s="154"/>
      <c r="FZ590" s="154"/>
      <c r="GA590" s="154"/>
      <c r="GB590" s="154"/>
      <c r="GC590" s="154"/>
      <c r="GD590" s="154"/>
      <c r="GE590" s="154"/>
      <c r="GF590" s="154"/>
      <c r="GG590" s="154"/>
      <c r="GH590" s="154"/>
      <c r="GI590" s="154"/>
      <c r="GJ590" s="154"/>
      <c r="GK590" s="154"/>
      <c r="GL590" s="154"/>
      <c r="GM590" s="154"/>
      <c r="GN590" s="154"/>
      <c r="GO590" s="154"/>
      <c r="GP590" s="154"/>
      <c r="GQ590" s="154"/>
      <c r="GR590" s="154"/>
      <c r="GS590" s="154"/>
      <c r="GT590" s="154"/>
      <c r="GU590" s="154"/>
      <c r="GV590" s="154"/>
      <c r="GW590" s="154"/>
      <c r="GX590" s="154"/>
      <c r="GY590" s="154"/>
      <c r="GZ590" s="154"/>
      <c r="HA590" s="154"/>
      <c r="HB590" s="154"/>
      <c r="HC590" s="154"/>
      <c r="HD590" s="154"/>
      <c r="HE590" s="154"/>
      <c r="HF590" s="154"/>
      <c r="HG590" s="154"/>
      <c r="HH590" s="154"/>
      <c r="HI590" s="154"/>
      <c r="HJ590" s="154"/>
      <c r="HK590" s="154"/>
      <c r="HL590" s="154"/>
      <c r="HM590" s="154"/>
      <c r="HN590" s="154"/>
      <c r="HO590" s="154"/>
      <c r="HP590" s="154"/>
      <c r="HQ590" s="154"/>
      <c r="HR590" s="154"/>
      <c r="HS590" s="154"/>
      <c r="HT590" s="154"/>
      <c r="HU590" s="154"/>
      <c r="HV590" s="154"/>
      <c r="HW590" s="154"/>
      <c r="HX590" s="154"/>
      <c r="HY590" s="154"/>
      <c r="HZ590" s="154"/>
      <c r="IA590" s="154"/>
      <c r="IB590" s="154"/>
      <c r="IC590" s="154"/>
      <c r="ID590" s="154"/>
      <c r="IE590" s="154"/>
      <c r="IF590" s="154"/>
      <c r="IG590" s="154"/>
      <c r="IH590" s="154"/>
      <c r="II590" s="154"/>
      <c r="IJ590" s="154"/>
      <c r="IK590" s="154"/>
      <c r="IL590" s="154"/>
      <c r="IM590" s="154"/>
      <c r="IN590" s="154"/>
      <c r="IO590" s="154"/>
      <c r="IP590" s="154"/>
      <c r="IQ590" s="154"/>
      <c r="IR590" s="154"/>
      <c r="IS590" s="154"/>
      <c r="IT590" s="154"/>
      <c r="IU590" s="154"/>
      <c r="IV590" s="154"/>
      <c r="IW590" s="154"/>
      <c r="IX590" s="154"/>
      <c r="IY590" s="154"/>
      <c r="IZ590" s="154"/>
      <c r="JA590" s="154"/>
      <c r="JB590" s="154"/>
      <c r="JC590" s="154"/>
      <c r="JD590" s="154"/>
      <c r="JE590" s="154"/>
      <c r="JF590" s="154"/>
      <c r="JG590" s="154"/>
      <c r="JH590" s="154"/>
      <c r="JI590" s="154"/>
      <c r="JJ590" s="154"/>
      <c r="JK590" s="154"/>
      <c r="JL590" s="154"/>
      <c r="JM590" s="154"/>
      <c r="JN590" s="154"/>
      <c r="JO590" s="154"/>
      <c r="JP590" s="154"/>
      <c r="JQ590" s="154"/>
      <c r="JR590" s="154"/>
      <c r="JS590" s="154"/>
      <c r="JT590" s="154"/>
      <c r="JU590" s="154"/>
      <c r="JV590" s="154"/>
      <c r="JW590" s="154"/>
      <c r="JX590" s="154"/>
      <c r="JY590" s="154"/>
      <c r="JZ590" s="154"/>
      <c r="KA590" s="154"/>
      <c r="KB590" s="154"/>
      <c r="KC590" s="154"/>
      <c r="KD590" s="154"/>
      <c r="KE590" s="154"/>
      <c r="KF590" s="154"/>
      <c r="KG590" s="154"/>
      <c r="KH590" s="154"/>
      <c r="KI590" s="154"/>
      <c r="KJ590" s="154"/>
      <c r="KK590" s="154"/>
      <c r="KL590" s="154"/>
      <c r="KM590" s="154"/>
      <c r="KN590" s="154"/>
      <c r="KO590" s="154"/>
      <c r="KP590" s="154"/>
      <c r="KQ590" s="154"/>
      <c r="KR590" s="154"/>
      <c r="KS590" s="154"/>
      <c r="KT590" s="154"/>
      <c r="KU590" s="154"/>
      <c r="KV590" s="154"/>
      <c r="KW590" s="154"/>
      <c r="KX590" s="154"/>
      <c r="KY590" s="154"/>
      <c r="KZ590" s="154"/>
      <c r="LA590" s="154"/>
      <c r="LB590" s="154"/>
      <c r="LC590" s="154"/>
      <c r="LD590" s="154"/>
      <c r="LE590" s="154"/>
      <c r="LF590" s="154"/>
      <c r="LG590" s="154"/>
      <c r="LH590" s="154"/>
      <c r="LI590" s="154"/>
      <c r="LJ590" s="154"/>
      <c r="LK590" s="154"/>
      <c r="LL590" s="154"/>
      <c r="LM590" s="154"/>
      <c r="LN590" s="154"/>
      <c r="LO590" s="154"/>
      <c r="LP590" s="154"/>
      <c r="LQ590" s="154"/>
      <c r="LR590" s="154"/>
      <c r="LS590" s="154"/>
      <c r="LT590" s="154"/>
      <c r="LU590" s="154"/>
      <c r="LV590" s="154"/>
      <c r="LW590" s="154"/>
      <c r="LX590" s="154"/>
      <c r="LY590" s="154"/>
      <c r="LZ590" s="154"/>
      <c r="MA590" s="154"/>
      <c r="MB590" s="154"/>
      <c r="MC590" s="154"/>
      <c r="MD590" s="154"/>
      <c r="ME590" s="154"/>
      <c r="MF590" s="154"/>
      <c r="MG590" s="154"/>
      <c r="MH590" s="154"/>
      <c r="MI590" s="154"/>
      <c r="MJ590" s="154"/>
      <c r="MK590" s="154"/>
      <c r="ML590" s="154"/>
      <c r="MM590" s="154"/>
      <c r="MN590" s="154"/>
      <c r="MO590" s="154"/>
      <c r="MP590" s="154"/>
      <c r="MQ590" s="154"/>
      <c r="MR590" s="154"/>
      <c r="MS590" s="154"/>
      <c r="MT590" s="154"/>
      <c r="MU590" s="154"/>
      <c r="MV590" s="154"/>
      <c r="MW590" s="154"/>
      <c r="MX590" s="154"/>
      <c r="MY590" s="154"/>
      <c r="MZ590" s="154"/>
      <c r="NA590" s="154"/>
      <c r="NB590" s="154"/>
      <c r="NC590" s="154"/>
      <c r="ND590" s="154"/>
      <c r="NE590" s="154"/>
      <c r="NF590" s="154"/>
      <c r="NG590" s="154"/>
      <c r="NH590" s="154"/>
      <c r="NI590" s="154"/>
      <c r="NJ590" s="154"/>
      <c r="NK590" s="154"/>
      <c r="NL590" s="154"/>
      <c r="NM590" s="154"/>
      <c r="NN590" s="154"/>
      <c r="NO590" s="154"/>
      <c r="NP590" s="154"/>
      <c r="NQ590" s="154"/>
      <c r="NR590" s="154"/>
      <c r="NS590" s="154"/>
      <c r="NT590" s="154"/>
      <c r="NU590" s="154"/>
      <c r="NV590" s="154"/>
      <c r="NW590" s="154"/>
      <c r="NX590" s="154"/>
      <c r="NY590" s="154"/>
      <c r="NZ590" s="154"/>
      <c r="OA590" s="154"/>
      <c r="OB590" s="154"/>
      <c r="OC590" s="154"/>
      <c r="OD590" s="154"/>
      <c r="OE590" s="154"/>
      <c r="OF590" s="154"/>
      <c r="OG590" s="154"/>
      <c r="OH590" s="154"/>
      <c r="OI590" s="154"/>
      <c r="OJ590" s="154"/>
      <c r="OK590" s="154"/>
      <c r="OL590" s="154"/>
      <c r="OM590" s="154"/>
      <c r="ON590" s="154"/>
      <c r="OO590" s="154"/>
      <c r="OP590" s="154"/>
      <c r="OQ590" s="154"/>
      <c r="OR590" s="154"/>
      <c r="OS590" s="154"/>
      <c r="OT590" s="154"/>
      <c r="OU590" s="154"/>
      <c r="OV590" s="154"/>
      <c r="OW590" s="154"/>
      <c r="OX590" s="154"/>
      <c r="OY590" s="154"/>
      <c r="OZ590" s="154"/>
      <c r="PA590" s="154"/>
      <c r="PB590" s="154"/>
      <c r="PC590" s="154"/>
      <c r="PD590" s="154"/>
      <c r="PE590" s="154"/>
      <c r="PF590" s="154"/>
      <c r="PG590" s="154"/>
      <c r="PH590" s="154"/>
      <c r="PI590" s="154"/>
      <c r="PJ590" s="154"/>
      <c r="PK590" s="154"/>
      <c r="PL590" s="154"/>
      <c r="PM590" s="154"/>
      <c r="PN590" s="154"/>
      <c r="PO590" s="154"/>
      <c r="PP590" s="154"/>
      <c r="PQ590" s="154"/>
      <c r="PR590" s="154"/>
      <c r="PS590" s="154"/>
      <c r="PT590" s="154"/>
      <c r="PU590" s="154"/>
      <c r="PV590" s="154"/>
      <c r="PW590" s="154"/>
      <c r="PX590" s="154"/>
      <c r="PY590" s="154"/>
      <c r="PZ590" s="154"/>
      <c r="QA590" s="154"/>
      <c r="QB590" s="154"/>
      <c r="QC590" s="154"/>
      <c r="QD590" s="154"/>
      <c r="QE590" s="154"/>
      <c r="QF590" s="154"/>
      <c r="QG590" s="154"/>
      <c r="QH590" s="154"/>
      <c r="QI590" s="154"/>
      <c r="QJ590" s="154"/>
      <c r="QK590" s="154"/>
      <c r="QL590" s="154"/>
      <c r="QM590" s="154"/>
      <c r="QN590" s="154"/>
      <c r="QO590" s="154"/>
      <c r="QP590" s="154"/>
      <c r="QQ590" s="154"/>
      <c r="QR590" s="154"/>
      <c r="QS590" s="154"/>
      <c r="QT590" s="154"/>
      <c r="QU590" s="154"/>
      <c r="QV590" s="154"/>
      <c r="QW590" s="154"/>
      <c r="QX590" s="154"/>
      <c r="QY590" s="154"/>
      <c r="QZ590" s="154"/>
      <c r="RA590" s="154"/>
      <c r="RB590" s="154"/>
      <c r="RC590" s="154"/>
      <c r="RD590" s="154"/>
      <c r="RE590" s="154"/>
      <c r="RF590" s="154"/>
      <c r="RG590" s="154"/>
      <c r="RH590" s="154"/>
      <c r="RI590" s="154"/>
      <c r="RJ590" s="154"/>
      <c r="RK590" s="154"/>
      <c r="RL590" s="154"/>
      <c r="RM590" s="154"/>
      <c r="RN590" s="154"/>
      <c r="RO590" s="154"/>
      <c r="RP590" s="154"/>
      <c r="RQ590" s="154"/>
      <c r="RR590" s="154"/>
      <c r="RS590" s="154"/>
      <c r="RT590" s="154"/>
      <c r="RU590" s="154"/>
      <c r="RV590" s="154"/>
      <c r="RW590" s="154"/>
      <c r="RX590" s="154"/>
      <c r="RY590" s="154"/>
      <c r="RZ590" s="154"/>
      <c r="SA590" s="154"/>
      <c r="SB590" s="154"/>
      <c r="SC590" s="154"/>
      <c r="SD590" s="154"/>
      <c r="SE590" s="154"/>
      <c r="SF590" s="154"/>
      <c r="SG590" s="154"/>
      <c r="SH590" s="154"/>
      <c r="SI590" s="154"/>
      <c r="SJ590" s="154"/>
      <c r="SK590" s="154"/>
      <c r="SL590" s="154"/>
      <c r="SM590" s="154"/>
      <c r="SN590" s="154"/>
      <c r="SO590" s="154"/>
      <c r="SP590" s="154"/>
      <c r="SQ590" s="154"/>
      <c r="SR590" s="154"/>
      <c r="SS590" s="154"/>
      <c r="ST590" s="154"/>
      <c r="SU590" s="154"/>
      <c r="SV590" s="154"/>
      <c r="SW590" s="154"/>
      <c r="SX590" s="154"/>
      <c r="SY590" s="154"/>
      <c r="SZ590" s="154"/>
      <c r="TA590" s="154"/>
      <c r="TB590" s="154"/>
      <c r="TC590" s="154"/>
      <c r="TD590" s="154"/>
      <c r="TE590" s="154"/>
      <c r="TF590" s="154"/>
      <c r="TG590" s="154"/>
      <c r="TH590" s="154"/>
      <c r="TI590" s="154"/>
      <c r="TJ590" s="154"/>
      <c r="TK590" s="154"/>
      <c r="TL590" s="154"/>
      <c r="TM590" s="154"/>
      <c r="TN590" s="154"/>
      <c r="TO590" s="154"/>
      <c r="TP590" s="154"/>
      <c r="TQ590" s="154"/>
      <c r="TR590" s="154"/>
      <c r="TS590" s="154"/>
      <c r="TT590" s="154"/>
      <c r="TU590" s="154"/>
      <c r="TV590" s="154"/>
      <c r="TW590" s="154"/>
      <c r="TX590" s="154"/>
      <c r="TY590" s="154"/>
      <c r="TZ590" s="154"/>
      <c r="UA590" s="154"/>
      <c r="UB590" s="154"/>
      <c r="UC590" s="154"/>
      <c r="UD590" s="154"/>
      <c r="UE590" s="154"/>
      <c r="UF590" s="154"/>
      <c r="UG590" s="154"/>
      <c r="UH590" s="154"/>
      <c r="UI590" s="154"/>
      <c r="UJ590" s="154"/>
      <c r="UK590" s="154"/>
      <c r="UL590" s="154"/>
      <c r="UM590" s="154"/>
      <c r="UN590" s="154"/>
      <c r="UO590" s="154"/>
      <c r="UP590" s="154"/>
      <c r="UQ590" s="154"/>
      <c r="UR590" s="154"/>
      <c r="US590" s="154"/>
      <c r="UT590" s="154"/>
      <c r="UU590" s="154"/>
      <c r="UV590" s="154"/>
      <c r="UW590" s="154"/>
      <c r="UX590" s="154"/>
      <c r="UY590" s="154"/>
      <c r="UZ590" s="154"/>
      <c r="VA590" s="154"/>
      <c r="VB590" s="154"/>
      <c r="VC590" s="154"/>
      <c r="VD590" s="154"/>
      <c r="VE590" s="154"/>
      <c r="VF590" s="154"/>
      <c r="VG590" s="154"/>
      <c r="VH590" s="154"/>
      <c r="VI590" s="154"/>
      <c r="VJ590" s="154"/>
      <c r="VK590" s="154"/>
      <c r="VL590" s="154"/>
      <c r="VM590" s="154"/>
      <c r="VN590" s="154"/>
      <c r="VO590" s="154"/>
      <c r="VP590" s="154"/>
      <c r="VQ590" s="154"/>
      <c r="VR590" s="154"/>
      <c r="VS590" s="154"/>
      <c r="VT590" s="154"/>
      <c r="VU590" s="154"/>
      <c r="VV590" s="154"/>
      <c r="VW590" s="154"/>
    </row>
    <row r="591" spans="1:595" s="153" customFormat="1" ht="4.5" customHeight="1">
      <c r="A591" s="799"/>
      <c r="B591" s="686"/>
      <c r="C591" s="676"/>
      <c r="D591" s="680"/>
      <c r="E591" s="683"/>
      <c r="F591" s="654"/>
      <c r="G591" s="684"/>
      <c r="H591" s="654"/>
      <c r="I591" s="760"/>
      <c r="J591" s="760"/>
      <c r="K591" s="760"/>
      <c r="L591" s="760"/>
      <c r="M591" s="761"/>
      <c r="N591" s="761"/>
      <c r="O591" s="761"/>
      <c r="P591" s="761"/>
      <c r="Q591" s="761"/>
      <c r="R591" s="761"/>
      <c r="S591" s="762"/>
      <c r="AU591" s="154"/>
      <c r="AV591" s="154"/>
      <c r="AW591" s="154"/>
      <c r="AX591" s="154"/>
      <c r="AY591" s="154"/>
      <c r="AZ591" s="154"/>
      <c r="BA591" s="154"/>
      <c r="BB591" s="154"/>
      <c r="BC591" s="154"/>
      <c r="BD591" s="154"/>
      <c r="BE591" s="154"/>
      <c r="BF591" s="154"/>
      <c r="BG591" s="154"/>
      <c r="BH591" s="154"/>
      <c r="BI591" s="154"/>
      <c r="BJ591" s="154"/>
      <c r="BK591" s="154"/>
      <c r="BL591" s="154"/>
      <c r="BM591" s="154"/>
      <c r="BN591" s="154"/>
      <c r="BO591" s="154"/>
      <c r="BP591" s="154"/>
      <c r="BQ591" s="154"/>
      <c r="BR591" s="154"/>
      <c r="BS591" s="154"/>
      <c r="BT591" s="154"/>
      <c r="BU591" s="154"/>
      <c r="BV591" s="154"/>
      <c r="BW591" s="154"/>
      <c r="BX591" s="154"/>
      <c r="BY591" s="154"/>
      <c r="BZ591" s="154"/>
      <c r="CA591" s="154"/>
      <c r="CB591" s="154"/>
      <c r="CC591" s="154"/>
      <c r="CD591" s="154"/>
      <c r="CE591" s="154"/>
      <c r="CF591" s="154"/>
      <c r="CG591" s="154"/>
      <c r="CH591" s="154"/>
      <c r="CI591" s="154"/>
      <c r="CJ591" s="154"/>
      <c r="CK591" s="154"/>
      <c r="CL591" s="154"/>
      <c r="CM591" s="154"/>
      <c r="CN591" s="154"/>
      <c r="CO591" s="154"/>
      <c r="CP591" s="154"/>
      <c r="CQ591" s="154"/>
      <c r="CR591" s="154"/>
      <c r="CS591" s="154"/>
      <c r="CT591" s="154"/>
      <c r="CU591" s="154"/>
      <c r="CV591" s="154"/>
      <c r="CW591" s="154"/>
      <c r="CX591" s="154"/>
      <c r="CY591" s="154"/>
      <c r="CZ591" s="154"/>
      <c r="DA591" s="154"/>
      <c r="DB591" s="154"/>
      <c r="DC591" s="154"/>
      <c r="DD591" s="154"/>
      <c r="DE591" s="154"/>
      <c r="DF591" s="154"/>
      <c r="DG591" s="154"/>
      <c r="DH591" s="154"/>
      <c r="DI591" s="154"/>
      <c r="DJ591" s="154"/>
      <c r="DK591" s="154"/>
      <c r="DL591" s="154"/>
      <c r="DM591" s="154"/>
      <c r="DN591" s="154"/>
      <c r="DO591" s="154"/>
      <c r="DP591" s="154"/>
      <c r="DQ591" s="154"/>
      <c r="DR591" s="154"/>
      <c r="DS591" s="154"/>
      <c r="DT591" s="154"/>
      <c r="DU591" s="154"/>
      <c r="DV591" s="154"/>
      <c r="DW591" s="154"/>
      <c r="DX591" s="154"/>
      <c r="DY591" s="154"/>
      <c r="DZ591" s="154"/>
      <c r="EA591" s="154"/>
      <c r="EB591" s="154"/>
      <c r="EC591" s="154"/>
      <c r="ED591" s="154"/>
      <c r="EE591" s="154"/>
      <c r="EF591" s="154"/>
      <c r="EG591" s="154"/>
      <c r="EH591" s="154"/>
      <c r="EI591" s="154"/>
      <c r="EJ591" s="154"/>
      <c r="EK591" s="154"/>
      <c r="EL591" s="154"/>
      <c r="EM591" s="154"/>
      <c r="EN591" s="154"/>
      <c r="EO591" s="154"/>
      <c r="EP591" s="154"/>
      <c r="EQ591" s="154"/>
      <c r="ER591" s="154"/>
      <c r="ES591" s="154"/>
      <c r="ET591" s="154"/>
      <c r="EU591" s="154"/>
      <c r="EV591" s="154"/>
      <c r="EW591" s="154"/>
      <c r="EX591" s="154"/>
      <c r="EY591" s="154"/>
      <c r="EZ591" s="154"/>
      <c r="FA591" s="154"/>
      <c r="FB591" s="154"/>
      <c r="FC591" s="154"/>
      <c r="FD591" s="154"/>
      <c r="FE591" s="154"/>
      <c r="FF591" s="154"/>
      <c r="FG591" s="154"/>
      <c r="FH591" s="154"/>
      <c r="FI591" s="154"/>
      <c r="FJ591" s="154"/>
      <c r="FK591" s="154"/>
      <c r="FL591" s="154"/>
      <c r="FM591" s="154"/>
      <c r="FN591" s="154"/>
      <c r="FO591" s="154"/>
      <c r="FP591" s="154"/>
      <c r="FQ591" s="154"/>
      <c r="FR591" s="154"/>
      <c r="FS591" s="154"/>
      <c r="FT591" s="154"/>
      <c r="FU591" s="154"/>
      <c r="FV591" s="154"/>
      <c r="FW591" s="154"/>
      <c r="FX591" s="154"/>
      <c r="FY591" s="154"/>
      <c r="FZ591" s="154"/>
      <c r="GA591" s="154"/>
      <c r="GB591" s="154"/>
      <c r="GC591" s="154"/>
      <c r="GD591" s="154"/>
      <c r="GE591" s="154"/>
      <c r="GF591" s="154"/>
      <c r="GG591" s="154"/>
      <c r="GH591" s="154"/>
      <c r="GI591" s="154"/>
      <c r="GJ591" s="154"/>
      <c r="GK591" s="154"/>
      <c r="GL591" s="154"/>
      <c r="GM591" s="154"/>
      <c r="GN591" s="154"/>
      <c r="GO591" s="154"/>
      <c r="GP591" s="154"/>
      <c r="GQ591" s="154"/>
      <c r="GR591" s="154"/>
      <c r="GS591" s="154"/>
      <c r="GT591" s="154"/>
      <c r="GU591" s="154"/>
      <c r="GV591" s="154"/>
      <c r="GW591" s="154"/>
      <c r="GX591" s="154"/>
      <c r="GY591" s="154"/>
      <c r="GZ591" s="154"/>
      <c r="HA591" s="154"/>
      <c r="HB591" s="154"/>
      <c r="HC591" s="154"/>
      <c r="HD591" s="154"/>
      <c r="HE591" s="154"/>
      <c r="HF591" s="154"/>
      <c r="HG591" s="154"/>
      <c r="HH591" s="154"/>
      <c r="HI591" s="154"/>
      <c r="HJ591" s="154"/>
      <c r="HK591" s="154"/>
      <c r="HL591" s="154"/>
      <c r="HM591" s="154"/>
      <c r="HN591" s="154"/>
      <c r="HO591" s="154"/>
      <c r="HP591" s="154"/>
      <c r="HQ591" s="154"/>
      <c r="HR591" s="154"/>
      <c r="HS591" s="154"/>
      <c r="HT591" s="154"/>
      <c r="HU591" s="154"/>
      <c r="HV591" s="154"/>
      <c r="HW591" s="154"/>
      <c r="HX591" s="154"/>
      <c r="HY591" s="154"/>
      <c r="HZ591" s="154"/>
      <c r="IA591" s="154"/>
      <c r="IB591" s="154"/>
      <c r="IC591" s="154"/>
      <c r="ID591" s="154"/>
      <c r="IE591" s="154"/>
      <c r="IF591" s="154"/>
      <c r="IG591" s="154"/>
      <c r="IH591" s="154"/>
      <c r="II591" s="154"/>
      <c r="IJ591" s="154"/>
      <c r="IK591" s="154"/>
      <c r="IL591" s="154"/>
      <c r="IM591" s="154"/>
      <c r="IN591" s="154"/>
      <c r="IO591" s="154"/>
      <c r="IP591" s="154"/>
      <c r="IQ591" s="154"/>
      <c r="IR591" s="154"/>
      <c r="IS591" s="154"/>
      <c r="IT591" s="154"/>
      <c r="IU591" s="154"/>
      <c r="IV591" s="154"/>
      <c r="IW591" s="154"/>
      <c r="IX591" s="154"/>
      <c r="IY591" s="154"/>
      <c r="IZ591" s="154"/>
      <c r="JA591" s="154"/>
      <c r="JB591" s="154"/>
      <c r="JC591" s="154"/>
      <c r="JD591" s="154"/>
      <c r="JE591" s="154"/>
      <c r="JF591" s="154"/>
      <c r="JG591" s="154"/>
      <c r="JH591" s="154"/>
      <c r="JI591" s="154"/>
      <c r="JJ591" s="154"/>
      <c r="JK591" s="154"/>
      <c r="JL591" s="154"/>
      <c r="JM591" s="154"/>
      <c r="JN591" s="154"/>
      <c r="JO591" s="154"/>
      <c r="JP591" s="154"/>
      <c r="JQ591" s="154"/>
      <c r="JR591" s="154"/>
      <c r="JS591" s="154"/>
      <c r="JT591" s="154"/>
      <c r="JU591" s="154"/>
      <c r="JV591" s="154"/>
      <c r="JW591" s="154"/>
      <c r="JX591" s="154"/>
      <c r="JY591" s="154"/>
      <c r="JZ591" s="154"/>
      <c r="KA591" s="154"/>
      <c r="KB591" s="154"/>
      <c r="KC591" s="154"/>
      <c r="KD591" s="154"/>
      <c r="KE591" s="154"/>
      <c r="KF591" s="154"/>
      <c r="KG591" s="154"/>
      <c r="KH591" s="154"/>
      <c r="KI591" s="154"/>
      <c r="KJ591" s="154"/>
      <c r="KK591" s="154"/>
      <c r="KL591" s="154"/>
      <c r="KM591" s="154"/>
      <c r="KN591" s="154"/>
      <c r="KO591" s="154"/>
      <c r="KP591" s="154"/>
      <c r="KQ591" s="154"/>
      <c r="KR591" s="154"/>
      <c r="KS591" s="154"/>
      <c r="KT591" s="154"/>
      <c r="KU591" s="154"/>
      <c r="KV591" s="154"/>
      <c r="KW591" s="154"/>
      <c r="KX591" s="154"/>
      <c r="KY591" s="154"/>
      <c r="KZ591" s="154"/>
      <c r="LA591" s="154"/>
      <c r="LB591" s="154"/>
      <c r="LC591" s="154"/>
      <c r="LD591" s="154"/>
      <c r="LE591" s="154"/>
      <c r="LF591" s="154"/>
      <c r="LG591" s="154"/>
      <c r="LH591" s="154"/>
      <c r="LI591" s="154"/>
      <c r="LJ591" s="154"/>
      <c r="LK591" s="154"/>
      <c r="LL591" s="154"/>
      <c r="LM591" s="154"/>
      <c r="LN591" s="154"/>
      <c r="LO591" s="154"/>
      <c r="LP591" s="154"/>
      <c r="LQ591" s="154"/>
      <c r="LR591" s="154"/>
      <c r="LS591" s="154"/>
      <c r="LT591" s="154"/>
      <c r="LU591" s="154"/>
      <c r="LV591" s="154"/>
      <c r="LW591" s="154"/>
      <c r="LX591" s="154"/>
      <c r="LY591" s="154"/>
      <c r="LZ591" s="154"/>
      <c r="MA591" s="154"/>
      <c r="MB591" s="154"/>
      <c r="MC591" s="154"/>
      <c r="MD591" s="154"/>
      <c r="ME591" s="154"/>
      <c r="MF591" s="154"/>
      <c r="MG591" s="154"/>
      <c r="MH591" s="154"/>
      <c r="MI591" s="154"/>
      <c r="MJ591" s="154"/>
      <c r="MK591" s="154"/>
      <c r="ML591" s="154"/>
      <c r="MM591" s="154"/>
      <c r="MN591" s="154"/>
      <c r="MO591" s="154"/>
      <c r="MP591" s="154"/>
      <c r="MQ591" s="154"/>
      <c r="MR591" s="154"/>
      <c r="MS591" s="154"/>
      <c r="MT591" s="154"/>
      <c r="MU591" s="154"/>
      <c r="MV591" s="154"/>
      <c r="MW591" s="154"/>
      <c r="MX591" s="154"/>
      <c r="MY591" s="154"/>
      <c r="MZ591" s="154"/>
      <c r="NA591" s="154"/>
      <c r="NB591" s="154"/>
      <c r="NC591" s="154"/>
      <c r="ND591" s="154"/>
      <c r="NE591" s="154"/>
      <c r="NF591" s="154"/>
      <c r="NG591" s="154"/>
      <c r="NH591" s="154"/>
      <c r="NI591" s="154"/>
      <c r="NJ591" s="154"/>
      <c r="NK591" s="154"/>
      <c r="NL591" s="154"/>
      <c r="NM591" s="154"/>
      <c r="NN591" s="154"/>
      <c r="NO591" s="154"/>
      <c r="NP591" s="154"/>
      <c r="NQ591" s="154"/>
      <c r="NR591" s="154"/>
      <c r="NS591" s="154"/>
      <c r="NT591" s="154"/>
      <c r="NU591" s="154"/>
      <c r="NV591" s="154"/>
      <c r="NW591" s="154"/>
      <c r="NX591" s="154"/>
      <c r="NY591" s="154"/>
      <c r="NZ591" s="154"/>
      <c r="OA591" s="154"/>
      <c r="OB591" s="154"/>
      <c r="OC591" s="154"/>
      <c r="OD591" s="154"/>
      <c r="OE591" s="154"/>
      <c r="OF591" s="154"/>
      <c r="OG591" s="154"/>
      <c r="OH591" s="154"/>
      <c r="OI591" s="154"/>
      <c r="OJ591" s="154"/>
      <c r="OK591" s="154"/>
      <c r="OL591" s="154"/>
      <c r="OM591" s="154"/>
      <c r="ON591" s="154"/>
      <c r="OO591" s="154"/>
      <c r="OP591" s="154"/>
      <c r="OQ591" s="154"/>
      <c r="OR591" s="154"/>
      <c r="OS591" s="154"/>
      <c r="OT591" s="154"/>
      <c r="OU591" s="154"/>
      <c r="OV591" s="154"/>
      <c r="OW591" s="154"/>
      <c r="OX591" s="154"/>
      <c r="OY591" s="154"/>
      <c r="OZ591" s="154"/>
      <c r="PA591" s="154"/>
      <c r="PB591" s="154"/>
      <c r="PC591" s="154"/>
      <c r="PD591" s="154"/>
      <c r="PE591" s="154"/>
      <c r="PF591" s="154"/>
      <c r="PG591" s="154"/>
      <c r="PH591" s="154"/>
      <c r="PI591" s="154"/>
      <c r="PJ591" s="154"/>
      <c r="PK591" s="154"/>
      <c r="PL591" s="154"/>
      <c r="PM591" s="154"/>
      <c r="PN591" s="154"/>
      <c r="PO591" s="154"/>
      <c r="PP591" s="154"/>
      <c r="PQ591" s="154"/>
      <c r="PR591" s="154"/>
      <c r="PS591" s="154"/>
      <c r="PT591" s="154"/>
      <c r="PU591" s="154"/>
      <c r="PV591" s="154"/>
      <c r="PW591" s="154"/>
      <c r="PX591" s="154"/>
      <c r="PY591" s="154"/>
      <c r="PZ591" s="154"/>
      <c r="QA591" s="154"/>
      <c r="QB591" s="154"/>
      <c r="QC591" s="154"/>
      <c r="QD591" s="154"/>
      <c r="QE591" s="154"/>
      <c r="QF591" s="154"/>
      <c r="QG591" s="154"/>
      <c r="QH591" s="154"/>
      <c r="QI591" s="154"/>
      <c r="QJ591" s="154"/>
      <c r="QK591" s="154"/>
      <c r="QL591" s="154"/>
      <c r="QM591" s="154"/>
      <c r="QN591" s="154"/>
      <c r="QO591" s="154"/>
      <c r="QP591" s="154"/>
      <c r="QQ591" s="154"/>
      <c r="QR591" s="154"/>
      <c r="QS591" s="154"/>
      <c r="QT591" s="154"/>
      <c r="QU591" s="154"/>
      <c r="QV591" s="154"/>
      <c r="QW591" s="154"/>
      <c r="QX591" s="154"/>
      <c r="QY591" s="154"/>
      <c r="QZ591" s="154"/>
      <c r="RA591" s="154"/>
      <c r="RB591" s="154"/>
      <c r="RC591" s="154"/>
      <c r="RD591" s="154"/>
      <c r="RE591" s="154"/>
      <c r="RF591" s="154"/>
      <c r="RG591" s="154"/>
      <c r="RH591" s="154"/>
      <c r="RI591" s="154"/>
      <c r="RJ591" s="154"/>
      <c r="RK591" s="154"/>
      <c r="RL591" s="154"/>
      <c r="RM591" s="154"/>
      <c r="RN591" s="154"/>
      <c r="RO591" s="154"/>
      <c r="RP591" s="154"/>
      <c r="RQ591" s="154"/>
      <c r="RR591" s="154"/>
      <c r="RS591" s="154"/>
      <c r="RT591" s="154"/>
      <c r="RU591" s="154"/>
      <c r="RV591" s="154"/>
      <c r="RW591" s="154"/>
      <c r="RX591" s="154"/>
      <c r="RY591" s="154"/>
      <c r="RZ591" s="154"/>
      <c r="SA591" s="154"/>
      <c r="SB591" s="154"/>
      <c r="SC591" s="154"/>
      <c r="SD591" s="154"/>
      <c r="SE591" s="154"/>
      <c r="SF591" s="154"/>
      <c r="SG591" s="154"/>
      <c r="SH591" s="154"/>
      <c r="SI591" s="154"/>
      <c r="SJ591" s="154"/>
      <c r="SK591" s="154"/>
      <c r="SL591" s="154"/>
      <c r="SM591" s="154"/>
      <c r="SN591" s="154"/>
      <c r="SO591" s="154"/>
      <c r="SP591" s="154"/>
      <c r="SQ591" s="154"/>
      <c r="SR591" s="154"/>
      <c r="SS591" s="154"/>
      <c r="ST591" s="154"/>
      <c r="SU591" s="154"/>
      <c r="SV591" s="154"/>
      <c r="SW591" s="154"/>
      <c r="SX591" s="154"/>
      <c r="SY591" s="154"/>
      <c r="SZ591" s="154"/>
      <c r="TA591" s="154"/>
      <c r="TB591" s="154"/>
      <c r="TC591" s="154"/>
      <c r="TD591" s="154"/>
      <c r="TE591" s="154"/>
      <c r="TF591" s="154"/>
      <c r="TG591" s="154"/>
      <c r="TH591" s="154"/>
      <c r="TI591" s="154"/>
      <c r="TJ591" s="154"/>
      <c r="TK591" s="154"/>
      <c r="TL591" s="154"/>
      <c r="TM591" s="154"/>
      <c r="TN591" s="154"/>
      <c r="TO591" s="154"/>
      <c r="TP591" s="154"/>
      <c r="TQ591" s="154"/>
      <c r="TR591" s="154"/>
      <c r="TS591" s="154"/>
      <c r="TT591" s="154"/>
      <c r="TU591" s="154"/>
      <c r="TV591" s="154"/>
      <c r="TW591" s="154"/>
      <c r="TX591" s="154"/>
      <c r="TY591" s="154"/>
      <c r="TZ591" s="154"/>
      <c r="UA591" s="154"/>
      <c r="UB591" s="154"/>
      <c r="UC591" s="154"/>
      <c r="UD591" s="154"/>
      <c r="UE591" s="154"/>
      <c r="UF591" s="154"/>
      <c r="UG591" s="154"/>
      <c r="UH591" s="154"/>
      <c r="UI591" s="154"/>
      <c r="UJ591" s="154"/>
      <c r="UK591" s="154"/>
      <c r="UL591" s="154"/>
      <c r="UM591" s="154"/>
      <c r="UN591" s="154"/>
      <c r="UO591" s="154"/>
      <c r="UP591" s="154"/>
      <c r="UQ591" s="154"/>
      <c r="UR591" s="154"/>
      <c r="US591" s="154"/>
      <c r="UT591" s="154"/>
      <c r="UU591" s="154"/>
      <c r="UV591" s="154"/>
      <c r="UW591" s="154"/>
      <c r="UX591" s="154"/>
      <c r="UY591" s="154"/>
      <c r="UZ591" s="154"/>
      <c r="VA591" s="154"/>
      <c r="VB591" s="154"/>
      <c r="VC591" s="154"/>
      <c r="VD591" s="154"/>
      <c r="VE591" s="154"/>
      <c r="VF591" s="154"/>
      <c r="VG591" s="154"/>
      <c r="VH591" s="154"/>
      <c r="VI591" s="154"/>
      <c r="VJ591" s="154"/>
      <c r="VK591" s="154"/>
      <c r="VL591" s="154"/>
      <c r="VM591" s="154"/>
      <c r="VN591" s="154"/>
      <c r="VO591" s="154"/>
      <c r="VP591" s="154"/>
      <c r="VQ591" s="154"/>
      <c r="VR591" s="154"/>
      <c r="VS591" s="154"/>
      <c r="VT591" s="154"/>
      <c r="VU591" s="154"/>
      <c r="VV591" s="154"/>
      <c r="VW591" s="154"/>
    </row>
    <row r="592" spans="1:595" s="153" customFormat="1" ht="15">
      <c r="A592" s="799"/>
      <c r="B592" s="686"/>
      <c r="C592" s="676"/>
      <c r="D592" s="680"/>
      <c r="E592" s="683"/>
      <c r="F592" s="654"/>
      <c r="G592" s="684"/>
      <c r="H592" s="654"/>
      <c r="I592" s="721"/>
      <c r="J592" s="721"/>
      <c r="K592" s="721"/>
      <c r="L592" s="721"/>
      <c r="M592" s="718"/>
      <c r="N592" s="718"/>
      <c r="O592" s="718"/>
      <c r="P592" s="718"/>
      <c r="Q592" s="718"/>
      <c r="R592" s="718"/>
      <c r="S592" s="719"/>
      <c r="AU592" s="154"/>
      <c r="AV592" s="154"/>
      <c r="AW592" s="154"/>
      <c r="AX592" s="154"/>
      <c r="AY592" s="154"/>
      <c r="AZ592" s="154"/>
      <c r="BA592" s="154"/>
      <c r="BB592" s="154"/>
      <c r="BC592" s="154"/>
      <c r="BD592" s="154"/>
      <c r="BE592" s="154"/>
      <c r="BF592" s="154"/>
      <c r="BG592" s="154"/>
      <c r="BH592" s="154"/>
      <c r="BI592" s="154"/>
      <c r="BJ592" s="154"/>
      <c r="BK592" s="154"/>
      <c r="BL592" s="154"/>
      <c r="BM592" s="154"/>
      <c r="BN592" s="154"/>
      <c r="BO592" s="154"/>
      <c r="BP592" s="154"/>
      <c r="BQ592" s="154"/>
      <c r="BR592" s="154"/>
      <c r="BS592" s="154"/>
      <c r="BT592" s="154"/>
      <c r="BU592" s="154"/>
      <c r="BV592" s="154"/>
      <c r="BW592" s="154"/>
      <c r="BX592" s="154"/>
      <c r="BY592" s="154"/>
      <c r="BZ592" s="154"/>
      <c r="CA592" s="154"/>
      <c r="CB592" s="154"/>
      <c r="CC592" s="154"/>
      <c r="CD592" s="154"/>
      <c r="CE592" s="154"/>
      <c r="CF592" s="154"/>
      <c r="CG592" s="154"/>
      <c r="CH592" s="154"/>
      <c r="CI592" s="154"/>
      <c r="CJ592" s="154"/>
      <c r="CK592" s="154"/>
      <c r="CL592" s="154"/>
      <c r="CM592" s="154"/>
      <c r="CN592" s="154"/>
      <c r="CO592" s="154"/>
      <c r="CP592" s="154"/>
      <c r="CQ592" s="154"/>
      <c r="CR592" s="154"/>
      <c r="CS592" s="154"/>
      <c r="CT592" s="154"/>
      <c r="CU592" s="154"/>
      <c r="CV592" s="154"/>
      <c r="CW592" s="154"/>
      <c r="CX592" s="154"/>
      <c r="CY592" s="154"/>
      <c r="CZ592" s="154"/>
      <c r="DA592" s="154"/>
      <c r="DB592" s="154"/>
      <c r="DC592" s="154"/>
      <c r="DD592" s="154"/>
      <c r="DE592" s="154"/>
      <c r="DF592" s="154"/>
      <c r="DG592" s="154"/>
      <c r="DH592" s="154"/>
      <c r="DI592" s="154"/>
      <c r="DJ592" s="154"/>
      <c r="DK592" s="154"/>
      <c r="DL592" s="154"/>
      <c r="DM592" s="154"/>
      <c r="DN592" s="154"/>
      <c r="DO592" s="154"/>
      <c r="DP592" s="154"/>
      <c r="DQ592" s="154"/>
      <c r="DR592" s="154"/>
      <c r="DS592" s="154"/>
      <c r="DT592" s="154"/>
      <c r="DU592" s="154"/>
      <c r="DV592" s="154"/>
      <c r="DW592" s="154"/>
      <c r="DX592" s="154"/>
      <c r="DY592" s="154"/>
      <c r="DZ592" s="154"/>
      <c r="EA592" s="154"/>
      <c r="EB592" s="154"/>
      <c r="EC592" s="154"/>
      <c r="ED592" s="154"/>
      <c r="EE592" s="154"/>
      <c r="EF592" s="154"/>
      <c r="EG592" s="154"/>
      <c r="EH592" s="154"/>
      <c r="EI592" s="154"/>
      <c r="EJ592" s="154"/>
      <c r="EK592" s="154"/>
      <c r="EL592" s="154"/>
      <c r="EM592" s="154"/>
      <c r="EN592" s="154"/>
      <c r="EO592" s="154"/>
      <c r="EP592" s="154"/>
      <c r="EQ592" s="154"/>
      <c r="ER592" s="154"/>
      <c r="ES592" s="154"/>
      <c r="ET592" s="154"/>
      <c r="EU592" s="154"/>
      <c r="EV592" s="154"/>
      <c r="EW592" s="154"/>
      <c r="EX592" s="154"/>
      <c r="EY592" s="154"/>
      <c r="EZ592" s="154"/>
      <c r="FA592" s="154"/>
      <c r="FB592" s="154"/>
      <c r="FC592" s="154"/>
      <c r="FD592" s="154"/>
      <c r="FE592" s="154"/>
      <c r="FF592" s="154"/>
      <c r="FG592" s="154"/>
      <c r="FH592" s="154"/>
      <c r="FI592" s="154"/>
      <c r="FJ592" s="154"/>
      <c r="FK592" s="154"/>
      <c r="FL592" s="154"/>
      <c r="FM592" s="154"/>
      <c r="FN592" s="154"/>
      <c r="FO592" s="154"/>
      <c r="FP592" s="154"/>
      <c r="FQ592" s="154"/>
      <c r="FR592" s="154"/>
      <c r="FS592" s="154"/>
      <c r="FT592" s="154"/>
      <c r="FU592" s="154"/>
      <c r="FV592" s="154"/>
      <c r="FW592" s="154"/>
      <c r="FX592" s="154"/>
      <c r="FY592" s="154"/>
      <c r="FZ592" s="154"/>
      <c r="GA592" s="154"/>
      <c r="GB592" s="154"/>
      <c r="GC592" s="154"/>
      <c r="GD592" s="154"/>
      <c r="GE592" s="154"/>
      <c r="GF592" s="154"/>
      <c r="GG592" s="154"/>
      <c r="GH592" s="154"/>
      <c r="GI592" s="154"/>
      <c r="GJ592" s="154"/>
      <c r="GK592" s="154"/>
      <c r="GL592" s="154"/>
      <c r="GM592" s="154"/>
      <c r="GN592" s="154"/>
      <c r="GO592" s="154"/>
      <c r="GP592" s="154"/>
      <c r="GQ592" s="154"/>
      <c r="GR592" s="154"/>
      <c r="GS592" s="154"/>
      <c r="GT592" s="154"/>
      <c r="GU592" s="154"/>
      <c r="GV592" s="154"/>
      <c r="GW592" s="154"/>
      <c r="GX592" s="154"/>
      <c r="GY592" s="154"/>
      <c r="GZ592" s="154"/>
      <c r="HA592" s="154"/>
      <c r="HB592" s="154"/>
      <c r="HC592" s="154"/>
      <c r="HD592" s="154"/>
      <c r="HE592" s="154"/>
      <c r="HF592" s="154"/>
      <c r="HG592" s="154"/>
      <c r="HH592" s="154"/>
      <c r="HI592" s="154"/>
      <c r="HJ592" s="154"/>
      <c r="HK592" s="154"/>
      <c r="HL592" s="154"/>
      <c r="HM592" s="154"/>
      <c r="HN592" s="154"/>
      <c r="HO592" s="154"/>
      <c r="HP592" s="154"/>
      <c r="HQ592" s="154"/>
      <c r="HR592" s="154"/>
      <c r="HS592" s="154"/>
      <c r="HT592" s="154"/>
      <c r="HU592" s="154"/>
      <c r="HV592" s="154"/>
      <c r="HW592" s="154"/>
      <c r="HX592" s="154"/>
      <c r="HY592" s="154"/>
      <c r="HZ592" s="154"/>
      <c r="IA592" s="154"/>
      <c r="IB592" s="154"/>
      <c r="IC592" s="154"/>
      <c r="ID592" s="154"/>
      <c r="IE592" s="154"/>
      <c r="IF592" s="154"/>
      <c r="IG592" s="154"/>
      <c r="IH592" s="154"/>
      <c r="II592" s="154"/>
      <c r="IJ592" s="154"/>
      <c r="IK592" s="154"/>
      <c r="IL592" s="154"/>
      <c r="IM592" s="154"/>
      <c r="IN592" s="154"/>
      <c r="IO592" s="154"/>
      <c r="IP592" s="154"/>
      <c r="IQ592" s="154"/>
      <c r="IR592" s="154"/>
      <c r="IS592" s="154"/>
      <c r="IT592" s="154"/>
      <c r="IU592" s="154"/>
      <c r="IV592" s="154"/>
      <c r="IW592" s="154"/>
      <c r="IX592" s="154"/>
      <c r="IY592" s="154"/>
      <c r="IZ592" s="154"/>
      <c r="JA592" s="154"/>
      <c r="JB592" s="154"/>
      <c r="JC592" s="154"/>
      <c r="JD592" s="154"/>
      <c r="JE592" s="154"/>
      <c r="JF592" s="154"/>
      <c r="JG592" s="154"/>
      <c r="JH592" s="154"/>
      <c r="JI592" s="154"/>
      <c r="JJ592" s="154"/>
      <c r="JK592" s="154"/>
      <c r="JL592" s="154"/>
      <c r="JM592" s="154"/>
      <c r="JN592" s="154"/>
      <c r="JO592" s="154"/>
      <c r="JP592" s="154"/>
      <c r="JQ592" s="154"/>
      <c r="JR592" s="154"/>
      <c r="JS592" s="154"/>
      <c r="JT592" s="154"/>
      <c r="JU592" s="154"/>
      <c r="JV592" s="154"/>
      <c r="JW592" s="154"/>
      <c r="JX592" s="154"/>
      <c r="JY592" s="154"/>
      <c r="JZ592" s="154"/>
      <c r="KA592" s="154"/>
      <c r="KB592" s="154"/>
      <c r="KC592" s="154"/>
      <c r="KD592" s="154"/>
      <c r="KE592" s="154"/>
      <c r="KF592" s="154"/>
      <c r="KG592" s="154"/>
      <c r="KH592" s="154"/>
      <c r="KI592" s="154"/>
      <c r="KJ592" s="154"/>
      <c r="KK592" s="154"/>
      <c r="KL592" s="154"/>
      <c r="KM592" s="154"/>
      <c r="KN592" s="154"/>
      <c r="KO592" s="154"/>
      <c r="KP592" s="154"/>
      <c r="KQ592" s="154"/>
      <c r="KR592" s="154"/>
      <c r="KS592" s="154"/>
      <c r="KT592" s="154"/>
      <c r="KU592" s="154"/>
      <c r="KV592" s="154"/>
      <c r="KW592" s="154"/>
      <c r="KX592" s="154"/>
      <c r="KY592" s="154"/>
      <c r="KZ592" s="154"/>
      <c r="LA592" s="154"/>
      <c r="LB592" s="154"/>
      <c r="LC592" s="154"/>
      <c r="LD592" s="154"/>
      <c r="LE592" s="154"/>
      <c r="LF592" s="154"/>
      <c r="LG592" s="154"/>
      <c r="LH592" s="154"/>
      <c r="LI592" s="154"/>
      <c r="LJ592" s="154"/>
      <c r="LK592" s="154"/>
      <c r="LL592" s="154"/>
      <c r="LM592" s="154"/>
      <c r="LN592" s="154"/>
      <c r="LO592" s="154"/>
      <c r="LP592" s="154"/>
      <c r="LQ592" s="154"/>
      <c r="LR592" s="154"/>
      <c r="LS592" s="154"/>
      <c r="LT592" s="154"/>
      <c r="LU592" s="154"/>
      <c r="LV592" s="154"/>
      <c r="LW592" s="154"/>
      <c r="LX592" s="154"/>
      <c r="LY592" s="154"/>
      <c r="LZ592" s="154"/>
      <c r="MA592" s="154"/>
      <c r="MB592" s="154"/>
      <c r="MC592" s="154"/>
      <c r="MD592" s="154"/>
      <c r="ME592" s="154"/>
      <c r="MF592" s="154"/>
      <c r="MG592" s="154"/>
      <c r="MH592" s="154"/>
      <c r="MI592" s="154"/>
      <c r="MJ592" s="154"/>
      <c r="MK592" s="154"/>
      <c r="ML592" s="154"/>
      <c r="MM592" s="154"/>
      <c r="MN592" s="154"/>
      <c r="MO592" s="154"/>
      <c r="MP592" s="154"/>
      <c r="MQ592" s="154"/>
      <c r="MR592" s="154"/>
      <c r="MS592" s="154"/>
      <c r="MT592" s="154"/>
      <c r="MU592" s="154"/>
      <c r="MV592" s="154"/>
      <c r="MW592" s="154"/>
      <c r="MX592" s="154"/>
      <c r="MY592" s="154"/>
      <c r="MZ592" s="154"/>
      <c r="NA592" s="154"/>
      <c r="NB592" s="154"/>
      <c r="NC592" s="154"/>
      <c r="ND592" s="154"/>
      <c r="NE592" s="154"/>
      <c r="NF592" s="154"/>
      <c r="NG592" s="154"/>
      <c r="NH592" s="154"/>
      <c r="NI592" s="154"/>
      <c r="NJ592" s="154"/>
      <c r="NK592" s="154"/>
      <c r="NL592" s="154"/>
      <c r="NM592" s="154"/>
      <c r="NN592" s="154"/>
      <c r="NO592" s="154"/>
      <c r="NP592" s="154"/>
      <c r="NQ592" s="154"/>
      <c r="NR592" s="154"/>
      <c r="NS592" s="154"/>
      <c r="NT592" s="154"/>
      <c r="NU592" s="154"/>
      <c r="NV592" s="154"/>
      <c r="NW592" s="154"/>
      <c r="NX592" s="154"/>
      <c r="NY592" s="154"/>
      <c r="NZ592" s="154"/>
      <c r="OA592" s="154"/>
      <c r="OB592" s="154"/>
      <c r="OC592" s="154"/>
      <c r="OD592" s="154"/>
      <c r="OE592" s="154"/>
      <c r="OF592" s="154"/>
      <c r="OG592" s="154"/>
      <c r="OH592" s="154"/>
      <c r="OI592" s="154"/>
      <c r="OJ592" s="154"/>
      <c r="OK592" s="154"/>
      <c r="OL592" s="154"/>
      <c r="OM592" s="154"/>
      <c r="ON592" s="154"/>
      <c r="OO592" s="154"/>
      <c r="OP592" s="154"/>
      <c r="OQ592" s="154"/>
      <c r="OR592" s="154"/>
      <c r="OS592" s="154"/>
      <c r="OT592" s="154"/>
      <c r="OU592" s="154"/>
      <c r="OV592" s="154"/>
      <c r="OW592" s="154"/>
      <c r="OX592" s="154"/>
      <c r="OY592" s="154"/>
      <c r="OZ592" s="154"/>
      <c r="PA592" s="154"/>
      <c r="PB592" s="154"/>
      <c r="PC592" s="154"/>
      <c r="PD592" s="154"/>
      <c r="PE592" s="154"/>
      <c r="PF592" s="154"/>
      <c r="PG592" s="154"/>
      <c r="PH592" s="154"/>
      <c r="PI592" s="154"/>
      <c r="PJ592" s="154"/>
      <c r="PK592" s="154"/>
      <c r="PL592" s="154"/>
      <c r="PM592" s="154"/>
      <c r="PN592" s="154"/>
      <c r="PO592" s="154"/>
      <c r="PP592" s="154"/>
      <c r="PQ592" s="154"/>
      <c r="PR592" s="154"/>
      <c r="PS592" s="154"/>
      <c r="PT592" s="154"/>
      <c r="PU592" s="154"/>
      <c r="PV592" s="154"/>
      <c r="PW592" s="154"/>
      <c r="PX592" s="154"/>
      <c r="PY592" s="154"/>
      <c r="PZ592" s="154"/>
      <c r="QA592" s="154"/>
      <c r="QB592" s="154"/>
      <c r="QC592" s="154"/>
      <c r="QD592" s="154"/>
      <c r="QE592" s="154"/>
      <c r="QF592" s="154"/>
      <c r="QG592" s="154"/>
      <c r="QH592" s="154"/>
      <c r="QI592" s="154"/>
      <c r="QJ592" s="154"/>
      <c r="QK592" s="154"/>
      <c r="QL592" s="154"/>
      <c r="QM592" s="154"/>
      <c r="QN592" s="154"/>
      <c r="QO592" s="154"/>
      <c r="QP592" s="154"/>
      <c r="QQ592" s="154"/>
      <c r="QR592" s="154"/>
      <c r="QS592" s="154"/>
      <c r="QT592" s="154"/>
      <c r="QU592" s="154"/>
      <c r="QV592" s="154"/>
      <c r="QW592" s="154"/>
      <c r="QX592" s="154"/>
      <c r="QY592" s="154"/>
      <c r="QZ592" s="154"/>
      <c r="RA592" s="154"/>
      <c r="RB592" s="154"/>
      <c r="RC592" s="154"/>
      <c r="RD592" s="154"/>
      <c r="RE592" s="154"/>
      <c r="RF592" s="154"/>
      <c r="RG592" s="154"/>
      <c r="RH592" s="154"/>
      <c r="RI592" s="154"/>
      <c r="RJ592" s="154"/>
      <c r="RK592" s="154"/>
      <c r="RL592" s="154"/>
      <c r="RM592" s="154"/>
      <c r="RN592" s="154"/>
      <c r="RO592" s="154"/>
      <c r="RP592" s="154"/>
      <c r="RQ592" s="154"/>
      <c r="RR592" s="154"/>
      <c r="RS592" s="154"/>
      <c r="RT592" s="154"/>
      <c r="RU592" s="154"/>
      <c r="RV592" s="154"/>
      <c r="RW592" s="154"/>
      <c r="RX592" s="154"/>
      <c r="RY592" s="154"/>
      <c r="RZ592" s="154"/>
      <c r="SA592" s="154"/>
      <c r="SB592" s="154"/>
      <c r="SC592" s="154"/>
      <c r="SD592" s="154"/>
      <c r="SE592" s="154"/>
      <c r="SF592" s="154"/>
      <c r="SG592" s="154"/>
      <c r="SH592" s="154"/>
      <c r="SI592" s="154"/>
      <c r="SJ592" s="154"/>
      <c r="SK592" s="154"/>
      <c r="SL592" s="154"/>
      <c r="SM592" s="154"/>
      <c r="SN592" s="154"/>
      <c r="SO592" s="154"/>
      <c r="SP592" s="154"/>
      <c r="SQ592" s="154"/>
      <c r="SR592" s="154"/>
      <c r="SS592" s="154"/>
      <c r="ST592" s="154"/>
      <c r="SU592" s="154"/>
      <c r="SV592" s="154"/>
      <c r="SW592" s="154"/>
      <c r="SX592" s="154"/>
      <c r="SY592" s="154"/>
      <c r="SZ592" s="154"/>
      <c r="TA592" s="154"/>
      <c r="TB592" s="154"/>
      <c r="TC592" s="154"/>
      <c r="TD592" s="154"/>
      <c r="TE592" s="154"/>
      <c r="TF592" s="154"/>
      <c r="TG592" s="154"/>
      <c r="TH592" s="154"/>
      <c r="TI592" s="154"/>
      <c r="TJ592" s="154"/>
      <c r="TK592" s="154"/>
      <c r="TL592" s="154"/>
      <c r="TM592" s="154"/>
      <c r="TN592" s="154"/>
      <c r="TO592" s="154"/>
      <c r="TP592" s="154"/>
      <c r="TQ592" s="154"/>
      <c r="TR592" s="154"/>
      <c r="TS592" s="154"/>
      <c r="TT592" s="154"/>
      <c r="TU592" s="154"/>
      <c r="TV592" s="154"/>
      <c r="TW592" s="154"/>
      <c r="TX592" s="154"/>
      <c r="TY592" s="154"/>
      <c r="TZ592" s="154"/>
      <c r="UA592" s="154"/>
      <c r="UB592" s="154"/>
      <c r="UC592" s="154"/>
      <c r="UD592" s="154"/>
      <c r="UE592" s="154"/>
      <c r="UF592" s="154"/>
      <c r="UG592" s="154"/>
      <c r="UH592" s="154"/>
      <c r="UI592" s="154"/>
      <c r="UJ592" s="154"/>
      <c r="UK592" s="154"/>
      <c r="UL592" s="154"/>
      <c r="UM592" s="154"/>
      <c r="UN592" s="154"/>
      <c r="UO592" s="154"/>
      <c r="UP592" s="154"/>
      <c r="UQ592" s="154"/>
      <c r="UR592" s="154"/>
      <c r="US592" s="154"/>
      <c r="UT592" s="154"/>
      <c r="UU592" s="154"/>
      <c r="UV592" s="154"/>
      <c r="UW592" s="154"/>
      <c r="UX592" s="154"/>
      <c r="UY592" s="154"/>
      <c r="UZ592" s="154"/>
      <c r="VA592" s="154"/>
      <c r="VB592" s="154"/>
      <c r="VC592" s="154"/>
      <c r="VD592" s="154"/>
      <c r="VE592" s="154"/>
      <c r="VF592" s="154"/>
      <c r="VG592" s="154"/>
      <c r="VH592" s="154"/>
      <c r="VI592" s="154"/>
      <c r="VJ592" s="154"/>
      <c r="VK592" s="154"/>
      <c r="VL592" s="154"/>
      <c r="VM592" s="154"/>
      <c r="VN592" s="154"/>
      <c r="VO592" s="154"/>
      <c r="VP592" s="154"/>
      <c r="VQ592" s="154"/>
      <c r="VR592" s="154"/>
      <c r="VS592" s="154"/>
      <c r="VT592" s="154"/>
      <c r="VU592" s="154"/>
      <c r="VV592" s="154"/>
      <c r="VW592" s="154"/>
    </row>
    <row r="593" spans="1:595" s="153" customFormat="1" ht="52.5" customHeight="1">
      <c r="A593" s="798"/>
      <c r="B593" s="656"/>
      <c r="C593" s="658"/>
      <c r="D593" s="660"/>
      <c r="E593" s="683"/>
      <c r="F593" s="654"/>
      <c r="G593" s="684"/>
      <c r="H593" s="654"/>
      <c r="I593" s="175" t="s">
        <v>352</v>
      </c>
      <c r="J593" s="175" t="s">
        <v>25</v>
      </c>
      <c r="K593" s="175" t="s">
        <v>1321</v>
      </c>
      <c r="L593" s="175" t="s">
        <v>431</v>
      </c>
      <c r="M593" s="155">
        <v>160517800</v>
      </c>
      <c r="N593" s="155">
        <v>160517800</v>
      </c>
      <c r="O593" s="168">
        <v>166602000</v>
      </c>
      <c r="P593" s="168">
        <v>172545690</v>
      </c>
      <c r="Q593" s="161">
        <v>182301810</v>
      </c>
      <c r="R593" s="161">
        <v>182301810</v>
      </c>
      <c r="S593" s="545">
        <v>3</v>
      </c>
      <c r="AU593" s="154"/>
      <c r="AV593" s="154"/>
      <c r="AW593" s="154"/>
      <c r="AX593" s="154"/>
      <c r="AY593" s="154"/>
      <c r="AZ593" s="154"/>
      <c r="BA593" s="154"/>
      <c r="BB593" s="154"/>
      <c r="BC593" s="154"/>
      <c r="BD593" s="154"/>
      <c r="BE593" s="154"/>
      <c r="BF593" s="154"/>
      <c r="BG593" s="154"/>
      <c r="BH593" s="154"/>
      <c r="BI593" s="154"/>
      <c r="BJ593" s="154"/>
      <c r="BK593" s="154"/>
      <c r="BL593" s="154"/>
      <c r="BM593" s="154"/>
      <c r="BN593" s="154"/>
      <c r="BO593" s="154"/>
      <c r="BP593" s="154"/>
      <c r="BQ593" s="154"/>
      <c r="BR593" s="154"/>
      <c r="BS593" s="154"/>
      <c r="BT593" s="154"/>
      <c r="BU593" s="154"/>
      <c r="BV593" s="154"/>
      <c r="BW593" s="154"/>
      <c r="BX593" s="154"/>
      <c r="BY593" s="154"/>
      <c r="BZ593" s="154"/>
      <c r="CA593" s="154"/>
      <c r="CB593" s="154"/>
      <c r="CC593" s="154"/>
      <c r="CD593" s="154"/>
      <c r="CE593" s="154"/>
      <c r="CF593" s="154"/>
      <c r="CG593" s="154"/>
      <c r="CH593" s="154"/>
      <c r="CI593" s="154"/>
      <c r="CJ593" s="154"/>
      <c r="CK593" s="154"/>
      <c r="CL593" s="154"/>
      <c r="CM593" s="154"/>
      <c r="CN593" s="154"/>
      <c r="CO593" s="154"/>
      <c r="CP593" s="154"/>
      <c r="CQ593" s="154"/>
      <c r="CR593" s="154"/>
      <c r="CS593" s="154"/>
      <c r="CT593" s="154"/>
      <c r="CU593" s="154"/>
      <c r="CV593" s="154"/>
      <c r="CW593" s="154"/>
      <c r="CX593" s="154"/>
      <c r="CY593" s="154"/>
      <c r="CZ593" s="154"/>
      <c r="DA593" s="154"/>
      <c r="DB593" s="154"/>
      <c r="DC593" s="154"/>
      <c r="DD593" s="154"/>
      <c r="DE593" s="154"/>
      <c r="DF593" s="154"/>
      <c r="DG593" s="154"/>
      <c r="DH593" s="154"/>
      <c r="DI593" s="154"/>
      <c r="DJ593" s="154"/>
      <c r="DK593" s="154"/>
      <c r="DL593" s="154"/>
      <c r="DM593" s="154"/>
      <c r="DN593" s="154"/>
      <c r="DO593" s="154"/>
      <c r="DP593" s="154"/>
      <c r="DQ593" s="154"/>
      <c r="DR593" s="154"/>
      <c r="DS593" s="154"/>
      <c r="DT593" s="154"/>
      <c r="DU593" s="154"/>
      <c r="DV593" s="154"/>
      <c r="DW593" s="154"/>
      <c r="DX593" s="154"/>
      <c r="DY593" s="154"/>
      <c r="DZ593" s="154"/>
      <c r="EA593" s="154"/>
      <c r="EB593" s="154"/>
      <c r="EC593" s="154"/>
      <c r="ED593" s="154"/>
      <c r="EE593" s="154"/>
      <c r="EF593" s="154"/>
      <c r="EG593" s="154"/>
      <c r="EH593" s="154"/>
      <c r="EI593" s="154"/>
      <c r="EJ593" s="154"/>
      <c r="EK593" s="154"/>
      <c r="EL593" s="154"/>
      <c r="EM593" s="154"/>
      <c r="EN593" s="154"/>
      <c r="EO593" s="154"/>
      <c r="EP593" s="154"/>
      <c r="EQ593" s="154"/>
      <c r="ER593" s="154"/>
      <c r="ES593" s="154"/>
      <c r="ET593" s="154"/>
      <c r="EU593" s="154"/>
      <c r="EV593" s="154"/>
      <c r="EW593" s="154"/>
      <c r="EX593" s="154"/>
      <c r="EY593" s="154"/>
      <c r="EZ593" s="154"/>
      <c r="FA593" s="154"/>
      <c r="FB593" s="154"/>
      <c r="FC593" s="154"/>
      <c r="FD593" s="154"/>
      <c r="FE593" s="154"/>
      <c r="FF593" s="154"/>
      <c r="FG593" s="154"/>
      <c r="FH593" s="154"/>
      <c r="FI593" s="154"/>
      <c r="FJ593" s="154"/>
      <c r="FK593" s="154"/>
      <c r="FL593" s="154"/>
      <c r="FM593" s="154"/>
      <c r="FN593" s="154"/>
      <c r="FO593" s="154"/>
      <c r="FP593" s="154"/>
      <c r="FQ593" s="154"/>
      <c r="FR593" s="154"/>
      <c r="FS593" s="154"/>
      <c r="FT593" s="154"/>
      <c r="FU593" s="154"/>
      <c r="FV593" s="154"/>
      <c r="FW593" s="154"/>
      <c r="FX593" s="154"/>
      <c r="FY593" s="154"/>
      <c r="FZ593" s="154"/>
      <c r="GA593" s="154"/>
      <c r="GB593" s="154"/>
      <c r="GC593" s="154"/>
      <c r="GD593" s="154"/>
      <c r="GE593" s="154"/>
      <c r="GF593" s="154"/>
      <c r="GG593" s="154"/>
      <c r="GH593" s="154"/>
      <c r="GI593" s="154"/>
      <c r="GJ593" s="154"/>
      <c r="GK593" s="154"/>
      <c r="GL593" s="154"/>
      <c r="GM593" s="154"/>
      <c r="GN593" s="154"/>
      <c r="GO593" s="154"/>
      <c r="GP593" s="154"/>
      <c r="GQ593" s="154"/>
      <c r="GR593" s="154"/>
      <c r="GS593" s="154"/>
      <c r="GT593" s="154"/>
      <c r="GU593" s="154"/>
      <c r="GV593" s="154"/>
      <c r="GW593" s="154"/>
      <c r="GX593" s="154"/>
      <c r="GY593" s="154"/>
      <c r="GZ593" s="154"/>
      <c r="HA593" s="154"/>
      <c r="HB593" s="154"/>
      <c r="HC593" s="154"/>
      <c r="HD593" s="154"/>
      <c r="HE593" s="154"/>
      <c r="HF593" s="154"/>
      <c r="HG593" s="154"/>
      <c r="HH593" s="154"/>
      <c r="HI593" s="154"/>
      <c r="HJ593" s="154"/>
      <c r="HK593" s="154"/>
      <c r="HL593" s="154"/>
      <c r="HM593" s="154"/>
      <c r="HN593" s="154"/>
      <c r="HO593" s="154"/>
      <c r="HP593" s="154"/>
      <c r="HQ593" s="154"/>
      <c r="HR593" s="154"/>
      <c r="HS593" s="154"/>
      <c r="HT593" s="154"/>
      <c r="HU593" s="154"/>
      <c r="HV593" s="154"/>
      <c r="HW593" s="154"/>
      <c r="HX593" s="154"/>
      <c r="HY593" s="154"/>
      <c r="HZ593" s="154"/>
      <c r="IA593" s="154"/>
      <c r="IB593" s="154"/>
      <c r="IC593" s="154"/>
      <c r="ID593" s="154"/>
      <c r="IE593" s="154"/>
      <c r="IF593" s="154"/>
      <c r="IG593" s="154"/>
      <c r="IH593" s="154"/>
      <c r="II593" s="154"/>
      <c r="IJ593" s="154"/>
      <c r="IK593" s="154"/>
      <c r="IL593" s="154"/>
      <c r="IM593" s="154"/>
      <c r="IN593" s="154"/>
      <c r="IO593" s="154"/>
      <c r="IP593" s="154"/>
      <c r="IQ593" s="154"/>
      <c r="IR593" s="154"/>
      <c r="IS593" s="154"/>
      <c r="IT593" s="154"/>
      <c r="IU593" s="154"/>
      <c r="IV593" s="154"/>
      <c r="IW593" s="154"/>
      <c r="IX593" s="154"/>
      <c r="IY593" s="154"/>
      <c r="IZ593" s="154"/>
      <c r="JA593" s="154"/>
      <c r="JB593" s="154"/>
      <c r="JC593" s="154"/>
      <c r="JD593" s="154"/>
      <c r="JE593" s="154"/>
      <c r="JF593" s="154"/>
      <c r="JG593" s="154"/>
      <c r="JH593" s="154"/>
      <c r="JI593" s="154"/>
      <c r="JJ593" s="154"/>
      <c r="JK593" s="154"/>
      <c r="JL593" s="154"/>
      <c r="JM593" s="154"/>
      <c r="JN593" s="154"/>
      <c r="JO593" s="154"/>
      <c r="JP593" s="154"/>
      <c r="JQ593" s="154"/>
      <c r="JR593" s="154"/>
      <c r="JS593" s="154"/>
      <c r="JT593" s="154"/>
      <c r="JU593" s="154"/>
      <c r="JV593" s="154"/>
      <c r="JW593" s="154"/>
      <c r="JX593" s="154"/>
      <c r="JY593" s="154"/>
      <c r="JZ593" s="154"/>
      <c r="KA593" s="154"/>
      <c r="KB593" s="154"/>
      <c r="KC593" s="154"/>
      <c r="KD593" s="154"/>
      <c r="KE593" s="154"/>
      <c r="KF593" s="154"/>
      <c r="KG593" s="154"/>
      <c r="KH593" s="154"/>
      <c r="KI593" s="154"/>
      <c r="KJ593" s="154"/>
      <c r="KK593" s="154"/>
      <c r="KL593" s="154"/>
      <c r="KM593" s="154"/>
      <c r="KN593" s="154"/>
      <c r="KO593" s="154"/>
      <c r="KP593" s="154"/>
      <c r="KQ593" s="154"/>
      <c r="KR593" s="154"/>
      <c r="KS593" s="154"/>
      <c r="KT593" s="154"/>
      <c r="KU593" s="154"/>
      <c r="KV593" s="154"/>
      <c r="KW593" s="154"/>
      <c r="KX593" s="154"/>
      <c r="KY593" s="154"/>
      <c r="KZ593" s="154"/>
      <c r="LA593" s="154"/>
      <c r="LB593" s="154"/>
      <c r="LC593" s="154"/>
      <c r="LD593" s="154"/>
      <c r="LE593" s="154"/>
      <c r="LF593" s="154"/>
      <c r="LG593" s="154"/>
      <c r="LH593" s="154"/>
      <c r="LI593" s="154"/>
      <c r="LJ593" s="154"/>
      <c r="LK593" s="154"/>
      <c r="LL593" s="154"/>
      <c r="LM593" s="154"/>
      <c r="LN593" s="154"/>
      <c r="LO593" s="154"/>
      <c r="LP593" s="154"/>
      <c r="LQ593" s="154"/>
      <c r="LR593" s="154"/>
      <c r="LS593" s="154"/>
      <c r="LT593" s="154"/>
      <c r="LU593" s="154"/>
      <c r="LV593" s="154"/>
      <c r="LW593" s="154"/>
      <c r="LX593" s="154"/>
      <c r="LY593" s="154"/>
      <c r="LZ593" s="154"/>
      <c r="MA593" s="154"/>
      <c r="MB593" s="154"/>
      <c r="MC593" s="154"/>
      <c r="MD593" s="154"/>
      <c r="ME593" s="154"/>
      <c r="MF593" s="154"/>
      <c r="MG593" s="154"/>
      <c r="MH593" s="154"/>
      <c r="MI593" s="154"/>
      <c r="MJ593" s="154"/>
      <c r="MK593" s="154"/>
      <c r="ML593" s="154"/>
      <c r="MM593" s="154"/>
      <c r="MN593" s="154"/>
      <c r="MO593" s="154"/>
      <c r="MP593" s="154"/>
      <c r="MQ593" s="154"/>
      <c r="MR593" s="154"/>
      <c r="MS593" s="154"/>
      <c r="MT593" s="154"/>
      <c r="MU593" s="154"/>
      <c r="MV593" s="154"/>
      <c r="MW593" s="154"/>
      <c r="MX593" s="154"/>
      <c r="MY593" s="154"/>
      <c r="MZ593" s="154"/>
      <c r="NA593" s="154"/>
      <c r="NB593" s="154"/>
      <c r="NC593" s="154"/>
      <c r="ND593" s="154"/>
      <c r="NE593" s="154"/>
      <c r="NF593" s="154"/>
      <c r="NG593" s="154"/>
      <c r="NH593" s="154"/>
      <c r="NI593" s="154"/>
      <c r="NJ593" s="154"/>
      <c r="NK593" s="154"/>
      <c r="NL593" s="154"/>
      <c r="NM593" s="154"/>
      <c r="NN593" s="154"/>
      <c r="NO593" s="154"/>
      <c r="NP593" s="154"/>
      <c r="NQ593" s="154"/>
      <c r="NR593" s="154"/>
      <c r="NS593" s="154"/>
      <c r="NT593" s="154"/>
      <c r="NU593" s="154"/>
      <c r="NV593" s="154"/>
      <c r="NW593" s="154"/>
      <c r="NX593" s="154"/>
      <c r="NY593" s="154"/>
      <c r="NZ593" s="154"/>
      <c r="OA593" s="154"/>
      <c r="OB593" s="154"/>
      <c r="OC593" s="154"/>
      <c r="OD593" s="154"/>
      <c r="OE593" s="154"/>
      <c r="OF593" s="154"/>
      <c r="OG593" s="154"/>
      <c r="OH593" s="154"/>
      <c r="OI593" s="154"/>
      <c r="OJ593" s="154"/>
      <c r="OK593" s="154"/>
      <c r="OL593" s="154"/>
      <c r="OM593" s="154"/>
      <c r="ON593" s="154"/>
      <c r="OO593" s="154"/>
      <c r="OP593" s="154"/>
      <c r="OQ593" s="154"/>
      <c r="OR593" s="154"/>
      <c r="OS593" s="154"/>
      <c r="OT593" s="154"/>
      <c r="OU593" s="154"/>
      <c r="OV593" s="154"/>
      <c r="OW593" s="154"/>
      <c r="OX593" s="154"/>
      <c r="OY593" s="154"/>
      <c r="OZ593" s="154"/>
      <c r="PA593" s="154"/>
      <c r="PB593" s="154"/>
      <c r="PC593" s="154"/>
      <c r="PD593" s="154"/>
      <c r="PE593" s="154"/>
      <c r="PF593" s="154"/>
      <c r="PG593" s="154"/>
      <c r="PH593" s="154"/>
      <c r="PI593" s="154"/>
      <c r="PJ593" s="154"/>
      <c r="PK593" s="154"/>
      <c r="PL593" s="154"/>
      <c r="PM593" s="154"/>
      <c r="PN593" s="154"/>
      <c r="PO593" s="154"/>
      <c r="PP593" s="154"/>
      <c r="PQ593" s="154"/>
      <c r="PR593" s="154"/>
      <c r="PS593" s="154"/>
      <c r="PT593" s="154"/>
      <c r="PU593" s="154"/>
      <c r="PV593" s="154"/>
      <c r="PW593" s="154"/>
      <c r="PX593" s="154"/>
      <c r="PY593" s="154"/>
      <c r="PZ593" s="154"/>
      <c r="QA593" s="154"/>
      <c r="QB593" s="154"/>
      <c r="QC593" s="154"/>
      <c r="QD593" s="154"/>
      <c r="QE593" s="154"/>
      <c r="QF593" s="154"/>
      <c r="QG593" s="154"/>
      <c r="QH593" s="154"/>
      <c r="QI593" s="154"/>
      <c r="QJ593" s="154"/>
      <c r="QK593" s="154"/>
      <c r="QL593" s="154"/>
      <c r="QM593" s="154"/>
      <c r="QN593" s="154"/>
      <c r="QO593" s="154"/>
      <c r="QP593" s="154"/>
      <c r="QQ593" s="154"/>
      <c r="QR593" s="154"/>
      <c r="QS593" s="154"/>
      <c r="QT593" s="154"/>
      <c r="QU593" s="154"/>
      <c r="QV593" s="154"/>
      <c r="QW593" s="154"/>
      <c r="QX593" s="154"/>
      <c r="QY593" s="154"/>
      <c r="QZ593" s="154"/>
      <c r="RA593" s="154"/>
      <c r="RB593" s="154"/>
      <c r="RC593" s="154"/>
      <c r="RD593" s="154"/>
      <c r="RE593" s="154"/>
      <c r="RF593" s="154"/>
      <c r="RG593" s="154"/>
      <c r="RH593" s="154"/>
      <c r="RI593" s="154"/>
      <c r="RJ593" s="154"/>
      <c r="RK593" s="154"/>
      <c r="RL593" s="154"/>
      <c r="RM593" s="154"/>
      <c r="RN593" s="154"/>
      <c r="RO593" s="154"/>
      <c r="RP593" s="154"/>
      <c r="RQ593" s="154"/>
      <c r="RR593" s="154"/>
      <c r="RS593" s="154"/>
      <c r="RT593" s="154"/>
      <c r="RU593" s="154"/>
      <c r="RV593" s="154"/>
      <c r="RW593" s="154"/>
      <c r="RX593" s="154"/>
      <c r="RY593" s="154"/>
      <c r="RZ593" s="154"/>
      <c r="SA593" s="154"/>
      <c r="SB593" s="154"/>
      <c r="SC593" s="154"/>
      <c r="SD593" s="154"/>
      <c r="SE593" s="154"/>
      <c r="SF593" s="154"/>
      <c r="SG593" s="154"/>
      <c r="SH593" s="154"/>
      <c r="SI593" s="154"/>
      <c r="SJ593" s="154"/>
      <c r="SK593" s="154"/>
      <c r="SL593" s="154"/>
      <c r="SM593" s="154"/>
      <c r="SN593" s="154"/>
      <c r="SO593" s="154"/>
      <c r="SP593" s="154"/>
      <c r="SQ593" s="154"/>
      <c r="SR593" s="154"/>
      <c r="SS593" s="154"/>
      <c r="ST593" s="154"/>
      <c r="SU593" s="154"/>
      <c r="SV593" s="154"/>
      <c r="SW593" s="154"/>
      <c r="SX593" s="154"/>
      <c r="SY593" s="154"/>
      <c r="SZ593" s="154"/>
      <c r="TA593" s="154"/>
      <c r="TB593" s="154"/>
      <c r="TC593" s="154"/>
      <c r="TD593" s="154"/>
      <c r="TE593" s="154"/>
      <c r="TF593" s="154"/>
      <c r="TG593" s="154"/>
      <c r="TH593" s="154"/>
      <c r="TI593" s="154"/>
      <c r="TJ593" s="154"/>
      <c r="TK593" s="154"/>
      <c r="TL593" s="154"/>
      <c r="TM593" s="154"/>
      <c r="TN593" s="154"/>
      <c r="TO593" s="154"/>
      <c r="TP593" s="154"/>
      <c r="TQ593" s="154"/>
      <c r="TR593" s="154"/>
      <c r="TS593" s="154"/>
      <c r="TT593" s="154"/>
      <c r="TU593" s="154"/>
      <c r="TV593" s="154"/>
      <c r="TW593" s="154"/>
      <c r="TX593" s="154"/>
      <c r="TY593" s="154"/>
      <c r="TZ593" s="154"/>
      <c r="UA593" s="154"/>
      <c r="UB593" s="154"/>
      <c r="UC593" s="154"/>
      <c r="UD593" s="154"/>
      <c r="UE593" s="154"/>
      <c r="UF593" s="154"/>
      <c r="UG593" s="154"/>
      <c r="UH593" s="154"/>
      <c r="UI593" s="154"/>
      <c r="UJ593" s="154"/>
      <c r="UK593" s="154"/>
      <c r="UL593" s="154"/>
      <c r="UM593" s="154"/>
      <c r="UN593" s="154"/>
      <c r="UO593" s="154"/>
      <c r="UP593" s="154"/>
      <c r="UQ593" s="154"/>
      <c r="UR593" s="154"/>
      <c r="US593" s="154"/>
      <c r="UT593" s="154"/>
      <c r="UU593" s="154"/>
      <c r="UV593" s="154"/>
      <c r="UW593" s="154"/>
      <c r="UX593" s="154"/>
      <c r="UY593" s="154"/>
      <c r="UZ593" s="154"/>
      <c r="VA593" s="154"/>
      <c r="VB593" s="154"/>
      <c r="VC593" s="154"/>
      <c r="VD593" s="154"/>
      <c r="VE593" s="154"/>
      <c r="VF593" s="154"/>
      <c r="VG593" s="154"/>
      <c r="VH593" s="154"/>
      <c r="VI593" s="154"/>
      <c r="VJ593" s="154"/>
      <c r="VK593" s="154"/>
      <c r="VL593" s="154"/>
      <c r="VM593" s="154"/>
      <c r="VN593" s="154"/>
      <c r="VO593" s="154"/>
      <c r="VP593" s="154"/>
      <c r="VQ593" s="154"/>
      <c r="VR593" s="154"/>
      <c r="VS593" s="154"/>
      <c r="VT593" s="154"/>
      <c r="VU593" s="154"/>
      <c r="VV593" s="154"/>
      <c r="VW593" s="154"/>
    </row>
    <row r="594" spans="1:595" s="153" customFormat="1" ht="61.5" customHeight="1">
      <c r="A594" s="798"/>
      <c r="B594" s="655" t="s">
        <v>1322</v>
      </c>
      <c r="C594" s="732" t="s">
        <v>1323</v>
      </c>
      <c r="D594" s="659" t="s">
        <v>1290</v>
      </c>
      <c r="E594" s="681" t="s">
        <v>1324</v>
      </c>
      <c r="F594" s="653" t="s">
        <v>51</v>
      </c>
      <c r="G594" s="664">
        <v>45685</v>
      </c>
      <c r="H594" s="695" t="s">
        <v>1282</v>
      </c>
      <c r="I594" s="197" t="s">
        <v>352</v>
      </c>
      <c r="J594" s="197" t="s">
        <v>25</v>
      </c>
      <c r="K594" s="197" t="s">
        <v>1325</v>
      </c>
      <c r="L594" s="197" t="s">
        <v>28</v>
      </c>
      <c r="M594" s="152">
        <f t="shared" ref="M594:R594" si="31">M595</f>
        <v>4329200</v>
      </c>
      <c r="N594" s="152">
        <f t="shared" si="31"/>
        <v>4329200</v>
      </c>
      <c r="O594" s="152">
        <f t="shared" si="31"/>
        <v>4787000</v>
      </c>
      <c r="P594" s="152">
        <f t="shared" si="31"/>
        <v>4787000</v>
      </c>
      <c r="Q594" s="152">
        <f t="shared" si="31"/>
        <v>4787000</v>
      </c>
      <c r="R594" s="152">
        <f t="shared" si="31"/>
        <v>4787000</v>
      </c>
      <c r="S594" s="551"/>
      <c r="AU594" s="154"/>
      <c r="AV594" s="154"/>
      <c r="AW594" s="154"/>
      <c r="AX594" s="154"/>
      <c r="AY594" s="154"/>
      <c r="AZ594" s="154"/>
      <c r="BA594" s="154"/>
      <c r="BB594" s="154"/>
      <c r="BC594" s="154"/>
      <c r="BD594" s="154"/>
      <c r="BE594" s="154"/>
      <c r="BF594" s="154"/>
      <c r="BG594" s="154"/>
      <c r="BH594" s="154"/>
      <c r="BI594" s="154"/>
      <c r="BJ594" s="154"/>
      <c r="BK594" s="154"/>
      <c r="BL594" s="154"/>
      <c r="BM594" s="154"/>
      <c r="BN594" s="154"/>
      <c r="BO594" s="154"/>
      <c r="BP594" s="154"/>
      <c r="BQ594" s="154"/>
      <c r="BR594" s="154"/>
      <c r="BS594" s="154"/>
      <c r="BT594" s="154"/>
      <c r="BU594" s="154"/>
      <c r="BV594" s="154"/>
      <c r="BW594" s="154"/>
      <c r="BX594" s="154"/>
      <c r="BY594" s="154"/>
      <c r="BZ594" s="154"/>
      <c r="CA594" s="154"/>
      <c r="CB594" s="154"/>
      <c r="CC594" s="154"/>
      <c r="CD594" s="154"/>
      <c r="CE594" s="154"/>
      <c r="CF594" s="154"/>
      <c r="CG594" s="154"/>
      <c r="CH594" s="154"/>
      <c r="CI594" s="154"/>
      <c r="CJ594" s="154"/>
      <c r="CK594" s="154"/>
      <c r="CL594" s="154"/>
      <c r="CM594" s="154"/>
      <c r="CN594" s="154"/>
      <c r="CO594" s="154"/>
      <c r="CP594" s="154"/>
      <c r="CQ594" s="154"/>
      <c r="CR594" s="154"/>
      <c r="CS594" s="154"/>
      <c r="CT594" s="154"/>
      <c r="CU594" s="154"/>
      <c r="CV594" s="154"/>
      <c r="CW594" s="154"/>
      <c r="CX594" s="154"/>
      <c r="CY594" s="154"/>
      <c r="CZ594" s="154"/>
      <c r="DA594" s="154"/>
      <c r="DB594" s="154"/>
      <c r="DC594" s="154"/>
      <c r="DD594" s="154"/>
      <c r="DE594" s="154"/>
      <c r="DF594" s="154"/>
      <c r="DG594" s="154"/>
      <c r="DH594" s="154"/>
      <c r="DI594" s="154"/>
      <c r="DJ594" s="154"/>
      <c r="DK594" s="154"/>
      <c r="DL594" s="154"/>
      <c r="DM594" s="154"/>
      <c r="DN594" s="154"/>
      <c r="DO594" s="154"/>
      <c r="DP594" s="154"/>
      <c r="DQ594" s="154"/>
      <c r="DR594" s="154"/>
      <c r="DS594" s="154"/>
      <c r="DT594" s="154"/>
      <c r="DU594" s="154"/>
      <c r="DV594" s="154"/>
      <c r="DW594" s="154"/>
      <c r="DX594" s="154"/>
      <c r="DY594" s="154"/>
      <c r="DZ594" s="154"/>
      <c r="EA594" s="154"/>
      <c r="EB594" s="154"/>
      <c r="EC594" s="154"/>
      <c r="ED594" s="154"/>
      <c r="EE594" s="154"/>
      <c r="EF594" s="154"/>
      <c r="EG594" s="154"/>
      <c r="EH594" s="154"/>
      <c r="EI594" s="154"/>
      <c r="EJ594" s="154"/>
      <c r="EK594" s="154"/>
      <c r="EL594" s="154"/>
      <c r="EM594" s="154"/>
      <c r="EN594" s="154"/>
      <c r="EO594" s="154"/>
      <c r="EP594" s="154"/>
      <c r="EQ594" s="154"/>
      <c r="ER594" s="154"/>
      <c r="ES594" s="154"/>
      <c r="ET594" s="154"/>
      <c r="EU594" s="154"/>
      <c r="EV594" s="154"/>
      <c r="EW594" s="154"/>
      <c r="EX594" s="154"/>
      <c r="EY594" s="154"/>
      <c r="EZ594" s="154"/>
      <c r="FA594" s="154"/>
      <c r="FB594" s="154"/>
      <c r="FC594" s="154"/>
      <c r="FD594" s="154"/>
      <c r="FE594" s="154"/>
      <c r="FF594" s="154"/>
      <c r="FG594" s="154"/>
      <c r="FH594" s="154"/>
      <c r="FI594" s="154"/>
      <c r="FJ594" s="154"/>
      <c r="FK594" s="154"/>
      <c r="FL594" s="154"/>
      <c r="FM594" s="154"/>
      <c r="FN594" s="154"/>
      <c r="FO594" s="154"/>
      <c r="FP594" s="154"/>
      <c r="FQ594" s="154"/>
      <c r="FR594" s="154"/>
      <c r="FS594" s="154"/>
      <c r="FT594" s="154"/>
      <c r="FU594" s="154"/>
      <c r="FV594" s="154"/>
      <c r="FW594" s="154"/>
      <c r="FX594" s="154"/>
      <c r="FY594" s="154"/>
      <c r="FZ594" s="154"/>
      <c r="GA594" s="154"/>
      <c r="GB594" s="154"/>
      <c r="GC594" s="154"/>
      <c r="GD594" s="154"/>
      <c r="GE594" s="154"/>
      <c r="GF594" s="154"/>
      <c r="GG594" s="154"/>
      <c r="GH594" s="154"/>
      <c r="GI594" s="154"/>
      <c r="GJ594" s="154"/>
      <c r="GK594" s="154"/>
      <c r="GL594" s="154"/>
      <c r="GM594" s="154"/>
      <c r="GN594" s="154"/>
      <c r="GO594" s="154"/>
      <c r="GP594" s="154"/>
      <c r="GQ594" s="154"/>
      <c r="GR594" s="154"/>
      <c r="GS594" s="154"/>
      <c r="GT594" s="154"/>
      <c r="GU594" s="154"/>
      <c r="GV594" s="154"/>
      <c r="GW594" s="154"/>
      <c r="GX594" s="154"/>
      <c r="GY594" s="154"/>
      <c r="GZ594" s="154"/>
      <c r="HA594" s="154"/>
      <c r="HB594" s="154"/>
      <c r="HC594" s="154"/>
      <c r="HD594" s="154"/>
      <c r="HE594" s="154"/>
      <c r="HF594" s="154"/>
      <c r="HG594" s="154"/>
      <c r="HH594" s="154"/>
      <c r="HI594" s="154"/>
      <c r="HJ594" s="154"/>
      <c r="HK594" s="154"/>
      <c r="HL594" s="154"/>
      <c r="HM594" s="154"/>
      <c r="HN594" s="154"/>
      <c r="HO594" s="154"/>
      <c r="HP594" s="154"/>
      <c r="HQ594" s="154"/>
      <c r="HR594" s="154"/>
      <c r="HS594" s="154"/>
      <c r="HT594" s="154"/>
      <c r="HU594" s="154"/>
      <c r="HV594" s="154"/>
      <c r="HW594" s="154"/>
      <c r="HX594" s="154"/>
      <c r="HY594" s="154"/>
      <c r="HZ594" s="154"/>
      <c r="IA594" s="154"/>
      <c r="IB594" s="154"/>
      <c r="IC594" s="154"/>
      <c r="ID594" s="154"/>
      <c r="IE594" s="154"/>
      <c r="IF594" s="154"/>
      <c r="IG594" s="154"/>
      <c r="IH594" s="154"/>
      <c r="II594" s="154"/>
      <c r="IJ594" s="154"/>
      <c r="IK594" s="154"/>
      <c r="IL594" s="154"/>
      <c r="IM594" s="154"/>
      <c r="IN594" s="154"/>
      <c r="IO594" s="154"/>
      <c r="IP594" s="154"/>
      <c r="IQ594" s="154"/>
      <c r="IR594" s="154"/>
      <c r="IS594" s="154"/>
      <c r="IT594" s="154"/>
      <c r="IU594" s="154"/>
      <c r="IV594" s="154"/>
      <c r="IW594" s="154"/>
      <c r="IX594" s="154"/>
      <c r="IY594" s="154"/>
      <c r="IZ594" s="154"/>
      <c r="JA594" s="154"/>
      <c r="JB594" s="154"/>
      <c r="JC594" s="154"/>
      <c r="JD594" s="154"/>
      <c r="JE594" s="154"/>
      <c r="JF594" s="154"/>
      <c r="JG594" s="154"/>
      <c r="JH594" s="154"/>
      <c r="JI594" s="154"/>
      <c r="JJ594" s="154"/>
      <c r="JK594" s="154"/>
      <c r="JL594" s="154"/>
      <c r="JM594" s="154"/>
      <c r="JN594" s="154"/>
      <c r="JO594" s="154"/>
      <c r="JP594" s="154"/>
      <c r="JQ594" s="154"/>
      <c r="JR594" s="154"/>
      <c r="JS594" s="154"/>
      <c r="JT594" s="154"/>
      <c r="JU594" s="154"/>
      <c r="JV594" s="154"/>
      <c r="JW594" s="154"/>
      <c r="JX594" s="154"/>
      <c r="JY594" s="154"/>
      <c r="JZ594" s="154"/>
      <c r="KA594" s="154"/>
      <c r="KB594" s="154"/>
      <c r="KC594" s="154"/>
      <c r="KD594" s="154"/>
      <c r="KE594" s="154"/>
      <c r="KF594" s="154"/>
      <c r="KG594" s="154"/>
      <c r="KH594" s="154"/>
      <c r="KI594" s="154"/>
      <c r="KJ594" s="154"/>
      <c r="KK594" s="154"/>
      <c r="KL594" s="154"/>
      <c r="KM594" s="154"/>
      <c r="KN594" s="154"/>
      <c r="KO594" s="154"/>
      <c r="KP594" s="154"/>
      <c r="KQ594" s="154"/>
      <c r="KR594" s="154"/>
      <c r="KS594" s="154"/>
      <c r="KT594" s="154"/>
      <c r="KU594" s="154"/>
      <c r="KV594" s="154"/>
      <c r="KW594" s="154"/>
      <c r="KX594" s="154"/>
      <c r="KY594" s="154"/>
      <c r="KZ594" s="154"/>
      <c r="LA594" s="154"/>
      <c r="LB594" s="154"/>
      <c r="LC594" s="154"/>
      <c r="LD594" s="154"/>
      <c r="LE594" s="154"/>
      <c r="LF594" s="154"/>
      <c r="LG594" s="154"/>
      <c r="LH594" s="154"/>
      <c r="LI594" s="154"/>
      <c r="LJ594" s="154"/>
      <c r="LK594" s="154"/>
      <c r="LL594" s="154"/>
      <c r="LM594" s="154"/>
      <c r="LN594" s="154"/>
      <c r="LO594" s="154"/>
      <c r="LP594" s="154"/>
      <c r="LQ594" s="154"/>
      <c r="LR594" s="154"/>
      <c r="LS594" s="154"/>
      <c r="LT594" s="154"/>
      <c r="LU594" s="154"/>
      <c r="LV594" s="154"/>
      <c r="LW594" s="154"/>
      <c r="LX594" s="154"/>
      <c r="LY594" s="154"/>
      <c r="LZ594" s="154"/>
      <c r="MA594" s="154"/>
      <c r="MB594" s="154"/>
      <c r="MC594" s="154"/>
      <c r="MD594" s="154"/>
      <c r="ME594" s="154"/>
      <c r="MF594" s="154"/>
      <c r="MG594" s="154"/>
      <c r="MH594" s="154"/>
      <c r="MI594" s="154"/>
      <c r="MJ594" s="154"/>
      <c r="MK594" s="154"/>
      <c r="ML594" s="154"/>
      <c r="MM594" s="154"/>
      <c r="MN594" s="154"/>
      <c r="MO594" s="154"/>
      <c r="MP594" s="154"/>
      <c r="MQ594" s="154"/>
      <c r="MR594" s="154"/>
      <c r="MS594" s="154"/>
      <c r="MT594" s="154"/>
      <c r="MU594" s="154"/>
      <c r="MV594" s="154"/>
      <c r="MW594" s="154"/>
      <c r="MX594" s="154"/>
      <c r="MY594" s="154"/>
      <c r="MZ594" s="154"/>
      <c r="NA594" s="154"/>
      <c r="NB594" s="154"/>
      <c r="NC594" s="154"/>
      <c r="ND594" s="154"/>
      <c r="NE594" s="154"/>
      <c r="NF594" s="154"/>
      <c r="NG594" s="154"/>
      <c r="NH594" s="154"/>
      <c r="NI594" s="154"/>
      <c r="NJ594" s="154"/>
      <c r="NK594" s="154"/>
      <c r="NL594" s="154"/>
      <c r="NM594" s="154"/>
      <c r="NN594" s="154"/>
      <c r="NO594" s="154"/>
      <c r="NP594" s="154"/>
      <c r="NQ594" s="154"/>
      <c r="NR594" s="154"/>
      <c r="NS594" s="154"/>
      <c r="NT594" s="154"/>
      <c r="NU594" s="154"/>
      <c r="NV594" s="154"/>
      <c r="NW594" s="154"/>
      <c r="NX594" s="154"/>
      <c r="NY594" s="154"/>
      <c r="NZ594" s="154"/>
      <c r="OA594" s="154"/>
      <c r="OB594" s="154"/>
      <c r="OC594" s="154"/>
      <c r="OD594" s="154"/>
      <c r="OE594" s="154"/>
      <c r="OF594" s="154"/>
      <c r="OG594" s="154"/>
      <c r="OH594" s="154"/>
      <c r="OI594" s="154"/>
      <c r="OJ594" s="154"/>
      <c r="OK594" s="154"/>
      <c r="OL594" s="154"/>
      <c r="OM594" s="154"/>
      <c r="ON594" s="154"/>
      <c r="OO594" s="154"/>
      <c r="OP594" s="154"/>
      <c r="OQ594" s="154"/>
      <c r="OR594" s="154"/>
      <c r="OS594" s="154"/>
      <c r="OT594" s="154"/>
      <c r="OU594" s="154"/>
      <c r="OV594" s="154"/>
      <c r="OW594" s="154"/>
      <c r="OX594" s="154"/>
      <c r="OY594" s="154"/>
      <c r="OZ594" s="154"/>
      <c r="PA594" s="154"/>
      <c r="PB594" s="154"/>
      <c r="PC594" s="154"/>
      <c r="PD594" s="154"/>
      <c r="PE594" s="154"/>
      <c r="PF594" s="154"/>
      <c r="PG594" s="154"/>
      <c r="PH594" s="154"/>
      <c r="PI594" s="154"/>
      <c r="PJ594" s="154"/>
      <c r="PK594" s="154"/>
      <c r="PL594" s="154"/>
      <c r="PM594" s="154"/>
      <c r="PN594" s="154"/>
      <c r="PO594" s="154"/>
      <c r="PP594" s="154"/>
      <c r="PQ594" s="154"/>
      <c r="PR594" s="154"/>
      <c r="PS594" s="154"/>
      <c r="PT594" s="154"/>
      <c r="PU594" s="154"/>
      <c r="PV594" s="154"/>
      <c r="PW594" s="154"/>
      <c r="PX594" s="154"/>
      <c r="PY594" s="154"/>
      <c r="PZ594" s="154"/>
      <c r="QA594" s="154"/>
      <c r="QB594" s="154"/>
      <c r="QC594" s="154"/>
      <c r="QD594" s="154"/>
      <c r="QE594" s="154"/>
      <c r="QF594" s="154"/>
      <c r="QG594" s="154"/>
      <c r="QH594" s="154"/>
      <c r="QI594" s="154"/>
      <c r="QJ594" s="154"/>
      <c r="QK594" s="154"/>
      <c r="QL594" s="154"/>
      <c r="QM594" s="154"/>
      <c r="QN594" s="154"/>
      <c r="QO594" s="154"/>
      <c r="QP594" s="154"/>
      <c r="QQ594" s="154"/>
      <c r="QR594" s="154"/>
      <c r="QS594" s="154"/>
      <c r="QT594" s="154"/>
      <c r="QU594" s="154"/>
      <c r="QV594" s="154"/>
      <c r="QW594" s="154"/>
      <c r="QX594" s="154"/>
      <c r="QY594" s="154"/>
      <c r="QZ594" s="154"/>
      <c r="RA594" s="154"/>
      <c r="RB594" s="154"/>
      <c r="RC594" s="154"/>
      <c r="RD594" s="154"/>
      <c r="RE594" s="154"/>
      <c r="RF594" s="154"/>
      <c r="RG594" s="154"/>
      <c r="RH594" s="154"/>
      <c r="RI594" s="154"/>
      <c r="RJ594" s="154"/>
      <c r="RK594" s="154"/>
      <c r="RL594" s="154"/>
      <c r="RM594" s="154"/>
      <c r="RN594" s="154"/>
      <c r="RO594" s="154"/>
      <c r="RP594" s="154"/>
      <c r="RQ594" s="154"/>
      <c r="RR594" s="154"/>
      <c r="RS594" s="154"/>
      <c r="RT594" s="154"/>
      <c r="RU594" s="154"/>
      <c r="RV594" s="154"/>
      <c r="RW594" s="154"/>
      <c r="RX594" s="154"/>
      <c r="RY594" s="154"/>
      <c r="RZ594" s="154"/>
      <c r="SA594" s="154"/>
      <c r="SB594" s="154"/>
      <c r="SC594" s="154"/>
      <c r="SD594" s="154"/>
      <c r="SE594" s="154"/>
      <c r="SF594" s="154"/>
      <c r="SG594" s="154"/>
      <c r="SH594" s="154"/>
      <c r="SI594" s="154"/>
      <c r="SJ594" s="154"/>
      <c r="SK594" s="154"/>
      <c r="SL594" s="154"/>
      <c r="SM594" s="154"/>
      <c r="SN594" s="154"/>
      <c r="SO594" s="154"/>
      <c r="SP594" s="154"/>
      <c r="SQ594" s="154"/>
      <c r="SR594" s="154"/>
      <c r="SS594" s="154"/>
      <c r="ST594" s="154"/>
      <c r="SU594" s="154"/>
      <c r="SV594" s="154"/>
      <c r="SW594" s="154"/>
      <c r="SX594" s="154"/>
      <c r="SY594" s="154"/>
      <c r="SZ594" s="154"/>
      <c r="TA594" s="154"/>
      <c r="TB594" s="154"/>
      <c r="TC594" s="154"/>
      <c r="TD594" s="154"/>
      <c r="TE594" s="154"/>
      <c r="TF594" s="154"/>
      <c r="TG594" s="154"/>
      <c r="TH594" s="154"/>
      <c r="TI594" s="154"/>
      <c r="TJ594" s="154"/>
      <c r="TK594" s="154"/>
      <c r="TL594" s="154"/>
      <c r="TM594" s="154"/>
      <c r="TN594" s="154"/>
      <c r="TO594" s="154"/>
      <c r="TP594" s="154"/>
      <c r="TQ594" s="154"/>
      <c r="TR594" s="154"/>
      <c r="TS594" s="154"/>
      <c r="TT594" s="154"/>
      <c r="TU594" s="154"/>
      <c r="TV594" s="154"/>
      <c r="TW594" s="154"/>
      <c r="TX594" s="154"/>
      <c r="TY594" s="154"/>
      <c r="TZ594" s="154"/>
      <c r="UA594" s="154"/>
      <c r="UB594" s="154"/>
      <c r="UC594" s="154"/>
      <c r="UD594" s="154"/>
      <c r="UE594" s="154"/>
      <c r="UF594" s="154"/>
      <c r="UG594" s="154"/>
      <c r="UH594" s="154"/>
      <c r="UI594" s="154"/>
      <c r="UJ594" s="154"/>
      <c r="UK594" s="154"/>
      <c r="UL594" s="154"/>
      <c r="UM594" s="154"/>
      <c r="UN594" s="154"/>
      <c r="UO594" s="154"/>
      <c r="UP594" s="154"/>
      <c r="UQ594" s="154"/>
      <c r="UR594" s="154"/>
      <c r="US594" s="154"/>
      <c r="UT594" s="154"/>
      <c r="UU594" s="154"/>
      <c r="UV594" s="154"/>
      <c r="UW594" s="154"/>
      <c r="UX594" s="154"/>
      <c r="UY594" s="154"/>
      <c r="UZ594" s="154"/>
      <c r="VA594" s="154"/>
      <c r="VB594" s="154"/>
      <c r="VC594" s="154"/>
      <c r="VD594" s="154"/>
      <c r="VE594" s="154"/>
      <c r="VF594" s="154"/>
      <c r="VG594" s="154"/>
      <c r="VH594" s="154"/>
      <c r="VI594" s="154"/>
      <c r="VJ594" s="154"/>
      <c r="VK594" s="154"/>
      <c r="VL594" s="154"/>
      <c r="VM594" s="154"/>
      <c r="VN594" s="154"/>
      <c r="VO594" s="154"/>
      <c r="VP594" s="154"/>
      <c r="VQ594" s="154"/>
      <c r="VR594" s="154"/>
      <c r="VS594" s="154"/>
      <c r="VT594" s="154"/>
      <c r="VU594" s="154"/>
      <c r="VV594" s="154"/>
      <c r="VW594" s="154"/>
    </row>
    <row r="595" spans="1:595" s="153" customFormat="1" ht="86.25" customHeight="1">
      <c r="A595" s="798"/>
      <c r="B595" s="686"/>
      <c r="C595" s="778"/>
      <c r="D595" s="680"/>
      <c r="E595" s="682"/>
      <c r="F595" s="663"/>
      <c r="G595" s="665"/>
      <c r="H595" s="696"/>
      <c r="I595" s="205" t="s">
        <v>352</v>
      </c>
      <c r="J595" s="205" t="s">
        <v>25</v>
      </c>
      <c r="K595" s="169" t="s">
        <v>1325</v>
      </c>
      <c r="L595" s="169" t="s">
        <v>424</v>
      </c>
      <c r="M595" s="162">
        <v>4329200</v>
      </c>
      <c r="N595" s="162">
        <v>4329200</v>
      </c>
      <c r="O595" s="162">
        <v>4787000</v>
      </c>
      <c r="P595" s="162">
        <v>4787000</v>
      </c>
      <c r="Q595" s="162">
        <v>4787000</v>
      </c>
      <c r="R595" s="162">
        <v>4787000</v>
      </c>
      <c r="S595" s="545">
        <v>3</v>
      </c>
      <c r="AU595" s="154"/>
      <c r="AV595" s="154"/>
      <c r="AW595" s="154"/>
      <c r="AX595" s="154"/>
      <c r="AY595" s="154"/>
      <c r="AZ595" s="154"/>
      <c r="BA595" s="154"/>
      <c r="BB595" s="154"/>
      <c r="BC595" s="154"/>
      <c r="BD595" s="154"/>
      <c r="BE595" s="154"/>
      <c r="BF595" s="154"/>
      <c r="BG595" s="154"/>
      <c r="BH595" s="154"/>
      <c r="BI595" s="154"/>
      <c r="BJ595" s="154"/>
      <c r="BK595" s="154"/>
      <c r="BL595" s="154"/>
      <c r="BM595" s="154"/>
      <c r="BN595" s="154"/>
      <c r="BO595" s="154"/>
      <c r="BP595" s="154"/>
      <c r="BQ595" s="154"/>
      <c r="BR595" s="154"/>
      <c r="BS595" s="154"/>
      <c r="BT595" s="154"/>
      <c r="BU595" s="154"/>
      <c r="BV595" s="154"/>
      <c r="BW595" s="154"/>
      <c r="BX595" s="154"/>
      <c r="BY595" s="154"/>
      <c r="BZ595" s="154"/>
      <c r="CA595" s="154"/>
      <c r="CB595" s="154"/>
      <c r="CC595" s="154"/>
      <c r="CD595" s="154"/>
      <c r="CE595" s="154"/>
      <c r="CF595" s="154"/>
      <c r="CG595" s="154"/>
      <c r="CH595" s="154"/>
      <c r="CI595" s="154"/>
      <c r="CJ595" s="154"/>
      <c r="CK595" s="154"/>
      <c r="CL595" s="154"/>
      <c r="CM595" s="154"/>
      <c r="CN595" s="154"/>
      <c r="CO595" s="154"/>
      <c r="CP595" s="154"/>
      <c r="CQ595" s="154"/>
      <c r="CR595" s="154"/>
      <c r="CS595" s="154"/>
      <c r="CT595" s="154"/>
      <c r="CU595" s="154"/>
      <c r="CV595" s="154"/>
      <c r="CW595" s="154"/>
      <c r="CX595" s="154"/>
      <c r="CY595" s="154"/>
      <c r="CZ595" s="154"/>
      <c r="DA595" s="154"/>
      <c r="DB595" s="154"/>
      <c r="DC595" s="154"/>
      <c r="DD595" s="154"/>
      <c r="DE595" s="154"/>
      <c r="DF595" s="154"/>
      <c r="DG595" s="154"/>
      <c r="DH595" s="154"/>
      <c r="DI595" s="154"/>
      <c r="DJ595" s="154"/>
      <c r="DK595" s="154"/>
      <c r="DL595" s="154"/>
      <c r="DM595" s="154"/>
      <c r="DN595" s="154"/>
      <c r="DO595" s="154"/>
      <c r="DP595" s="154"/>
      <c r="DQ595" s="154"/>
      <c r="DR595" s="154"/>
      <c r="DS595" s="154"/>
      <c r="DT595" s="154"/>
      <c r="DU595" s="154"/>
      <c r="DV595" s="154"/>
      <c r="DW595" s="154"/>
      <c r="DX595" s="154"/>
      <c r="DY595" s="154"/>
      <c r="DZ595" s="154"/>
      <c r="EA595" s="154"/>
      <c r="EB595" s="154"/>
      <c r="EC595" s="154"/>
      <c r="ED595" s="154"/>
      <c r="EE595" s="154"/>
      <c r="EF595" s="154"/>
      <c r="EG595" s="154"/>
      <c r="EH595" s="154"/>
      <c r="EI595" s="154"/>
      <c r="EJ595" s="154"/>
      <c r="EK595" s="154"/>
      <c r="EL595" s="154"/>
      <c r="EM595" s="154"/>
      <c r="EN595" s="154"/>
      <c r="EO595" s="154"/>
      <c r="EP595" s="154"/>
      <c r="EQ595" s="154"/>
      <c r="ER595" s="154"/>
      <c r="ES595" s="154"/>
      <c r="ET595" s="154"/>
      <c r="EU595" s="154"/>
      <c r="EV595" s="154"/>
      <c r="EW595" s="154"/>
      <c r="EX595" s="154"/>
      <c r="EY595" s="154"/>
      <c r="EZ595" s="154"/>
      <c r="FA595" s="154"/>
      <c r="FB595" s="154"/>
      <c r="FC595" s="154"/>
      <c r="FD595" s="154"/>
      <c r="FE595" s="154"/>
      <c r="FF595" s="154"/>
      <c r="FG595" s="154"/>
      <c r="FH595" s="154"/>
      <c r="FI595" s="154"/>
      <c r="FJ595" s="154"/>
      <c r="FK595" s="154"/>
      <c r="FL595" s="154"/>
      <c r="FM595" s="154"/>
      <c r="FN595" s="154"/>
      <c r="FO595" s="154"/>
      <c r="FP595" s="154"/>
      <c r="FQ595" s="154"/>
      <c r="FR595" s="154"/>
      <c r="FS595" s="154"/>
      <c r="FT595" s="154"/>
      <c r="FU595" s="154"/>
      <c r="FV595" s="154"/>
      <c r="FW595" s="154"/>
      <c r="FX595" s="154"/>
      <c r="FY595" s="154"/>
      <c r="FZ595" s="154"/>
      <c r="GA595" s="154"/>
      <c r="GB595" s="154"/>
      <c r="GC595" s="154"/>
      <c r="GD595" s="154"/>
      <c r="GE595" s="154"/>
      <c r="GF595" s="154"/>
      <c r="GG595" s="154"/>
      <c r="GH595" s="154"/>
      <c r="GI595" s="154"/>
      <c r="GJ595" s="154"/>
      <c r="GK595" s="154"/>
      <c r="GL595" s="154"/>
      <c r="GM595" s="154"/>
      <c r="GN595" s="154"/>
      <c r="GO595" s="154"/>
      <c r="GP595" s="154"/>
      <c r="GQ595" s="154"/>
      <c r="GR595" s="154"/>
      <c r="GS595" s="154"/>
      <c r="GT595" s="154"/>
      <c r="GU595" s="154"/>
      <c r="GV595" s="154"/>
      <c r="GW595" s="154"/>
      <c r="GX595" s="154"/>
      <c r="GY595" s="154"/>
      <c r="GZ595" s="154"/>
      <c r="HA595" s="154"/>
      <c r="HB595" s="154"/>
      <c r="HC595" s="154"/>
      <c r="HD595" s="154"/>
      <c r="HE595" s="154"/>
      <c r="HF595" s="154"/>
      <c r="HG595" s="154"/>
      <c r="HH595" s="154"/>
      <c r="HI595" s="154"/>
      <c r="HJ595" s="154"/>
      <c r="HK595" s="154"/>
      <c r="HL595" s="154"/>
      <c r="HM595" s="154"/>
      <c r="HN595" s="154"/>
      <c r="HO595" s="154"/>
      <c r="HP595" s="154"/>
      <c r="HQ595" s="154"/>
      <c r="HR595" s="154"/>
      <c r="HS595" s="154"/>
      <c r="HT595" s="154"/>
      <c r="HU595" s="154"/>
      <c r="HV595" s="154"/>
      <c r="HW595" s="154"/>
      <c r="HX595" s="154"/>
      <c r="HY595" s="154"/>
      <c r="HZ595" s="154"/>
      <c r="IA595" s="154"/>
      <c r="IB595" s="154"/>
      <c r="IC595" s="154"/>
      <c r="ID595" s="154"/>
      <c r="IE595" s="154"/>
      <c r="IF595" s="154"/>
      <c r="IG595" s="154"/>
      <c r="IH595" s="154"/>
      <c r="II595" s="154"/>
      <c r="IJ595" s="154"/>
      <c r="IK595" s="154"/>
      <c r="IL595" s="154"/>
      <c r="IM595" s="154"/>
      <c r="IN595" s="154"/>
      <c r="IO595" s="154"/>
      <c r="IP595" s="154"/>
      <c r="IQ595" s="154"/>
      <c r="IR595" s="154"/>
      <c r="IS595" s="154"/>
      <c r="IT595" s="154"/>
      <c r="IU595" s="154"/>
      <c r="IV595" s="154"/>
      <c r="IW595" s="154"/>
      <c r="IX595" s="154"/>
      <c r="IY595" s="154"/>
      <c r="IZ595" s="154"/>
      <c r="JA595" s="154"/>
      <c r="JB595" s="154"/>
      <c r="JC595" s="154"/>
      <c r="JD595" s="154"/>
      <c r="JE595" s="154"/>
      <c r="JF595" s="154"/>
      <c r="JG595" s="154"/>
      <c r="JH595" s="154"/>
      <c r="JI595" s="154"/>
      <c r="JJ595" s="154"/>
      <c r="JK595" s="154"/>
      <c r="JL595" s="154"/>
      <c r="JM595" s="154"/>
      <c r="JN595" s="154"/>
      <c r="JO595" s="154"/>
      <c r="JP595" s="154"/>
      <c r="JQ595" s="154"/>
      <c r="JR595" s="154"/>
      <c r="JS595" s="154"/>
      <c r="JT595" s="154"/>
      <c r="JU595" s="154"/>
      <c r="JV595" s="154"/>
      <c r="JW595" s="154"/>
      <c r="JX595" s="154"/>
      <c r="JY595" s="154"/>
      <c r="JZ595" s="154"/>
      <c r="KA595" s="154"/>
      <c r="KB595" s="154"/>
      <c r="KC595" s="154"/>
      <c r="KD595" s="154"/>
      <c r="KE595" s="154"/>
      <c r="KF595" s="154"/>
      <c r="KG595" s="154"/>
      <c r="KH595" s="154"/>
      <c r="KI595" s="154"/>
      <c r="KJ595" s="154"/>
      <c r="KK595" s="154"/>
      <c r="KL595" s="154"/>
      <c r="KM595" s="154"/>
      <c r="KN595" s="154"/>
      <c r="KO595" s="154"/>
      <c r="KP595" s="154"/>
      <c r="KQ595" s="154"/>
      <c r="KR595" s="154"/>
      <c r="KS595" s="154"/>
      <c r="KT595" s="154"/>
      <c r="KU595" s="154"/>
      <c r="KV595" s="154"/>
      <c r="KW595" s="154"/>
      <c r="KX595" s="154"/>
      <c r="KY595" s="154"/>
      <c r="KZ595" s="154"/>
      <c r="LA595" s="154"/>
      <c r="LB595" s="154"/>
      <c r="LC595" s="154"/>
      <c r="LD595" s="154"/>
      <c r="LE595" s="154"/>
      <c r="LF595" s="154"/>
      <c r="LG595" s="154"/>
      <c r="LH595" s="154"/>
      <c r="LI595" s="154"/>
      <c r="LJ595" s="154"/>
      <c r="LK595" s="154"/>
      <c r="LL595" s="154"/>
      <c r="LM595" s="154"/>
      <c r="LN595" s="154"/>
      <c r="LO595" s="154"/>
      <c r="LP595" s="154"/>
      <c r="LQ595" s="154"/>
      <c r="LR595" s="154"/>
      <c r="LS595" s="154"/>
      <c r="LT595" s="154"/>
      <c r="LU595" s="154"/>
      <c r="LV595" s="154"/>
      <c r="LW595" s="154"/>
      <c r="LX595" s="154"/>
      <c r="LY595" s="154"/>
      <c r="LZ595" s="154"/>
      <c r="MA595" s="154"/>
      <c r="MB595" s="154"/>
      <c r="MC595" s="154"/>
      <c r="MD595" s="154"/>
      <c r="ME595" s="154"/>
      <c r="MF595" s="154"/>
      <c r="MG595" s="154"/>
      <c r="MH595" s="154"/>
      <c r="MI595" s="154"/>
      <c r="MJ595" s="154"/>
      <c r="MK595" s="154"/>
      <c r="ML595" s="154"/>
      <c r="MM595" s="154"/>
      <c r="MN595" s="154"/>
      <c r="MO595" s="154"/>
      <c r="MP595" s="154"/>
      <c r="MQ595" s="154"/>
      <c r="MR595" s="154"/>
      <c r="MS595" s="154"/>
      <c r="MT595" s="154"/>
      <c r="MU595" s="154"/>
      <c r="MV595" s="154"/>
      <c r="MW595" s="154"/>
      <c r="MX595" s="154"/>
      <c r="MY595" s="154"/>
      <c r="MZ595" s="154"/>
      <c r="NA595" s="154"/>
      <c r="NB595" s="154"/>
      <c r="NC595" s="154"/>
      <c r="ND595" s="154"/>
      <c r="NE595" s="154"/>
      <c r="NF595" s="154"/>
      <c r="NG595" s="154"/>
      <c r="NH595" s="154"/>
      <c r="NI595" s="154"/>
      <c r="NJ595" s="154"/>
      <c r="NK595" s="154"/>
      <c r="NL595" s="154"/>
      <c r="NM595" s="154"/>
      <c r="NN595" s="154"/>
      <c r="NO595" s="154"/>
      <c r="NP595" s="154"/>
      <c r="NQ595" s="154"/>
      <c r="NR595" s="154"/>
      <c r="NS595" s="154"/>
      <c r="NT595" s="154"/>
      <c r="NU595" s="154"/>
      <c r="NV595" s="154"/>
      <c r="NW595" s="154"/>
      <c r="NX595" s="154"/>
      <c r="NY595" s="154"/>
      <c r="NZ595" s="154"/>
      <c r="OA595" s="154"/>
      <c r="OB595" s="154"/>
      <c r="OC595" s="154"/>
      <c r="OD595" s="154"/>
      <c r="OE595" s="154"/>
      <c r="OF595" s="154"/>
      <c r="OG595" s="154"/>
      <c r="OH595" s="154"/>
      <c r="OI595" s="154"/>
      <c r="OJ595" s="154"/>
      <c r="OK595" s="154"/>
      <c r="OL595" s="154"/>
      <c r="OM595" s="154"/>
      <c r="ON595" s="154"/>
      <c r="OO595" s="154"/>
      <c r="OP595" s="154"/>
      <c r="OQ595" s="154"/>
      <c r="OR595" s="154"/>
      <c r="OS595" s="154"/>
      <c r="OT595" s="154"/>
      <c r="OU595" s="154"/>
      <c r="OV595" s="154"/>
      <c r="OW595" s="154"/>
      <c r="OX595" s="154"/>
      <c r="OY595" s="154"/>
      <c r="OZ595" s="154"/>
      <c r="PA595" s="154"/>
      <c r="PB595" s="154"/>
      <c r="PC595" s="154"/>
      <c r="PD595" s="154"/>
      <c r="PE595" s="154"/>
      <c r="PF595" s="154"/>
      <c r="PG595" s="154"/>
      <c r="PH595" s="154"/>
      <c r="PI595" s="154"/>
      <c r="PJ595" s="154"/>
      <c r="PK595" s="154"/>
      <c r="PL595" s="154"/>
      <c r="PM595" s="154"/>
      <c r="PN595" s="154"/>
      <c r="PO595" s="154"/>
      <c r="PP595" s="154"/>
      <c r="PQ595" s="154"/>
      <c r="PR595" s="154"/>
      <c r="PS595" s="154"/>
      <c r="PT595" s="154"/>
      <c r="PU595" s="154"/>
      <c r="PV595" s="154"/>
      <c r="PW595" s="154"/>
      <c r="PX595" s="154"/>
      <c r="PY595" s="154"/>
      <c r="PZ595" s="154"/>
      <c r="QA595" s="154"/>
      <c r="QB595" s="154"/>
      <c r="QC595" s="154"/>
      <c r="QD595" s="154"/>
      <c r="QE595" s="154"/>
      <c r="QF595" s="154"/>
      <c r="QG595" s="154"/>
      <c r="QH595" s="154"/>
      <c r="QI595" s="154"/>
      <c r="QJ595" s="154"/>
      <c r="QK595" s="154"/>
      <c r="QL595" s="154"/>
      <c r="QM595" s="154"/>
      <c r="QN595" s="154"/>
      <c r="QO595" s="154"/>
      <c r="QP595" s="154"/>
      <c r="QQ595" s="154"/>
      <c r="QR595" s="154"/>
      <c r="QS595" s="154"/>
      <c r="QT595" s="154"/>
      <c r="QU595" s="154"/>
      <c r="QV595" s="154"/>
      <c r="QW595" s="154"/>
      <c r="QX595" s="154"/>
      <c r="QY595" s="154"/>
      <c r="QZ595" s="154"/>
      <c r="RA595" s="154"/>
      <c r="RB595" s="154"/>
      <c r="RC595" s="154"/>
      <c r="RD595" s="154"/>
      <c r="RE595" s="154"/>
      <c r="RF595" s="154"/>
      <c r="RG595" s="154"/>
      <c r="RH595" s="154"/>
      <c r="RI595" s="154"/>
      <c r="RJ595" s="154"/>
      <c r="RK595" s="154"/>
      <c r="RL595" s="154"/>
      <c r="RM595" s="154"/>
      <c r="RN595" s="154"/>
      <c r="RO595" s="154"/>
      <c r="RP595" s="154"/>
      <c r="RQ595" s="154"/>
      <c r="RR595" s="154"/>
      <c r="RS595" s="154"/>
      <c r="RT595" s="154"/>
      <c r="RU595" s="154"/>
      <c r="RV595" s="154"/>
      <c r="RW595" s="154"/>
      <c r="RX595" s="154"/>
      <c r="RY595" s="154"/>
      <c r="RZ595" s="154"/>
      <c r="SA595" s="154"/>
      <c r="SB595" s="154"/>
      <c r="SC595" s="154"/>
      <c r="SD595" s="154"/>
      <c r="SE595" s="154"/>
      <c r="SF595" s="154"/>
      <c r="SG595" s="154"/>
      <c r="SH595" s="154"/>
      <c r="SI595" s="154"/>
      <c r="SJ595" s="154"/>
      <c r="SK595" s="154"/>
      <c r="SL595" s="154"/>
      <c r="SM595" s="154"/>
      <c r="SN595" s="154"/>
      <c r="SO595" s="154"/>
      <c r="SP595" s="154"/>
      <c r="SQ595" s="154"/>
      <c r="SR595" s="154"/>
      <c r="SS595" s="154"/>
      <c r="ST595" s="154"/>
      <c r="SU595" s="154"/>
      <c r="SV595" s="154"/>
      <c r="SW595" s="154"/>
      <c r="SX595" s="154"/>
      <c r="SY595" s="154"/>
      <c r="SZ595" s="154"/>
      <c r="TA595" s="154"/>
      <c r="TB595" s="154"/>
      <c r="TC595" s="154"/>
      <c r="TD595" s="154"/>
      <c r="TE595" s="154"/>
      <c r="TF595" s="154"/>
      <c r="TG595" s="154"/>
      <c r="TH595" s="154"/>
      <c r="TI595" s="154"/>
      <c r="TJ595" s="154"/>
      <c r="TK595" s="154"/>
      <c r="TL595" s="154"/>
      <c r="TM595" s="154"/>
      <c r="TN595" s="154"/>
      <c r="TO595" s="154"/>
      <c r="TP595" s="154"/>
      <c r="TQ595" s="154"/>
      <c r="TR595" s="154"/>
      <c r="TS595" s="154"/>
      <c r="TT595" s="154"/>
      <c r="TU595" s="154"/>
      <c r="TV595" s="154"/>
      <c r="TW595" s="154"/>
      <c r="TX595" s="154"/>
      <c r="TY595" s="154"/>
      <c r="TZ595" s="154"/>
      <c r="UA595" s="154"/>
      <c r="UB595" s="154"/>
      <c r="UC595" s="154"/>
      <c r="UD595" s="154"/>
      <c r="UE595" s="154"/>
      <c r="UF595" s="154"/>
      <c r="UG595" s="154"/>
      <c r="UH595" s="154"/>
      <c r="UI595" s="154"/>
      <c r="UJ595" s="154"/>
      <c r="UK595" s="154"/>
      <c r="UL595" s="154"/>
      <c r="UM595" s="154"/>
      <c r="UN595" s="154"/>
      <c r="UO595" s="154"/>
      <c r="UP595" s="154"/>
      <c r="UQ595" s="154"/>
      <c r="UR595" s="154"/>
      <c r="US595" s="154"/>
      <c r="UT595" s="154"/>
      <c r="UU595" s="154"/>
      <c r="UV595" s="154"/>
      <c r="UW595" s="154"/>
      <c r="UX595" s="154"/>
      <c r="UY595" s="154"/>
      <c r="UZ595" s="154"/>
      <c r="VA595" s="154"/>
      <c r="VB595" s="154"/>
      <c r="VC595" s="154"/>
      <c r="VD595" s="154"/>
      <c r="VE595" s="154"/>
      <c r="VF595" s="154"/>
      <c r="VG595" s="154"/>
      <c r="VH595" s="154"/>
      <c r="VI595" s="154"/>
      <c r="VJ595" s="154"/>
      <c r="VK595" s="154"/>
      <c r="VL595" s="154"/>
      <c r="VM595" s="154"/>
      <c r="VN595" s="154"/>
      <c r="VO595" s="154"/>
      <c r="VP595" s="154"/>
      <c r="VQ595" s="154"/>
      <c r="VR595" s="154"/>
      <c r="VS595" s="154"/>
      <c r="VT595" s="154"/>
      <c r="VU595" s="154"/>
      <c r="VV595" s="154"/>
      <c r="VW595" s="154"/>
    </row>
    <row r="596" spans="1:595" s="153" customFormat="1" ht="52.5" customHeight="1">
      <c r="A596" s="798"/>
      <c r="B596" s="655" t="s">
        <v>1326</v>
      </c>
      <c r="C596" s="779" t="s">
        <v>1327</v>
      </c>
      <c r="D596" s="680"/>
      <c r="E596" s="681" t="s">
        <v>1328</v>
      </c>
      <c r="F596" s="653" t="s">
        <v>51</v>
      </c>
      <c r="G596" s="664">
        <v>43528</v>
      </c>
      <c r="H596" s="653" t="s">
        <v>24</v>
      </c>
      <c r="I596" s="197" t="s">
        <v>352</v>
      </c>
      <c r="J596" s="197" t="s">
        <v>25</v>
      </c>
      <c r="K596" s="197" t="s">
        <v>1329</v>
      </c>
      <c r="L596" s="197" t="s">
        <v>28</v>
      </c>
      <c r="M596" s="152">
        <f t="shared" ref="M596:R596" si="32">M597</f>
        <v>1293100</v>
      </c>
      <c r="N596" s="152">
        <f t="shared" si="32"/>
        <v>1293100</v>
      </c>
      <c r="O596" s="152">
        <f t="shared" si="32"/>
        <v>1196800</v>
      </c>
      <c r="P596" s="203">
        <f t="shared" si="32"/>
        <v>1196800</v>
      </c>
      <c r="Q596" s="202">
        <f t="shared" si="32"/>
        <v>1196800</v>
      </c>
      <c r="R596" s="202">
        <f t="shared" si="32"/>
        <v>1196800</v>
      </c>
      <c r="S596" s="545"/>
      <c r="AU596" s="154"/>
      <c r="AV596" s="154"/>
      <c r="AW596" s="154"/>
      <c r="AX596" s="154"/>
      <c r="AY596" s="154"/>
      <c r="AZ596" s="154"/>
      <c r="BA596" s="154"/>
      <c r="BB596" s="154"/>
      <c r="BC596" s="154"/>
      <c r="BD596" s="154"/>
      <c r="BE596" s="154"/>
      <c r="BF596" s="154"/>
      <c r="BG596" s="154"/>
      <c r="BH596" s="154"/>
      <c r="BI596" s="154"/>
      <c r="BJ596" s="154"/>
      <c r="BK596" s="154"/>
      <c r="BL596" s="154"/>
      <c r="BM596" s="154"/>
      <c r="BN596" s="154"/>
      <c r="BO596" s="154"/>
      <c r="BP596" s="154"/>
      <c r="BQ596" s="154"/>
      <c r="BR596" s="154"/>
      <c r="BS596" s="154"/>
      <c r="BT596" s="154"/>
      <c r="BU596" s="154"/>
      <c r="BV596" s="154"/>
      <c r="BW596" s="154"/>
      <c r="BX596" s="154"/>
      <c r="BY596" s="154"/>
      <c r="BZ596" s="154"/>
      <c r="CA596" s="154"/>
      <c r="CB596" s="154"/>
      <c r="CC596" s="154"/>
      <c r="CD596" s="154"/>
      <c r="CE596" s="154"/>
      <c r="CF596" s="154"/>
      <c r="CG596" s="154"/>
      <c r="CH596" s="154"/>
      <c r="CI596" s="154"/>
      <c r="CJ596" s="154"/>
      <c r="CK596" s="154"/>
      <c r="CL596" s="154"/>
      <c r="CM596" s="154"/>
      <c r="CN596" s="154"/>
      <c r="CO596" s="154"/>
      <c r="CP596" s="154"/>
      <c r="CQ596" s="154"/>
      <c r="CR596" s="154"/>
      <c r="CS596" s="154"/>
      <c r="CT596" s="154"/>
      <c r="CU596" s="154"/>
      <c r="CV596" s="154"/>
      <c r="CW596" s="154"/>
      <c r="CX596" s="154"/>
      <c r="CY596" s="154"/>
      <c r="CZ596" s="154"/>
      <c r="DA596" s="154"/>
      <c r="DB596" s="154"/>
      <c r="DC596" s="154"/>
      <c r="DD596" s="154"/>
      <c r="DE596" s="154"/>
      <c r="DF596" s="154"/>
      <c r="DG596" s="154"/>
      <c r="DH596" s="154"/>
      <c r="DI596" s="154"/>
      <c r="DJ596" s="154"/>
      <c r="DK596" s="154"/>
      <c r="DL596" s="154"/>
      <c r="DM596" s="154"/>
      <c r="DN596" s="154"/>
      <c r="DO596" s="154"/>
      <c r="DP596" s="154"/>
      <c r="DQ596" s="154"/>
      <c r="DR596" s="154"/>
      <c r="DS596" s="154"/>
      <c r="DT596" s="154"/>
      <c r="DU596" s="154"/>
      <c r="DV596" s="154"/>
      <c r="DW596" s="154"/>
      <c r="DX596" s="154"/>
      <c r="DY596" s="154"/>
      <c r="DZ596" s="154"/>
      <c r="EA596" s="154"/>
      <c r="EB596" s="154"/>
      <c r="EC596" s="154"/>
      <c r="ED596" s="154"/>
      <c r="EE596" s="154"/>
      <c r="EF596" s="154"/>
      <c r="EG596" s="154"/>
      <c r="EH596" s="154"/>
      <c r="EI596" s="154"/>
      <c r="EJ596" s="154"/>
      <c r="EK596" s="154"/>
      <c r="EL596" s="154"/>
      <c r="EM596" s="154"/>
      <c r="EN596" s="154"/>
      <c r="EO596" s="154"/>
      <c r="EP596" s="154"/>
      <c r="EQ596" s="154"/>
      <c r="ER596" s="154"/>
      <c r="ES596" s="154"/>
      <c r="ET596" s="154"/>
      <c r="EU596" s="154"/>
      <c r="EV596" s="154"/>
      <c r="EW596" s="154"/>
      <c r="EX596" s="154"/>
      <c r="EY596" s="154"/>
      <c r="EZ596" s="154"/>
      <c r="FA596" s="154"/>
      <c r="FB596" s="154"/>
      <c r="FC596" s="154"/>
      <c r="FD596" s="154"/>
      <c r="FE596" s="154"/>
      <c r="FF596" s="154"/>
      <c r="FG596" s="154"/>
      <c r="FH596" s="154"/>
      <c r="FI596" s="154"/>
      <c r="FJ596" s="154"/>
      <c r="FK596" s="154"/>
      <c r="FL596" s="154"/>
      <c r="FM596" s="154"/>
      <c r="FN596" s="154"/>
      <c r="FO596" s="154"/>
      <c r="FP596" s="154"/>
      <c r="FQ596" s="154"/>
      <c r="FR596" s="154"/>
      <c r="FS596" s="154"/>
      <c r="FT596" s="154"/>
      <c r="FU596" s="154"/>
      <c r="FV596" s="154"/>
      <c r="FW596" s="154"/>
      <c r="FX596" s="154"/>
      <c r="FY596" s="154"/>
      <c r="FZ596" s="154"/>
      <c r="GA596" s="154"/>
      <c r="GB596" s="154"/>
      <c r="GC596" s="154"/>
      <c r="GD596" s="154"/>
      <c r="GE596" s="154"/>
      <c r="GF596" s="154"/>
      <c r="GG596" s="154"/>
      <c r="GH596" s="154"/>
      <c r="GI596" s="154"/>
      <c r="GJ596" s="154"/>
      <c r="GK596" s="154"/>
      <c r="GL596" s="154"/>
      <c r="GM596" s="154"/>
      <c r="GN596" s="154"/>
      <c r="GO596" s="154"/>
      <c r="GP596" s="154"/>
      <c r="GQ596" s="154"/>
      <c r="GR596" s="154"/>
      <c r="GS596" s="154"/>
      <c r="GT596" s="154"/>
      <c r="GU596" s="154"/>
      <c r="GV596" s="154"/>
      <c r="GW596" s="154"/>
      <c r="GX596" s="154"/>
      <c r="GY596" s="154"/>
      <c r="GZ596" s="154"/>
      <c r="HA596" s="154"/>
      <c r="HB596" s="154"/>
      <c r="HC596" s="154"/>
      <c r="HD596" s="154"/>
      <c r="HE596" s="154"/>
      <c r="HF596" s="154"/>
      <c r="HG596" s="154"/>
      <c r="HH596" s="154"/>
      <c r="HI596" s="154"/>
      <c r="HJ596" s="154"/>
      <c r="HK596" s="154"/>
      <c r="HL596" s="154"/>
      <c r="HM596" s="154"/>
      <c r="HN596" s="154"/>
      <c r="HO596" s="154"/>
      <c r="HP596" s="154"/>
      <c r="HQ596" s="154"/>
      <c r="HR596" s="154"/>
      <c r="HS596" s="154"/>
      <c r="HT596" s="154"/>
      <c r="HU596" s="154"/>
      <c r="HV596" s="154"/>
      <c r="HW596" s="154"/>
      <c r="HX596" s="154"/>
      <c r="HY596" s="154"/>
      <c r="HZ596" s="154"/>
      <c r="IA596" s="154"/>
      <c r="IB596" s="154"/>
      <c r="IC596" s="154"/>
      <c r="ID596" s="154"/>
      <c r="IE596" s="154"/>
      <c r="IF596" s="154"/>
      <c r="IG596" s="154"/>
      <c r="IH596" s="154"/>
      <c r="II596" s="154"/>
      <c r="IJ596" s="154"/>
      <c r="IK596" s="154"/>
      <c r="IL596" s="154"/>
      <c r="IM596" s="154"/>
      <c r="IN596" s="154"/>
      <c r="IO596" s="154"/>
      <c r="IP596" s="154"/>
      <c r="IQ596" s="154"/>
      <c r="IR596" s="154"/>
      <c r="IS596" s="154"/>
      <c r="IT596" s="154"/>
      <c r="IU596" s="154"/>
      <c r="IV596" s="154"/>
      <c r="IW596" s="154"/>
      <c r="IX596" s="154"/>
      <c r="IY596" s="154"/>
      <c r="IZ596" s="154"/>
      <c r="JA596" s="154"/>
      <c r="JB596" s="154"/>
      <c r="JC596" s="154"/>
      <c r="JD596" s="154"/>
      <c r="JE596" s="154"/>
      <c r="JF596" s="154"/>
      <c r="JG596" s="154"/>
      <c r="JH596" s="154"/>
      <c r="JI596" s="154"/>
      <c r="JJ596" s="154"/>
      <c r="JK596" s="154"/>
      <c r="JL596" s="154"/>
      <c r="JM596" s="154"/>
      <c r="JN596" s="154"/>
      <c r="JO596" s="154"/>
      <c r="JP596" s="154"/>
      <c r="JQ596" s="154"/>
      <c r="JR596" s="154"/>
      <c r="JS596" s="154"/>
      <c r="JT596" s="154"/>
      <c r="JU596" s="154"/>
      <c r="JV596" s="154"/>
      <c r="JW596" s="154"/>
      <c r="JX596" s="154"/>
      <c r="JY596" s="154"/>
      <c r="JZ596" s="154"/>
      <c r="KA596" s="154"/>
      <c r="KB596" s="154"/>
      <c r="KC596" s="154"/>
      <c r="KD596" s="154"/>
      <c r="KE596" s="154"/>
      <c r="KF596" s="154"/>
      <c r="KG596" s="154"/>
      <c r="KH596" s="154"/>
      <c r="KI596" s="154"/>
      <c r="KJ596" s="154"/>
      <c r="KK596" s="154"/>
      <c r="KL596" s="154"/>
      <c r="KM596" s="154"/>
      <c r="KN596" s="154"/>
      <c r="KO596" s="154"/>
      <c r="KP596" s="154"/>
      <c r="KQ596" s="154"/>
      <c r="KR596" s="154"/>
      <c r="KS596" s="154"/>
      <c r="KT596" s="154"/>
      <c r="KU596" s="154"/>
      <c r="KV596" s="154"/>
      <c r="KW596" s="154"/>
      <c r="KX596" s="154"/>
      <c r="KY596" s="154"/>
      <c r="KZ596" s="154"/>
      <c r="LA596" s="154"/>
      <c r="LB596" s="154"/>
      <c r="LC596" s="154"/>
      <c r="LD596" s="154"/>
      <c r="LE596" s="154"/>
      <c r="LF596" s="154"/>
      <c r="LG596" s="154"/>
      <c r="LH596" s="154"/>
      <c r="LI596" s="154"/>
      <c r="LJ596" s="154"/>
      <c r="LK596" s="154"/>
      <c r="LL596" s="154"/>
      <c r="LM596" s="154"/>
      <c r="LN596" s="154"/>
      <c r="LO596" s="154"/>
      <c r="LP596" s="154"/>
      <c r="LQ596" s="154"/>
      <c r="LR596" s="154"/>
      <c r="LS596" s="154"/>
      <c r="LT596" s="154"/>
      <c r="LU596" s="154"/>
      <c r="LV596" s="154"/>
      <c r="LW596" s="154"/>
      <c r="LX596" s="154"/>
      <c r="LY596" s="154"/>
      <c r="LZ596" s="154"/>
      <c r="MA596" s="154"/>
      <c r="MB596" s="154"/>
      <c r="MC596" s="154"/>
      <c r="MD596" s="154"/>
      <c r="ME596" s="154"/>
      <c r="MF596" s="154"/>
      <c r="MG596" s="154"/>
      <c r="MH596" s="154"/>
      <c r="MI596" s="154"/>
      <c r="MJ596" s="154"/>
      <c r="MK596" s="154"/>
      <c r="ML596" s="154"/>
      <c r="MM596" s="154"/>
      <c r="MN596" s="154"/>
      <c r="MO596" s="154"/>
      <c r="MP596" s="154"/>
      <c r="MQ596" s="154"/>
      <c r="MR596" s="154"/>
      <c r="MS596" s="154"/>
      <c r="MT596" s="154"/>
      <c r="MU596" s="154"/>
      <c r="MV596" s="154"/>
      <c r="MW596" s="154"/>
      <c r="MX596" s="154"/>
      <c r="MY596" s="154"/>
      <c r="MZ596" s="154"/>
      <c r="NA596" s="154"/>
      <c r="NB596" s="154"/>
      <c r="NC596" s="154"/>
      <c r="ND596" s="154"/>
      <c r="NE596" s="154"/>
      <c r="NF596" s="154"/>
      <c r="NG596" s="154"/>
      <c r="NH596" s="154"/>
      <c r="NI596" s="154"/>
      <c r="NJ596" s="154"/>
      <c r="NK596" s="154"/>
      <c r="NL596" s="154"/>
      <c r="NM596" s="154"/>
      <c r="NN596" s="154"/>
      <c r="NO596" s="154"/>
      <c r="NP596" s="154"/>
      <c r="NQ596" s="154"/>
      <c r="NR596" s="154"/>
      <c r="NS596" s="154"/>
      <c r="NT596" s="154"/>
      <c r="NU596" s="154"/>
      <c r="NV596" s="154"/>
      <c r="NW596" s="154"/>
      <c r="NX596" s="154"/>
      <c r="NY596" s="154"/>
      <c r="NZ596" s="154"/>
      <c r="OA596" s="154"/>
      <c r="OB596" s="154"/>
      <c r="OC596" s="154"/>
      <c r="OD596" s="154"/>
      <c r="OE596" s="154"/>
      <c r="OF596" s="154"/>
      <c r="OG596" s="154"/>
      <c r="OH596" s="154"/>
      <c r="OI596" s="154"/>
      <c r="OJ596" s="154"/>
      <c r="OK596" s="154"/>
      <c r="OL596" s="154"/>
      <c r="OM596" s="154"/>
      <c r="ON596" s="154"/>
      <c r="OO596" s="154"/>
      <c r="OP596" s="154"/>
      <c r="OQ596" s="154"/>
      <c r="OR596" s="154"/>
      <c r="OS596" s="154"/>
      <c r="OT596" s="154"/>
      <c r="OU596" s="154"/>
      <c r="OV596" s="154"/>
      <c r="OW596" s="154"/>
      <c r="OX596" s="154"/>
      <c r="OY596" s="154"/>
      <c r="OZ596" s="154"/>
      <c r="PA596" s="154"/>
      <c r="PB596" s="154"/>
      <c r="PC596" s="154"/>
      <c r="PD596" s="154"/>
      <c r="PE596" s="154"/>
      <c r="PF596" s="154"/>
      <c r="PG596" s="154"/>
      <c r="PH596" s="154"/>
      <c r="PI596" s="154"/>
      <c r="PJ596" s="154"/>
      <c r="PK596" s="154"/>
      <c r="PL596" s="154"/>
      <c r="PM596" s="154"/>
      <c r="PN596" s="154"/>
      <c r="PO596" s="154"/>
      <c r="PP596" s="154"/>
      <c r="PQ596" s="154"/>
      <c r="PR596" s="154"/>
      <c r="PS596" s="154"/>
      <c r="PT596" s="154"/>
      <c r="PU596" s="154"/>
      <c r="PV596" s="154"/>
      <c r="PW596" s="154"/>
      <c r="PX596" s="154"/>
      <c r="PY596" s="154"/>
      <c r="PZ596" s="154"/>
      <c r="QA596" s="154"/>
      <c r="QB596" s="154"/>
      <c r="QC596" s="154"/>
      <c r="QD596" s="154"/>
      <c r="QE596" s="154"/>
      <c r="QF596" s="154"/>
      <c r="QG596" s="154"/>
      <c r="QH596" s="154"/>
      <c r="QI596" s="154"/>
      <c r="QJ596" s="154"/>
      <c r="QK596" s="154"/>
      <c r="QL596" s="154"/>
      <c r="QM596" s="154"/>
      <c r="QN596" s="154"/>
      <c r="QO596" s="154"/>
      <c r="QP596" s="154"/>
      <c r="QQ596" s="154"/>
      <c r="QR596" s="154"/>
      <c r="QS596" s="154"/>
      <c r="QT596" s="154"/>
      <c r="QU596" s="154"/>
      <c r="QV596" s="154"/>
      <c r="QW596" s="154"/>
      <c r="QX596" s="154"/>
      <c r="QY596" s="154"/>
      <c r="QZ596" s="154"/>
      <c r="RA596" s="154"/>
      <c r="RB596" s="154"/>
      <c r="RC596" s="154"/>
      <c r="RD596" s="154"/>
      <c r="RE596" s="154"/>
      <c r="RF596" s="154"/>
      <c r="RG596" s="154"/>
      <c r="RH596" s="154"/>
      <c r="RI596" s="154"/>
      <c r="RJ596" s="154"/>
      <c r="RK596" s="154"/>
      <c r="RL596" s="154"/>
      <c r="RM596" s="154"/>
      <c r="RN596" s="154"/>
      <c r="RO596" s="154"/>
      <c r="RP596" s="154"/>
      <c r="RQ596" s="154"/>
      <c r="RR596" s="154"/>
      <c r="RS596" s="154"/>
      <c r="RT596" s="154"/>
      <c r="RU596" s="154"/>
      <c r="RV596" s="154"/>
      <c r="RW596" s="154"/>
      <c r="RX596" s="154"/>
      <c r="RY596" s="154"/>
      <c r="RZ596" s="154"/>
      <c r="SA596" s="154"/>
      <c r="SB596" s="154"/>
      <c r="SC596" s="154"/>
      <c r="SD596" s="154"/>
      <c r="SE596" s="154"/>
      <c r="SF596" s="154"/>
      <c r="SG596" s="154"/>
      <c r="SH596" s="154"/>
      <c r="SI596" s="154"/>
      <c r="SJ596" s="154"/>
      <c r="SK596" s="154"/>
      <c r="SL596" s="154"/>
      <c r="SM596" s="154"/>
      <c r="SN596" s="154"/>
      <c r="SO596" s="154"/>
      <c r="SP596" s="154"/>
      <c r="SQ596" s="154"/>
      <c r="SR596" s="154"/>
      <c r="SS596" s="154"/>
      <c r="ST596" s="154"/>
      <c r="SU596" s="154"/>
      <c r="SV596" s="154"/>
      <c r="SW596" s="154"/>
      <c r="SX596" s="154"/>
      <c r="SY596" s="154"/>
      <c r="SZ596" s="154"/>
      <c r="TA596" s="154"/>
      <c r="TB596" s="154"/>
      <c r="TC596" s="154"/>
      <c r="TD596" s="154"/>
      <c r="TE596" s="154"/>
      <c r="TF596" s="154"/>
      <c r="TG596" s="154"/>
      <c r="TH596" s="154"/>
      <c r="TI596" s="154"/>
      <c r="TJ596" s="154"/>
      <c r="TK596" s="154"/>
      <c r="TL596" s="154"/>
      <c r="TM596" s="154"/>
      <c r="TN596" s="154"/>
      <c r="TO596" s="154"/>
      <c r="TP596" s="154"/>
      <c r="TQ596" s="154"/>
      <c r="TR596" s="154"/>
      <c r="TS596" s="154"/>
      <c r="TT596" s="154"/>
      <c r="TU596" s="154"/>
      <c r="TV596" s="154"/>
      <c r="TW596" s="154"/>
      <c r="TX596" s="154"/>
      <c r="TY596" s="154"/>
      <c r="TZ596" s="154"/>
      <c r="UA596" s="154"/>
      <c r="UB596" s="154"/>
      <c r="UC596" s="154"/>
      <c r="UD596" s="154"/>
      <c r="UE596" s="154"/>
      <c r="UF596" s="154"/>
      <c r="UG596" s="154"/>
      <c r="UH596" s="154"/>
      <c r="UI596" s="154"/>
      <c r="UJ596" s="154"/>
      <c r="UK596" s="154"/>
      <c r="UL596" s="154"/>
      <c r="UM596" s="154"/>
      <c r="UN596" s="154"/>
      <c r="UO596" s="154"/>
      <c r="UP596" s="154"/>
      <c r="UQ596" s="154"/>
      <c r="UR596" s="154"/>
      <c r="US596" s="154"/>
      <c r="UT596" s="154"/>
      <c r="UU596" s="154"/>
      <c r="UV596" s="154"/>
      <c r="UW596" s="154"/>
      <c r="UX596" s="154"/>
      <c r="UY596" s="154"/>
      <c r="UZ596" s="154"/>
      <c r="VA596" s="154"/>
      <c r="VB596" s="154"/>
      <c r="VC596" s="154"/>
      <c r="VD596" s="154"/>
      <c r="VE596" s="154"/>
      <c r="VF596" s="154"/>
      <c r="VG596" s="154"/>
      <c r="VH596" s="154"/>
      <c r="VI596" s="154"/>
      <c r="VJ596" s="154"/>
      <c r="VK596" s="154"/>
      <c r="VL596" s="154"/>
      <c r="VM596" s="154"/>
      <c r="VN596" s="154"/>
      <c r="VO596" s="154"/>
      <c r="VP596" s="154"/>
      <c r="VQ596" s="154"/>
      <c r="VR596" s="154"/>
      <c r="VS596" s="154"/>
      <c r="VT596" s="154"/>
      <c r="VU596" s="154"/>
      <c r="VV596" s="154"/>
      <c r="VW596" s="154"/>
    </row>
    <row r="597" spans="1:595" s="153" customFormat="1" ht="81.75" customHeight="1">
      <c r="A597" s="798"/>
      <c r="B597" s="656"/>
      <c r="C597" s="733"/>
      <c r="D597" s="660"/>
      <c r="E597" s="682"/>
      <c r="F597" s="663"/>
      <c r="G597" s="665"/>
      <c r="H597" s="663"/>
      <c r="I597" s="175" t="s">
        <v>352</v>
      </c>
      <c r="J597" s="175" t="s">
        <v>25</v>
      </c>
      <c r="K597" s="175" t="s">
        <v>1329</v>
      </c>
      <c r="L597" s="175" t="s">
        <v>424</v>
      </c>
      <c r="M597" s="155">
        <v>1293100</v>
      </c>
      <c r="N597" s="155">
        <v>1293100</v>
      </c>
      <c r="O597" s="168">
        <v>1196800</v>
      </c>
      <c r="P597" s="168">
        <v>1196800</v>
      </c>
      <c r="Q597" s="161">
        <v>1196800</v>
      </c>
      <c r="R597" s="161">
        <v>1196800</v>
      </c>
      <c r="S597" s="545">
        <v>3</v>
      </c>
      <c r="AU597" s="154"/>
      <c r="AV597" s="154"/>
      <c r="AW597" s="154"/>
      <c r="AX597" s="154"/>
      <c r="AY597" s="154"/>
      <c r="AZ597" s="154"/>
      <c r="BA597" s="154"/>
      <c r="BB597" s="154"/>
      <c r="BC597" s="154"/>
      <c r="BD597" s="154"/>
      <c r="BE597" s="154"/>
      <c r="BF597" s="154"/>
      <c r="BG597" s="154"/>
      <c r="BH597" s="154"/>
      <c r="BI597" s="154"/>
      <c r="BJ597" s="154"/>
      <c r="BK597" s="154"/>
      <c r="BL597" s="154"/>
      <c r="BM597" s="154"/>
      <c r="BN597" s="154"/>
      <c r="BO597" s="154"/>
      <c r="BP597" s="154"/>
      <c r="BQ597" s="154"/>
      <c r="BR597" s="154"/>
      <c r="BS597" s="154"/>
      <c r="BT597" s="154"/>
      <c r="BU597" s="154"/>
      <c r="BV597" s="154"/>
      <c r="BW597" s="154"/>
      <c r="BX597" s="154"/>
      <c r="BY597" s="154"/>
      <c r="BZ597" s="154"/>
      <c r="CA597" s="154"/>
      <c r="CB597" s="154"/>
      <c r="CC597" s="154"/>
      <c r="CD597" s="154"/>
      <c r="CE597" s="154"/>
      <c r="CF597" s="154"/>
      <c r="CG597" s="154"/>
      <c r="CH597" s="154"/>
      <c r="CI597" s="154"/>
      <c r="CJ597" s="154"/>
      <c r="CK597" s="154"/>
      <c r="CL597" s="154"/>
      <c r="CM597" s="154"/>
      <c r="CN597" s="154"/>
      <c r="CO597" s="154"/>
      <c r="CP597" s="154"/>
      <c r="CQ597" s="154"/>
      <c r="CR597" s="154"/>
      <c r="CS597" s="154"/>
      <c r="CT597" s="154"/>
      <c r="CU597" s="154"/>
      <c r="CV597" s="154"/>
      <c r="CW597" s="154"/>
      <c r="CX597" s="154"/>
      <c r="CY597" s="154"/>
      <c r="CZ597" s="154"/>
      <c r="DA597" s="154"/>
      <c r="DB597" s="154"/>
      <c r="DC597" s="154"/>
      <c r="DD597" s="154"/>
      <c r="DE597" s="154"/>
      <c r="DF597" s="154"/>
      <c r="DG597" s="154"/>
      <c r="DH597" s="154"/>
      <c r="DI597" s="154"/>
      <c r="DJ597" s="154"/>
      <c r="DK597" s="154"/>
      <c r="DL597" s="154"/>
      <c r="DM597" s="154"/>
      <c r="DN597" s="154"/>
      <c r="DO597" s="154"/>
      <c r="DP597" s="154"/>
      <c r="DQ597" s="154"/>
      <c r="DR597" s="154"/>
      <c r="DS597" s="154"/>
      <c r="DT597" s="154"/>
      <c r="DU597" s="154"/>
      <c r="DV597" s="154"/>
      <c r="DW597" s="154"/>
      <c r="DX597" s="154"/>
      <c r="DY597" s="154"/>
      <c r="DZ597" s="154"/>
      <c r="EA597" s="154"/>
      <c r="EB597" s="154"/>
      <c r="EC597" s="154"/>
      <c r="ED597" s="154"/>
      <c r="EE597" s="154"/>
      <c r="EF597" s="154"/>
      <c r="EG597" s="154"/>
      <c r="EH597" s="154"/>
      <c r="EI597" s="154"/>
      <c r="EJ597" s="154"/>
      <c r="EK597" s="154"/>
      <c r="EL597" s="154"/>
      <c r="EM597" s="154"/>
      <c r="EN597" s="154"/>
      <c r="EO597" s="154"/>
      <c r="EP597" s="154"/>
      <c r="EQ597" s="154"/>
      <c r="ER597" s="154"/>
      <c r="ES597" s="154"/>
      <c r="ET597" s="154"/>
      <c r="EU597" s="154"/>
      <c r="EV597" s="154"/>
      <c r="EW597" s="154"/>
      <c r="EX597" s="154"/>
      <c r="EY597" s="154"/>
      <c r="EZ597" s="154"/>
      <c r="FA597" s="154"/>
      <c r="FB597" s="154"/>
      <c r="FC597" s="154"/>
      <c r="FD597" s="154"/>
      <c r="FE597" s="154"/>
      <c r="FF597" s="154"/>
      <c r="FG597" s="154"/>
      <c r="FH597" s="154"/>
      <c r="FI597" s="154"/>
      <c r="FJ597" s="154"/>
      <c r="FK597" s="154"/>
      <c r="FL597" s="154"/>
      <c r="FM597" s="154"/>
      <c r="FN597" s="154"/>
      <c r="FO597" s="154"/>
      <c r="FP597" s="154"/>
      <c r="FQ597" s="154"/>
      <c r="FR597" s="154"/>
      <c r="FS597" s="154"/>
      <c r="FT597" s="154"/>
      <c r="FU597" s="154"/>
      <c r="FV597" s="154"/>
      <c r="FW597" s="154"/>
      <c r="FX597" s="154"/>
      <c r="FY597" s="154"/>
      <c r="FZ597" s="154"/>
      <c r="GA597" s="154"/>
      <c r="GB597" s="154"/>
      <c r="GC597" s="154"/>
      <c r="GD597" s="154"/>
      <c r="GE597" s="154"/>
      <c r="GF597" s="154"/>
      <c r="GG597" s="154"/>
      <c r="GH597" s="154"/>
      <c r="GI597" s="154"/>
      <c r="GJ597" s="154"/>
      <c r="GK597" s="154"/>
      <c r="GL597" s="154"/>
      <c r="GM597" s="154"/>
      <c r="GN597" s="154"/>
      <c r="GO597" s="154"/>
      <c r="GP597" s="154"/>
      <c r="GQ597" s="154"/>
      <c r="GR597" s="154"/>
      <c r="GS597" s="154"/>
      <c r="GT597" s="154"/>
      <c r="GU597" s="154"/>
      <c r="GV597" s="154"/>
      <c r="GW597" s="154"/>
      <c r="GX597" s="154"/>
      <c r="GY597" s="154"/>
      <c r="GZ597" s="154"/>
      <c r="HA597" s="154"/>
      <c r="HB597" s="154"/>
      <c r="HC597" s="154"/>
      <c r="HD597" s="154"/>
      <c r="HE597" s="154"/>
      <c r="HF597" s="154"/>
      <c r="HG597" s="154"/>
      <c r="HH597" s="154"/>
      <c r="HI597" s="154"/>
      <c r="HJ597" s="154"/>
      <c r="HK597" s="154"/>
      <c r="HL597" s="154"/>
      <c r="HM597" s="154"/>
      <c r="HN597" s="154"/>
      <c r="HO597" s="154"/>
      <c r="HP597" s="154"/>
      <c r="HQ597" s="154"/>
      <c r="HR597" s="154"/>
      <c r="HS597" s="154"/>
      <c r="HT597" s="154"/>
      <c r="HU597" s="154"/>
      <c r="HV597" s="154"/>
      <c r="HW597" s="154"/>
      <c r="HX597" s="154"/>
      <c r="HY597" s="154"/>
      <c r="HZ597" s="154"/>
      <c r="IA597" s="154"/>
      <c r="IB597" s="154"/>
      <c r="IC597" s="154"/>
      <c r="ID597" s="154"/>
      <c r="IE597" s="154"/>
      <c r="IF597" s="154"/>
      <c r="IG597" s="154"/>
      <c r="IH597" s="154"/>
      <c r="II597" s="154"/>
      <c r="IJ597" s="154"/>
      <c r="IK597" s="154"/>
      <c r="IL597" s="154"/>
      <c r="IM597" s="154"/>
      <c r="IN597" s="154"/>
      <c r="IO597" s="154"/>
      <c r="IP597" s="154"/>
      <c r="IQ597" s="154"/>
      <c r="IR597" s="154"/>
      <c r="IS597" s="154"/>
      <c r="IT597" s="154"/>
      <c r="IU597" s="154"/>
      <c r="IV597" s="154"/>
      <c r="IW597" s="154"/>
      <c r="IX597" s="154"/>
      <c r="IY597" s="154"/>
      <c r="IZ597" s="154"/>
      <c r="JA597" s="154"/>
      <c r="JB597" s="154"/>
      <c r="JC597" s="154"/>
      <c r="JD597" s="154"/>
      <c r="JE597" s="154"/>
      <c r="JF597" s="154"/>
      <c r="JG597" s="154"/>
      <c r="JH597" s="154"/>
      <c r="JI597" s="154"/>
      <c r="JJ597" s="154"/>
      <c r="JK597" s="154"/>
      <c r="JL597" s="154"/>
      <c r="JM597" s="154"/>
      <c r="JN597" s="154"/>
      <c r="JO597" s="154"/>
      <c r="JP597" s="154"/>
      <c r="JQ597" s="154"/>
      <c r="JR597" s="154"/>
      <c r="JS597" s="154"/>
      <c r="JT597" s="154"/>
      <c r="JU597" s="154"/>
      <c r="JV597" s="154"/>
      <c r="JW597" s="154"/>
      <c r="JX597" s="154"/>
      <c r="JY597" s="154"/>
      <c r="JZ597" s="154"/>
      <c r="KA597" s="154"/>
      <c r="KB597" s="154"/>
      <c r="KC597" s="154"/>
      <c r="KD597" s="154"/>
      <c r="KE597" s="154"/>
      <c r="KF597" s="154"/>
      <c r="KG597" s="154"/>
      <c r="KH597" s="154"/>
      <c r="KI597" s="154"/>
      <c r="KJ597" s="154"/>
      <c r="KK597" s="154"/>
      <c r="KL597" s="154"/>
      <c r="KM597" s="154"/>
      <c r="KN597" s="154"/>
      <c r="KO597" s="154"/>
      <c r="KP597" s="154"/>
      <c r="KQ597" s="154"/>
      <c r="KR597" s="154"/>
      <c r="KS597" s="154"/>
      <c r="KT597" s="154"/>
      <c r="KU597" s="154"/>
      <c r="KV597" s="154"/>
      <c r="KW597" s="154"/>
      <c r="KX597" s="154"/>
      <c r="KY597" s="154"/>
      <c r="KZ597" s="154"/>
      <c r="LA597" s="154"/>
      <c r="LB597" s="154"/>
      <c r="LC597" s="154"/>
      <c r="LD597" s="154"/>
      <c r="LE597" s="154"/>
      <c r="LF597" s="154"/>
      <c r="LG597" s="154"/>
      <c r="LH597" s="154"/>
      <c r="LI597" s="154"/>
      <c r="LJ597" s="154"/>
      <c r="LK597" s="154"/>
      <c r="LL597" s="154"/>
      <c r="LM597" s="154"/>
      <c r="LN597" s="154"/>
      <c r="LO597" s="154"/>
      <c r="LP597" s="154"/>
      <c r="LQ597" s="154"/>
      <c r="LR597" s="154"/>
      <c r="LS597" s="154"/>
      <c r="LT597" s="154"/>
      <c r="LU597" s="154"/>
      <c r="LV597" s="154"/>
      <c r="LW597" s="154"/>
      <c r="LX597" s="154"/>
      <c r="LY597" s="154"/>
      <c r="LZ597" s="154"/>
      <c r="MA597" s="154"/>
      <c r="MB597" s="154"/>
      <c r="MC597" s="154"/>
      <c r="MD597" s="154"/>
      <c r="ME597" s="154"/>
      <c r="MF597" s="154"/>
      <c r="MG597" s="154"/>
      <c r="MH597" s="154"/>
      <c r="MI597" s="154"/>
      <c r="MJ597" s="154"/>
      <c r="MK597" s="154"/>
      <c r="ML597" s="154"/>
      <c r="MM597" s="154"/>
      <c r="MN597" s="154"/>
      <c r="MO597" s="154"/>
      <c r="MP597" s="154"/>
      <c r="MQ597" s="154"/>
      <c r="MR597" s="154"/>
      <c r="MS597" s="154"/>
      <c r="MT597" s="154"/>
      <c r="MU597" s="154"/>
      <c r="MV597" s="154"/>
      <c r="MW597" s="154"/>
      <c r="MX597" s="154"/>
      <c r="MY597" s="154"/>
      <c r="MZ597" s="154"/>
      <c r="NA597" s="154"/>
      <c r="NB597" s="154"/>
      <c r="NC597" s="154"/>
      <c r="ND597" s="154"/>
      <c r="NE597" s="154"/>
      <c r="NF597" s="154"/>
      <c r="NG597" s="154"/>
      <c r="NH597" s="154"/>
      <c r="NI597" s="154"/>
      <c r="NJ597" s="154"/>
      <c r="NK597" s="154"/>
      <c r="NL597" s="154"/>
      <c r="NM597" s="154"/>
      <c r="NN597" s="154"/>
      <c r="NO597" s="154"/>
      <c r="NP597" s="154"/>
      <c r="NQ597" s="154"/>
      <c r="NR597" s="154"/>
      <c r="NS597" s="154"/>
      <c r="NT597" s="154"/>
      <c r="NU597" s="154"/>
      <c r="NV597" s="154"/>
      <c r="NW597" s="154"/>
      <c r="NX597" s="154"/>
      <c r="NY597" s="154"/>
      <c r="NZ597" s="154"/>
      <c r="OA597" s="154"/>
      <c r="OB597" s="154"/>
      <c r="OC597" s="154"/>
      <c r="OD597" s="154"/>
      <c r="OE597" s="154"/>
      <c r="OF597" s="154"/>
      <c r="OG597" s="154"/>
      <c r="OH597" s="154"/>
      <c r="OI597" s="154"/>
      <c r="OJ597" s="154"/>
      <c r="OK597" s="154"/>
      <c r="OL597" s="154"/>
      <c r="OM597" s="154"/>
      <c r="ON597" s="154"/>
      <c r="OO597" s="154"/>
      <c r="OP597" s="154"/>
      <c r="OQ597" s="154"/>
      <c r="OR597" s="154"/>
      <c r="OS597" s="154"/>
      <c r="OT597" s="154"/>
      <c r="OU597" s="154"/>
      <c r="OV597" s="154"/>
      <c r="OW597" s="154"/>
      <c r="OX597" s="154"/>
      <c r="OY597" s="154"/>
      <c r="OZ597" s="154"/>
      <c r="PA597" s="154"/>
      <c r="PB597" s="154"/>
      <c r="PC597" s="154"/>
      <c r="PD597" s="154"/>
      <c r="PE597" s="154"/>
      <c r="PF597" s="154"/>
      <c r="PG597" s="154"/>
      <c r="PH597" s="154"/>
      <c r="PI597" s="154"/>
      <c r="PJ597" s="154"/>
      <c r="PK597" s="154"/>
      <c r="PL597" s="154"/>
      <c r="PM597" s="154"/>
      <c r="PN597" s="154"/>
      <c r="PO597" s="154"/>
      <c r="PP597" s="154"/>
      <c r="PQ597" s="154"/>
      <c r="PR597" s="154"/>
      <c r="PS597" s="154"/>
      <c r="PT597" s="154"/>
      <c r="PU597" s="154"/>
      <c r="PV597" s="154"/>
      <c r="PW597" s="154"/>
      <c r="PX597" s="154"/>
      <c r="PY597" s="154"/>
      <c r="PZ597" s="154"/>
      <c r="QA597" s="154"/>
      <c r="QB597" s="154"/>
      <c r="QC597" s="154"/>
      <c r="QD597" s="154"/>
      <c r="QE597" s="154"/>
      <c r="QF597" s="154"/>
      <c r="QG597" s="154"/>
      <c r="QH597" s="154"/>
      <c r="QI597" s="154"/>
      <c r="QJ597" s="154"/>
      <c r="QK597" s="154"/>
      <c r="QL597" s="154"/>
      <c r="QM597" s="154"/>
      <c r="QN597" s="154"/>
      <c r="QO597" s="154"/>
      <c r="QP597" s="154"/>
      <c r="QQ597" s="154"/>
      <c r="QR597" s="154"/>
      <c r="QS597" s="154"/>
      <c r="QT597" s="154"/>
      <c r="QU597" s="154"/>
      <c r="QV597" s="154"/>
      <c r="QW597" s="154"/>
      <c r="QX597" s="154"/>
      <c r="QY597" s="154"/>
      <c r="QZ597" s="154"/>
      <c r="RA597" s="154"/>
      <c r="RB597" s="154"/>
      <c r="RC597" s="154"/>
      <c r="RD597" s="154"/>
      <c r="RE597" s="154"/>
      <c r="RF597" s="154"/>
      <c r="RG597" s="154"/>
      <c r="RH597" s="154"/>
      <c r="RI597" s="154"/>
      <c r="RJ597" s="154"/>
      <c r="RK597" s="154"/>
      <c r="RL597" s="154"/>
      <c r="RM597" s="154"/>
      <c r="RN597" s="154"/>
      <c r="RO597" s="154"/>
      <c r="RP597" s="154"/>
      <c r="RQ597" s="154"/>
      <c r="RR597" s="154"/>
      <c r="RS597" s="154"/>
      <c r="RT597" s="154"/>
      <c r="RU597" s="154"/>
      <c r="RV597" s="154"/>
      <c r="RW597" s="154"/>
      <c r="RX597" s="154"/>
      <c r="RY597" s="154"/>
      <c r="RZ597" s="154"/>
      <c r="SA597" s="154"/>
      <c r="SB597" s="154"/>
      <c r="SC597" s="154"/>
      <c r="SD597" s="154"/>
      <c r="SE597" s="154"/>
      <c r="SF597" s="154"/>
      <c r="SG597" s="154"/>
      <c r="SH597" s="154"/>
      <c r="SI597" s="154"/>
      <c r="SJ597" s="154"/>
      <c r="SK597" s="154"/>
      <c r="SL597" s="154"/>
      <c r="SM597" s="154"/>
      <c r="SN597" s="154"/>
      <c r="SO597" s="154"/>
      <c r="SP597" s="154"/>
      <c r="SQ597" s="154"/>
      <c r="SR597" s="154"/>
      <c r="SS597" s="154"/>
      <c r="ST597" s="154"/>
      <c r="SU597" s="154"/>
      <c r="SV597" s="154"/>
      <c r="SW597" s="154"/>
      <c r="SX597" s="154"/>
      <c r="SY597" s="154"/>
      <c r="SZ597" s="154"/>
      <c r="TA597" s="154"/>
      <c r="TB597" s="154"/>
      <c r="TC597" s="154"/>
      <c r="TD597" s="154"/>
      <c r="TE597" s="154"/>
      <c r="TF597" s="154"/>
      <c r="TG597" s="154"/>
      <c r="TH597" s="154"/>
      <c r="TI597" s="154"/>
      <c r="TJ597" s="154"/>
      <c r="TK597" s="154"/>
      <c r="TL597" s="154"/>
      <c r="TM597" s="154"/>
      <c r="TN597" s="154"/>
      <c r="TO597" s="154"/>
      <c r="TP597" s="154"/>
      <c r="TQ597" s="154"/>
      <c r="TR597" s="154"/>
      <c r="TS597" s="154"/>
      <c r="TT597" s="154"/>
      <c r="TU597" s="154"/>
      <c r="TV597" s="154"/>
      <c r="TW597" s="154"/>
      <c r="TX597" s="154"/>
      <c r="TY597" s="154"/>
      <c r="TZ597" s="154"/>
      <c r="UA597" s="154"/>
      <c r="UB597" s="154"/>
      <c r="UC597" s="154"/>
      <c r="UD597" s="154"/>
      <c r="UE597" s="154"/>
      <c r="UF597" s="154"/>
      <c r="UG597" s="154"/>
      <c r="UH597" s="154"/>
      <c r="UI597" s="154"/>
      <c r="UJ597" s="154"/>
      <c r="UK597" s="154"/>
      <c r="UL597" s="154"/>
      <c r="UM597" s="154"/>
      <c r="UN597" s="154"/>
      <c r="UO597" s="154"/>
      <c r="UP597" s="154"/>
      <c r="UQ597" s="154"/>
      <c r="UR597" s="154"/>
      <c r="US597" s="154"/>
      <c r="UT597" s="154"/>
      <c r="UU597" s="154"/>
      <c r="UV597" s="154"/>
      <c r="UW597" s="154"/>
      <c r="UX597" s="154"/>
      <c r="UY597" s="154"/>
      <c r="UZ597" s="154"/>
      <c r="VA597" s="154"/>
      <c r="VB597" s="154"/>
      <c r="VC597" s="154"/>
      <c r="VD597" s="154"/>
      <c r="VE597" s="154"/>
      <c r="VF597" s="154"/>
      <c r="VG597" s="154"/>
      <c r="VH597" s="154"/>
      <c r="VI597" s="154"/>
      <c r="VJ597" s="154"/>
      <c r="VK597" s="154"/>
      <c r="VL597" s="154"/>
      <c r="VM597" s="154"/>
      <c r="VN597" s="154"/>
      <c r="VO597" s="154"/>
      <c r="VP597" s="154"/>
      <c r="VQ597" s="154"/>
      <c r="VR597" s="154"/>
      <c r="VS597" s="154"/>
      <c r="VT597" s="154"/>
      <c r="VU597" s="154"/>
      <c r="VV597" s="154"/>
      <c r="VW597" s="154"/>
    </row>
    <row r="598" spans="1:595" s="153" customFormat="1" ht="85.5" customHeight="1">
      <c r="A598" s="798"/>
      <c r="B598" s="673" t="s">
        <v>1330</v>
      </c>
      <c r="C598" s="657" t="s">
        <v>1331</v>
      </c>
      <c r="D598" s="163" t="s">
        <v>1332</v>
      </c>
      <c r="E598" s="488" t="s">
        <v>1304</v>
      </c>
      <c r="F598" s="179" t="s">
        <v>1333</v>
      </c>
      <c r="G598" s="177">
        <v>39814</v>
      </c>
      <c r="H598" s="179" t="s">
        <v>24</v>
      </c>
      <c r="I598" s="193" t="s">
        <v>352</v>
      </c>
      <c r="J598" s="193" t="s">
        <v>25</v>
      </c>
      <c r="K598" s="193" t="s">
        <v>1334</v>
      </c>
      <c r="L598" s="193" t="s">
        <v>28</v>
      </c>
      <c r="M598" s="152">
        <f>M599</f>
        <v>53300</v>
      </c>
      <c r="N598" s="152">
        <f>N599</f>
        <v>49651</v>
      </c>
      <c r="O598" s="152">
        <f>O599</f>
        <v>0</v>
      </c>
      <c r="P598" s="152">
        <f t="shared" ref="P598:R598" si="33">P599</f>
        <v>0</v>
      </c>
      <c r="Q598" s="152">
        <f t="shared" si="33"/>
        <v>0</v>
      </c>
      <c r="R598" s="152">
        <f t="shared" si="33"/>
        <v>0</v>
      </c>
      <c r="S598" s="545"/>
      <c r="AU598" s="154"/>
      <c r="AV598" s="154"/>
      <c r="AW598" s="154"/>
      <c r="AX598" s="154"/>
      <c r="AY598" s="154"/>
      <c r="AZ598" s="154"/>
      <c r="BA598" s="154"/>
      <c r="BB598" s="154"/>
      <c r="BC598" s="154"/>
      <c r="BD598" s="154"/>
      <c r="BE598" s="154"/>
      <c r="BF598" s="154"/>
      <c r="BG598" s="154"/>
      <c r="BH598" s="154"/>
      <c r="BI598" s="154"/>
      <c r="BJ598" s="154"/>
      <c r="BK598" s="154"/>
      <c r="BL598" s="154"/>
      <c r="BM598" s="154"/>
      <c r="BN598" s="154"/>
      <c r="BO598" s="154"/>
      <c r="BP598" s="154"/>
      <c r="BQ598" s="154"/>
      <c r="BR598" s="154"/>
      <c r="BS598" s="154"/>
      <c r="BT598" s="154"/>
      <c r="BU598" s="154"/>
      <c r="BV598" s="154"/>
      <c r="BW598" s="154"/>
      <c r="BX598" s="154"/>
      <c r="BY598" s="154"/>
      <c r="BZ598" s="154"/>
      <c r="CA598" s="154"/>
      <c r="CB598" s="154"/>
      <c r="CC598" s="154"/>
      <c r="CD598" s="154"/>
      <c r="CE598" s="154"/>
      <c r="CF598" s="154"/>
      <c r="CG598" s="154"/>
      <c r="CH598" s="154"/>
      <c r="CI598" s="154"/>
      <c r="CJ598" s="154"/>
      <c r="CK598" s="154"/>
      <c r="CL598" s="154"/>
      <c r="CM598" s="154"/>
      <c r="CN598" s="154"/>
      <c r="CO598" s="154"/>
      <c r="CP598" s="154"/>
      <c r="CQ598" s="154"/>
      <c r="CR598" s="154"/>
      <c r="CS598" s="154"/>
      <c r="CT598" s="154"/>
      <c r="CU598" s="154"/>
      <c r="CV598" s="154"/>
      <c r="CW598" s="154"/>
      <c r="CX598" s="154"/>
      <c r="CY598" s="154"/>
      <c r="CZ598" s="154"/>
      <c r="DA598" s="154"/>
      <c r="DB598" s="154"/>
      <c r="DC598" s="154"/>
      <c r="DD598" s="154"/>
      <c r="DE598" s="154"/>
      <c r="DF598" s="154"/>
      <c r="DG598" s="154"/>
      <c r="DH598" s="154"/>
      <c r="DI598" s="154"/>
      <c r="DJ598" s="154"/>
      <c r="DK598" s="154"/>
      <c r="DL598" s="154"/>
      <c r="DM598" s="154"/>
      <c r="DN598" s="154"/>
      <c r="DO598" s="154"/>
      <c r="DP598" s="154"/>
      <c r="DQ598" s="154"/>
      <c r="DR598" s="154"/>
      <c r="DS598" s="154"/>
      <c r="DT598" s="154"/>
      <c r="DU598" s="154"/>
      <c r="DV598" s="154"/>
      <c r="DW598" s="154"/>
      <c r="DX598" s="154"/>
      <c r="DY598" s="154"/>
      <c r="DZ598" s="154"/>
      <c r="EA598" s="154"/>
      <c r="EB598" s="154"/>
      <c r="EC598" s="154"/>
      <c r="ED598" s="154"/>
      <c r="EE598" s="154"/>
      <c r="EF598" s="154"/>
      <c r="EG598" s="154"/>
      <c r="EH598" s="154"/>
      <c r="EI598" s="154"/>
      <c r="EJ598" s="154"/>
      <c r="EK598" s="154"/>
      <c r="EL598" s="154"/>
      <c r="EM598" s="154"/>
      <c r="EN598" s="154"/>
      <c r="EO598" s="154"/>
      <c r="EP598" s="154"/>
      <c r="EQ598" s="154"/>
      <c r="ER598" s="154"/>
      <c r="ES598" s="154"/>
      <c r="ET598" s="154"/>
      <c r="EU598" s="154"/>
      <c r="EV598" s="154"/>
      <c r="EW598" s="154"/>
      <c r="EX598" s="154"/>
      <c r="EY598" s="154"/>
      <c r="EZ598" s="154"/>
      <c r="FA598" s="154"/>
      <c r="FB598" s="154"/>
      <c r="FC598" s="154"/>
      <c r="FD598" s="154"/>
      <c r="FE598" s="154"/>
      <c r="FF598" s="154"/>
      <c r="FG598" s="154"/>
      <c r="FH598" s="154"/>
      <c r="FI598" s="154"/>
      <c r="FJ598" s="154"/>
      <c r="FK598" s="154"/>
      <c r="FL598" s="154"/>
      <c r="FM598" s="154"/>
      <c r="FN598" s="154"/>
      <c r="FO598" s="154"/>
      <c r="FP598" s="154"/>
      <c r="FQ598" s="154"/>
      <c r="FR598" s="154"/>
      <c r="FS598" s="154"/>
      <c r="FT598" s="154"/>
      <c r="FU598" s="154"/>
      <c r="FV598" s="154"/>
      <c r="FW598" s="154"/>
      <c r="FX598" s="154"/>
      <c r="FY598" s="154"/>
      <c r="FZ598" s="154"/>
      <c r="GA598" s="154"/>
      <c r="GB598" s="154"/>
      <c r="GC598" s="154"/>
      <c r="GD598" s="154"/>
      <c r="GE598" s="154"/>
      <c r="GF598" s="154"/>
      <c r="GG598" s="154"/>
      <c r="GH598" s="154"/>
      <c r="GI598" s="154"/>
      <c r="GJ598" s="154"/>
      <c r="GK598" s="154"/>
      <c r="GL598" s="154"/>
      <c r="GM598" s="154"/>
      <c r="GN598" s="154"/>
      <c r="GO598" s="154"/>
      <c r="GP598" s="154"/>
      <c r="GQ598" s="154"/>
      <c r="GR598" s="154"/>
      <c r="GS598" s="154"/>
      <c r="GT598" s="154"/>
      <c r="GU598" s="154"/>
      <c r="GV598" s="154"/>
      <c r="GW598" s="154"/>
      <c r="GX598" s="154"/>
      <c r="GY598" s="154"/>
      <c r="GZ598" s="154"/>
      <c r="HA598" s="154"/>
      <c r="HB598" s="154"/>
      <c r="HC598" s="154"/>
      <c r="HD598" s="154"/>
      <c r="HE598" s="154"/>
      <c r="HF598" s="154"/>
      <c r="HG598" s="154"/>
      <c r="HH598" s="154"/>
      <c r="HI598" s="154"/>
      <c r="HJ598" s="154"/>
      <c r="HK598" s="154"/>
      <c r="HL598" s="154"/>
      <c r="HM598" s="154"/>
      <c r="HN598" s="154"/>
      <c r="HO598" s="154"/>
      <c r="HP598" s="154"/>
      <c r="HQ598" s="154"/>
      <c r="HR598" s="154"/>
      <c r="HS598" s="154"/>
      <c r="HT598" s="154"/>
      <c r="HU598" s="154"/>
      <c r="HV598" s="154"/>
      <c r="HW598" s="154"/>
      <c r="HX598" s="154"/>
      <c r="HY598" s="154"/>
      <c r="HZ598" s="154"/>
      <c r="IA598" s="154"/>
      <c r="IB598" s="154"/>
      <c r="IC598" s="154"/>
      <c r="ID598" s="154"/>
      <c r="IE598" s="154"/>
      <c r="IF598" s="154"/>
      <c r="IG598" s="154"/>
      <c r="IH598" s="154"/>
      <c r="II598" s="154"/>
      <c r="IJ598" s="154"/>
      <c r="IK598" s="154"/>
      <c r="IL598" s="154"/>
      <c r="IM598" s="154"/>
      <c r="IN598" s="154"/>
      <c r="IO598" s="154"/>
      <c r="IP598" s="154"/>
      <c r="IQ598" s="154"/>
      <c r="IR598" s="154"/>
      <c r="IS598" s="154"/>
      <c r="IT598" s="154"/>
      <c r="IU598" s="154"/>
      <c r="IV598" s="154"/>
      <c r="IW598" s="154"/>
      <c r="IX598" s="154"/>
      <c r="IY598" s="154"/>
      <c r="IZ598" s="154"/>
      <c r="JA598" s="154"/>
      <c r="JB598" s="154"/>
      <c r="JC598" s="154"/>
      <c r="JD598" s="154"/>
      <c r="JE598" s="154"/>
      <c r="JF598" s="154"/>
      <c r="JG598" s="154"/>
      <c r="JH598" s="154"/>
      <c r="JI598" s="154"/>
      <c r="JJ598" s="154"/>
      <c r="JK598" s="154"/>
      <c r="JL598" s="154"/>
      <c r="JM598" s="154"/>
      <c r="JN598" s="154"/>
      <c r="JO598" s="154"/>
      <c r="JP598" s="154"/>
      <c r="JQ598" s="154"/>
      <c r="JR598" s="154"/>
      <c r="JS598" s="154"/>
      <c r="JT598" s="154"/>
      <c r="JU598" s="154"/>
      <c r="JV598" s="154"/>
      <c r="JW598" s="154"/>
      <c r="JX598" s="154"/>
      <c r="JY598" s="154"/>
      <c r="JZ598" s="154"/>
      <c r="KA598" s="154"/>
      <c r="KB598" s="154"/>
      <c r="KC598" s="154"/>
      <c r="KD598" s="154"/>
      <c r="KE598" s="154"/>
      <c r="KF598" s="154"/>
      <c r="KG598" s="154"/>
      <c r="KH598" s="154"/>
      <c r="KI598" s="154"/>
      <c r="KJ598" s="154"/>
      <c r="KK598" s="154"/>
      <c r="KL598" s="154"/>
      <c r="KM598" s="154"/>
      <c r="KN598" s="154"/>
      <c r="KO598" s="154"/>
      <c r="KP598" s="154"/>
      <c r="KQ598" s="154"/>
      <c r="KR598" s="154"/>
      <c r="KS598" s="154"/>
      <c r="KT598" s="154"/>
      <c r="KU598" s="154"/>
      <c r="KV598" s="154"/>
      <c r="KW598" s="154"/>
      <c r="KX598" s="154"/>
      <c r="KY598" s="154"/>
      <c r="KZ598" s="154"/>
      <c r="LA598" s="154"/>
      <c r="LB598" s="154"/>
      <c r="LC598" s="154"/>
      <c r="LD598" s="154"/>
      <c r="LE598" s="154"/>
      <c r="LF598" s="154"/>
      <c r="LG598" s="154"/>
      <c r="LH598" s="154"/>
      <c r="LI598" s="154"/>
      <c r="LJ598" s="154"/>
      <c r="LK598" s="154"/>
      <c r="LL598" s="154"/>
      <c r="LM598" s="154"/>
      <c r="LN598" s="154"/>
      <c r="LO598" s="154"/>
      <c r="LP598" s="154"/>
      <c r="LQ598" s="154"/>
      <c r="LR598" s="154"/>
      <c r="LS598" s="154"/>
      <c r="LT598" s="154"/>
      <c r="LU598" s="154"/>
      <c r="LV598" s="154"/>
      <c r="LW598" s="154"/>
      <c r="LX598" s="154"/>
      <c r="LY598" s="154"/>
      <c r="LZ598" s="154"/>
      <c r="MA598" s="154"/>
      <c r="MB598" s="154"/>
      <c r="MC598" s="154"/>
      <c r="MD598" s="154"/>
      <c r="ME598" s="154"/>
      <c r="MF598" s="154"/>
      <c r="MG598" s="154"/>
      <c r="MH598" s="154"/>
      <c r="MI598" s="154"/>
      <c r="MJ598" s="154"/>
      <c r="MK598" s="154"/>
      <c r="ML598" s="154"/>
      <c r="MM598" s="154"/>
      <c r="MN598" s="154"/>
      <c r="MO598" s="154"/>
      <c r="MP598" s="154"/>
      <c r="MQ598" s="154"/>
      <c r="MR598" s="154"/>
      <c r="MS598" s="154"/>
      <c r="MT598" s="154"/>
      <c r="MU598" s="154"/>
      <c r="MV598" s="154"/>
      <c r="MW598" s="154"/>
      <c r="MX598" s="154"/>
      <c r="MY598" s="154"/>
      <c r="MZ598" s="154"/>
      <c r="NA598" s="154"/>
      <c r="NB598" s="154"/>
      <c r="NC598" s="154"/>
      <c r="ND598" s="154"/>
      <c r="NE598" s="154"/>
      <c r="NF598" s="154"/>
      <c r="NG598" s="154"/>
      <c r="NH598" s="154"/>
      <c r="NI598" s="154"/>
      <c r="NJ598" s="154"/>
      <c r="NK598" s="154"/>
      <c r="NL598" s="154"/>
      <c r="NM598" s="154"/>
      <c r="NN598" s="154"/>
      <c r="NO598" s="154"/>
      <c r="NP598" s="154"/>
      <c r="NQ598" s="154"/>
      <c r="NR598" s="154"/>
      <c r="NS598" s="154"/>
      <c r="NT598" s="154"/>
      <c r="NU598" s="154"/>
      <c r="NV598" s="154"/>
      <c r="NW598" s="154"/>
      <c r="NX598" s="154"/>
      <c r="NY598" s="154"/>
      <c r="NZ598" s="154"/>
      <c r="OA598" s="154"/>
      <c r="OB598" s="154"/>
      <c r="OC598" s="154"/>
      <c r="OD598" s="154"/>
      <c r="OE598" s="154"/>
      <c r="OF598" s="154"/>
      <c r="OG598" s="154"/>
      <c r="OH598" s="154"/>
      <c r="OI598" s="154"/>
      <c r="OJ598" s="154"/>
      <c r="OK598" s="154"/>
      <c r="OL598" s="154"/>
      <c r="OM598" s="154"/>
      <c r="ON598" s="154"/>
      <c r="OO598" s="154"/>
      <c r="OP598" s="154"/>
      <c r="OQ598" s="154"/>
      <c r="OR598" s="154"/>
      <c r="OS598" s="154"/>
      <c r="OT598" s="154"/>
      <c r="OU598" s="154"/>
      <c r="OV598" s="154"/>
      <c r="OW598" s="154"/>
      <c r="OX598" s="154"/>
      <c r="OY598" s="154"/>
      <c r="OZ598" s="154"/>
      <c r="PA598" s="154"/>
      <c r="PB598" s="154"/>
      <c r="PC598" s="154"/>
      <c r="PD598" s="154"/>
      <c r="PE598" s="154"/>
      <c r="PF598" s="154"/>
      <c r="PG598" s="154"/>
      <c r="PH598" s="154"/>
      <c r="PI598" s="154"/>
      <c r="PJ598" s="154"/>
      <c r="PK598" s="154"/>
      <c r="PL598" s="154"/>
      <c r="PM598" s="154"/>
      <c r="PN598" s="154"/>
      <c r="PO598" s="154"/>
      <c r="PP598" s="154"/>
      <c r="PQ598" s="154"/>
      <c r="PR598" s="154"/>
      <c r="PS598" s="154"/>
      <c r="PT598" s="154"/>
      <c r="PU598" s="154"/>
      <c r="PV598" s="154"/>
      <c r="PW598" s="154"/>
      <c r="PX598" s="154"/>
      <c r="PY598" s="154"/>
      <c r="PZ598" s="154"/>
      <c r="QA598" s="154"/>
      <c r="QB598" s="154"/>
      <c r="QC598" s="154"/>
      <c r="QD598" s="154"/>
      <c r="QE598" s="154"/>
      <c r="QF598" s="154"/>
      <c r="QG598" s="154"/>
      <c r="QH598" s="154"/>
      <c r="QI598" s="154"/>
      <c r="QJ598" s="154"/>
      <c r="QK598" s="154"/>
      <c r="QL598" s="154"/>
      <c r="QM598" s="154"/>
      <c r="QN598" s="154"/>
      <c r="QO598" s="154"/>
      <c r="QP598" s="154"/>
      <c r="QQ598" s="154"/>
      <c r="QR598" s="154"/>
      <c r="QS598" s="154"/>
      <c r="QT598" s="154"/>
      <c r="QU598" s="154"/>
      <c r="QV598" s="154"/>
      <c r="QW598" s="154"/>
      <c r="QX598" s="154"/>
      <c r="QY598" s="154"/>
      <c r="QZ598" s="154"/>
      <c r="RA598" s="154"/>
      <c r="RB598" s="154"/>
      <c r="RC598" s="154"/>
      <c r="RD598" s="154"/>
      <c r="RE598" s="154"/>
      <c r="RF598" s="154"/>
      <c r="RG598" s="154"/>
      <c r="RH598" s="154"/>
      <c r="RI598" s="154"/>
      <c r="RJ598" s="154"/>
      <c r="RK598" s="154"/>
      <c r="RL598" s="154"/>
      <c r="RM598" s="154"/>
      <c r="RN598" s="154"/>
      <c r="RO598" s="154"/>
      <c r="RP598" s="154"/>
      <c r="RQ598" s="154"/>
      <c r="RR598" s="154"/>
      <c r="RS598" s="154"/>
      <c r="RT598" s="154"/>
      <c r="RU598" s="154"/>
      <c r="RV598" s="154"/>
      <c r="RW598" s="154"/>
      <c r="RX598" s="154"/>
      <c r="RY598" s="154"/>
      <c r="RZ598" s="154"/>
      <c r="SA598" s="154"/>
      <c r="SB598" s="154"/>
      <c r="SC598" s="154"/>
      <c r="SD598" s="154"/>
      <c r="SE598" s="154"/>
      <c r="SF598" s="154"/>
      <c r="SG598" s="154"/>
      <c r="SH598" s="154"/>
      <c r="SI598" s="154"/>
      <c r="SJ598" s="154"/>
      <c r="SK598" s="154"/>
      <c r="SL598" s="154"/>
      <c r="SM598" s="154"/>
      <c r="SN598" s="154"/>
      <c r="SO598" s="154"/>
      <c r="SP598" s="154"/>
      <c r="SQ598" s="154"/>
      <c r="SR598" s="154"/>
      <c r="SS598" s="154"/>
      <c r="ST598" s="154"/>
      <c r="SU598" s="154"/>
      <c r="SV598" s="154"/>
      <c r="SW598" s="154"/>
      <c r="SX598" s="154"/>
      <c r="SY598" s="154"/>
      <c r="SZ598" s="154"/>
      <c r="TA598" s="154"/>
      <c r="TB598" s="154"/>
      <c r="TC598" s="154"/>
      <c r="TD598" s="154"/>
      <c r="TE598" s="154"/>
      <c r="TF598" s="154"/>
      <c r="TG598" s="154"/>
      <c r="TH598" s="154"/>
      <c r="TI598" s="154"/>
      <c r="TJ598" s="154"/>
      <c r="TK598" s="154"/>
      <c r="TL598" s="154"/>
      <c r="TM598" s="154"/>
      <c r="TN598" s="154"/>
      <c r="TO598" s="154"/>
      <c r="TP598" s="154"/>
      <c r="TQ598" s="154"/>
      <c r="TR598" s="154"/>
      <c r="TS598" s="154"/>
      <c r="TT598" s="154"/>
      <c r="TU598" s="154"/>
      <c r="TV598" s="154"/>
      <c r="TW598" s="154"/>
      <c r="TX598" s="154"/>
      <c r="TY598" s="154"/>
      <c r="TZ598" s="154"/>
      <c r="UA598" s="154"/>
      <c r="UB598" s="154"/>
      <c r="UC598" s="154"/>
      <c r="UD598" s="154"/>
      <c r="UE598" s="154"/>
      <c r="UF598" s="154"/>
      <c r="UG598" s="154"/>
      <c r="UH598" s="154"/>
      <c r="UI598" s="154"/>
      <c r="UJ598" s="154"/>
      <c r="UK598" s="154"/>
      <c r="UL598" s="154"/>
      <c r="UM598" s="154"/>
      <c r="UN598" s="154"/>
      <c r="UO598" s="154"/>
      <c r="UP598" s="154"/>
      <c r="UQ598" s="154"/>
      <c r="UR598" s="154"/>
      <c r="US598" s="154"/>
      <c r="UT598" s="154"/>
      <c r="UU598" s="154"/>
      <c r="UV598" s="154"/>
      <c r="UW598" s="154"/>
      <c r="UX598" s="154"/>
      <c r="UY598" s="154"/>
      <c r="UZ598" s="154"/>
      <c r="VA598" s="154"/>
      <c r="VB598" s="154"/>
      <c r="VC598" s="154"/>
      <c r="VD598" s="154"/>
      <c r="VE598" s="154"/>
      <c r="VF598" s="154"/>
      <c r="VG598" s="154"/>
      <c r="VH598" s="154"/>
      <c r="VI598" s="154"/>
      <c r="VJ598" s="154"/>
      <c r="VK598" s="154"/>
      <c r="VL598" s="154"/>
      <c r="VM598" s="154"/>
      <c r="VN598" s="154"/>
      <c r="VO598" s="154"/>
      <c r="VP598" s="154"/>
      <c r="VQ598" s="154"/>
      <c r="VR598" s="154"/>
      <c r="VS598" s="154"/>
      <c r="VT598" s="154"/>
      <c r="VU598" s="154"/>
      <c r="VV598" s="154"/>
      <c r="VW598" s="154"/>
    </row>
    <row r="599" spans="1:595" s="153" customFormat="1" ht="54.75" customHeight="1">
      <c r="A599" s="798"/>
      <c r="B599" s="688"/>
      <c r="C599" s="676"/>
      <c r="D599" s="659" t="s">
        <v>1335</v>
      </c>
      <c r="E599" s="751" t="s">
        <v>1336</v>
      </c>
      <c r="F599" s="653" t="s">
        <v>51</v>
      </c>
      <c r="G599" s="664">
        <v>45597</v>
      </c>
      <c r="H599" s="664" t="s">
        <v>24</v>
      </c>
      <c r="I599" s="169" t="s">
        <v>352</v>
      </c>
      <c r="J599" s="169" t="s">
        <v>25</v>
      </c>
      <c r="K599" s="169" t="s">
        <v>1334</v>
      </c>
      <c r="L599" s="169" t="s">
        <v>424</v>
      </c>
      <c r="M599" s="155">
        <v>53300</v>
      </c>
      <c r="N599" s="155">
        <v>49651</v>
      </c>
      <c r="O599" s="168">
        <v>0</v>
      </c>
      <c r="P599" s="168">
        <v>0</v>
      </c>
      <c r="Q599" s="161">
        <v>0</v>
      </c>
      <c r="R599" s="161">
        <v>0</v>
      </c>
      <c r="S599" s="545">
        <v>3</v>
      </c>
      <c r="AU599" s="154"/>
      <c r="AV599" s="154"/>
      <c r="AW599" s="154"/>
      <c r="AX599" s="154"/>
      <c r="AY599" s="154"/>
      <c r="AZ599" s="154"/>
      <c r="BA599" s="154"/>
      <c r="BB599" s="154"/>
      <c r="BC599" s="154"/>
      <c r="BD599" s="154"/>
      <c r="BE599" s="154"/>
      <c r="BF599" s="154"/>
      <c r="BG599" s="154"/>
      <c r="BH599" s="154"/>
      <c r="BI599" s="154"/>
      <c r="BJ599" s="154"/>
      <c r="BK599" s="154"/>
      <c r="BL599" s="154"/>
      <c r="BM599" s="154"/>
      <c r="BN599" s="154"/>
      <c r="BO599" s="154"/>
      <c r="BP599" s="154"/>
      <c r="BQ599" s="154"/>
      <c r="BR599" s="154"/>
      <c r="BS599" s="154"/>
      <c r="BT599" s="154"/>
      <c r="BU599" s="154"/>
      <c r="BV599" s="154"/>
      <c r="BW599" s="154"/>
      <c r="BX599" s="154"/>
      <c r="BY599" s="154"/>
      <c r="BZ599" s="154"/>
      <c r="CA599" s="154"/>
      <c r="CB599" s="154"/>
      <c r="CC599" s="154"/>
      <c r="CD599" s="154"/>
      <c r="CE599" s="154"/>
      <c r="CF599" s="154"/>
      <c r="CG599" s="154"/>
      <c r="CH599" s="154"/>
      <c r="CI599" s="154"/>
      <c r="CJ599" s="154"/>
      <c r="CK599" s="154"/>
      <c r="CL599" s="154"/>
      <c r="CM599" s="154"/>
      <c r="CN599" s="154"/>
      <c r="CO599" s="154"/>
      <c r="CP599" s="154"/>
      <c r="CQ599" s="154"/>
      <c r="CR599" s="154"/>
      <c r="CS599" s="154"/>
      <c r="CT599" s="154"/>
      <c r="CU599" s="154"/>
      <c r="CV599" s="154"/>
      <c r="CW599" s="154"/>
      <c r="CX599" s="154"/>
      <c r="CY599" s="154"/>
      <c r="CZ599" s="154"/>
      <c r="DA599" s="154"/>
      <c r="DB599" s="154"/>
      <c r="DC599" s="154"/>
      <c r="DD599" s="154"/>
      <c r="DE599" s="154"/>
      <c r="DF599" s="154"/>
      <c r="DG599" s="154"/>
      <c r="DH599" s="154"/>
      <c r="DI599" s="154"/>
      <c r="DJ599" s="154"/>
      <c r="DK599" s="154"/>
      <c r="DL599" s="154"/>
      <c r="DM599" s="154"/>
      <c r="DN599" s="154"/>
      <c r="DO599" s="154"/>
      <c r="DP599" s="154"/>
      <c r="DQ599" s="154"/>
      <c r="DR599" s="154"/>
      <c r="DS599" s="154"/>
      <c r="DT599" s="154"/>
      <c r="DU599" s="154"/>
      <c r="DV599" s="154"/>
      <c r="DW599" s="154"/>
      <c r="DX599" s="154"/>
      <c r="DY599" s="154"/>
      <c r="DZ599" s="154"/>
      <c r="EA599" s="154"/>
      <c r="EB599" s="154"/>
      <c r="EC599" s="154"/>
      <c r="ED599" s="154"/>
      <c r="EE599" s="154"/>
      <c r="EF599" s="154"/>
      <c r="EG599" s="154"/>
      <c r="EH599" s="154"/>
      <c r="EI599" s="154"/>
      <c r="EJ599" s="154"/>
      <c r="EK599" s="154"/>
      <c r="EL599" s="154"/>
      <c r="EM599" s="154"/>
      <c r="EN599" s="154"/>
      <c r="EO599" s="154"/>
      <c r="EP599" s="154"/>
      <c r="EQ599" s="154"/>
      <c r="ER599" s="154"/>
      <c r="ES599" s="154"/>
      <c r="ET599" s="154"/>
      <c r="EU599" s="154"/>
      <c r="EV599" s="154"/>
      <c r="EW599" s="154"/>
      <c r="EX599" s="154"/>
      <c r="EY599" s="154"/>
      <c r="EZ599" s="154"/>
      <c r="FA599" s="154"/>
      <c r="FB599" s="154"/>
      <c r="FC599" s="154"/>
      <c r="FD599" s="154"/>
      <c r="FE599" s="154"/>
      <c r="FF599" s="154"/>
      <c r="FG599" s="154"/>
      <c r="FH599" s="154"/>
      <c r="FI599" s="154"/>
      <c r="FJ599" s="154"/>
      <c r="FK599" s="154"/>
      <c r="FL599" s="154"/>
      <c r="FM599" s="154"/>
      <c r="FN599" s="154"/>
      <c r="FO599" s="154"/>
      <c r="FP599" s="154"/>
      <c r="FQ599" s="154"/>
      <c r="FR599" s="154"/>
      <c r="FS599" s="154"/>
      <c r="FT599" s="154"/>
      <c r="FU599" s="154"/>
      <c r="FV599" s="154"/>
      <c r="FW599" s="154"/>
      <c r="FX599" s="154"/>
      <c r="FY599" s="154"/>
      <c r="FZ599" s="154"/>
      <c r="GA599" s="154"/>
      <c r="GB599" s="154"/>
      <c r="GC599" s="154"/>
      <c r="GD599" s="154"/>
      <c r="GE599" s="154"/>
      <c r="GF599" s="154"/>
      <c r="GG599" s="154"/>
      <c r="GH599" s="154"/>
      <c r="GI599" s="154"/>
      <c r="GJ599" s="154"/>
      <c r="GK599" s="154"/>
      <c r="GL599" s="154"/>
      <c r="GM599" s="154"/>
      <c r="GN599" s="154"/>
      <c r="GO599" s="154"/>
      <c r="GP599" s="154"/>
      <c r="GQ599" s="154"/>
      <c r="GR599" s="154"/>
      <c r="GS599" s="154"/>
      <c r="GT599" s="154"/>
      <c r="GU599" s="154"/>
      <c r="GV599" s="154"/>
      <c r="GW599" s="154"/>
      <c r="GX599" s="154"/>
      <c r="GY599" s="154"/>
      <c r="GZ599" s="154"/>
      <c r="HA599" s="154"/>
      <c r="HB599" s="154"/>
      <c r="HC599" s="154"/>
      <c r="HD599" s="154"/>
      <c r="HE599" s="154"/>
      <c r="HF599" s="154"/>
      <c r="HG599" s="154"/>
      <c r="HH599" s="154"/>
      <c r="HI599" s="154"/>
      <c r="HJ599" s="154"/>
      <c r="HK599" s="154"/>
      <c r="HL599" s="154"/>
      <c r="HM599" s="154"/>
      <c r="HN599" s="154"/>
      <c r="HO599" s="154"/>
      <c r="HP599" s="154"/>
      <c r="HQ599" s="154"/>
      <c r="HR599" s="154"/>
      <c r="HS599" s="154"/>
      <c r="HT599" s="154"/>
      <c r="HU599" s="154"/>
      <c r="HV599" s="154"/>
      <c r="HW599" s="154"/>
      <c r="HX599" s="154"/>
      <c r="HY599" s="154"/>
      <c r="HZ599" s="154"/>
      <c r="IA599" s="154"/>
      <c r="IB599" s="154"/>
      <c r="IC599" s="154"/>
      <c r="ID599" s="154"/>
      <c r="IE599" s="154"/>
      <c r="IF599" s="154"/>
      <c r="IG599" s="154"/>
      <c r="IH599" s="154"/>
      <c r="II599" s="154"/>
      <c r="IJ599" s="154"/>
      <c r="IK599" s="154"/>
      <c r="IL599" s="154"/>
      <c r="IM599" s="154"/>
      <c r="IN599" s="154"/>
      <c r="IO599" s="154"/>
      <c r="IP599" s="154"/>
      <c r="IQ599" s="154"/>
      <c r="IR599" s="154"/>
      <c r="IS599" s="154"/>
      <c r="IT599" s="154"/>
      <c r="IU599" s="154"/>
      <c r="IV599" s="154"/>
      <c r="IW599" s="154"/>
      <c r="IX599" s="154"/>
      <c r="IY599" s="154"/>
      <c r="IZ599" s="154"/>
      <c r="JA599" s="154"/>
      <c r="JB599" s="154"/>
      <c r="JC599" s="154"/>
      <c r="JD599" s="154"/>
      <c r="JE599" s="154"/>
      <c r="JF599" s="154"/>
      <c r="JG599" s="154"/>
      <c r="JH599" s="154"/>
      <c r="JI599" s="154"/>
      <c r="JJ599" s="154"/>
      <c r="JK599" s="154"/>
      <c r="JL599" s="154"/>
      <c r="JM599" s="154"/>
      <c r="JN599" s="154"/>
      <c r="JO599" s="154"/>
      <c r="JP599" s="154"/>
      <c r="JQ599" s="154"/>
      <c r="JR599" s="154"/>
      <c r="JS599" s="154"/>
      <c r="JT599" s="154"/>
      <c r="JU599" s="154"/>
      <c r="JV599" s="154"/>
      <c r="JW599" s="154"/>
      <c r="JX599" s="154"/>
      <c r="JY599" s="154"/>
      <c r="JZ599" s="154"/>
      <c r="KA599" s="154"/>
      <c r="KB599" s="154"/>
      <c r="KC599" s="154"/>
      <c r="KD599" s="154"/>
      <c r="KE599" s="154"/>
      <c r="KF599" s="154"/>
      <c r="KG599" s="154"/>
      <c r="KH599" s="154"/>
      <c r="KI599" s="154"/>
      <c r="KJ599" s="154"/>
      <c r="KK599" s="154"/>
      <c r="KL599" s="154"/>
      <c r="KM599" s="154"/>
      <c r="KN599" s="154"/>
      <c r="KO599" s="154"/>
      <c r="KP599" s="154"/>
      <c r="KQ599" s="154"/>
      <c r="KR599" s="154"/>
      <c r="KS599" s="154"/>
      <c r="KT599" s="154"/>
      <c r="KU599" s="154"/>
      <c r="KV599" s="154"/>
      <c r="KW599" s="154"/>
      <c r="KX599" s="154"/>
      <c r="KY599" s="154"/>
      <c r="KZ599" s="154"/>
      <c r="LA599" s="154"/>
      <c r="LB599" s="154"/>
      <c r="LC599" s="154"/>
      <c r="LD599" s="154"/>
      <c r="LE599" s="154"/>
      <c r="LF599" s="154"/>
      <c r="LG599" s="154"/>
      <c r="LH599" s="154"/>
      <c r="LI599" s="154"/>
      <c r="LJ599" s="154"/>
      <c r="LK599" s="154"/>
      <c r="LL599" s="154"/>
      <c r="LM599" s="154"/>
      <c r="LN599" s="154"/>
      <c r="LO599" s="154"/>
      <c r="LP599" s="154"/>
      <c r="LQ599" s="154"/>
      <c r="LR599" s="154"/>
      <c r="LS599" s="154"/>
      <c r="LT599" s="154"/>
      <c r="LU599" s="154"/>
      <c r="LV599" s="154"/>
      <c r="LW599" s="154"/>
      <c r="LX599" s="154"/>
      <c r="LY599" s="154"/>
      <c r="LZ599" s="154"/>
      <c r="MA599" s="154"/>
      <c r="MB599" s="154"/>
      <c r="MC599" s="154"/>
      <c r="MD599" s="154"/>
      <c r="ME599" s="154"/>
      <c r="MF599" s="154"/>
      <c r="MG599" s="154"/>
      <c r="MH599" s="154"/>
      <c r="MI599" s="154"/>
      <c r="MJ599" s="154"/>
      <c r="MK599" s="154"/>
      <c r="ML599" s="154"/>
      <c r="MM599" s="154"/>
      <c r="MN599" s="154"/>
      <c r="MO599" s="154"/>
      <c r="MP599" s="154"/>
      <c r="MQ599" s="154"/>
      <c r="MR599" s="154"/>
      <c r="MS599" s="154"/>
      <c r="MT599" s="154"/>
      <c r="MU599" s="154"/>
      <c r="MV599" s="154"/>
      <c r="MW599" s="154"/>
      <c r="MX599" s="154"/>
      <c r="MY599" s="154"/>
      <c r="MZ599" s="154"/>
      <c r="NA599" s="154"/>
      <c r="NB599" s="154"/>
      <c r="NC599" s="154"/>
      <c r="ND599" s="154"/>
      <c r="NE599" s="154"/>
      <c r="NF599" s="154"/>
      <c r="NG599" s="154"/>
      <c r="NH599" s="154"/>
      <c r="NI599" s="154"/>
      <c r="NJ599" s="154"/>
      <c r="NK599" s="154"/>
      <c r="NL599" s="154"/>
      <c r="NM599" s="154"/>
      <c r="NN599" s="154"/>
      <c r="NO599" s="154"/>
      <c r="NP599" s="154"/>
      <c r="NQ599" s="154"/>
      <c r="NR599" s="154"/>
      <c r="NS599" s="154"/>
      <c r="NT599" s="154"/>
      <c r="NU599" s="154"/>
      <c r="NV599" s="154"/>
      <c r="NW599" s="154"/>
      <c r="NX599" s="154"/>
      <c r="NY599" s="154"/>
      <c r="NZ599" s="154"/>
      <c r="OA599" s="154"/>
      <c r="OB599" s="154"/>
      <c r="OC599" s="154"/>
      <c r="OD599" s="154"/>
      <c r="OE599" s="154"/>
      <c r="OF599" s="154"/>
      <c r="OG599" s="154"/>
      <c r="OH599" s="154"/>
      <c r="OI599" s="154"/>
      <c r="OJ599" s="154"/>
      <c r="OK599" s="154"/>
      <c r="OL599" s="154"/>
      <c r="OM599" s="154"/>
      <c r="ON599" s="154"/>
      <c r="OO599" s="154"/>
      <c r="OP599" s="154"/>
      <c r="OQ599" s="154"/>
      <c r="OR599" s="154"/>
      <c r="OS599" s="154"/>
      <c r="OT599" s="154"/>
      <c r="OU599" s="154"/>
      <c r="OV599" s="154"/>
      <c r="OW599" s="154"/>
      <c r="OX599" s="154"/>
      <c r="OY599" s="154"/>
      <c r="OZ599" s="154"/>
      <c r="PA599" s="154"/>
      <c r="PB599" s="154"/>
      <c r="PC599" s="154"/>
      <c r="PD599" s="154"/>
      <c r="PE599" s="154"/>
      <c r="PF599" s="154"/>
      <c r="PG599" s="154"/>
      <c r="PH599" s="154"/>
      <c r="PI599" s="154"/>
      <c r="PJ599" s="154"/>
      <c r="PK599" s="154"/>
      <c r="PL599" s="154"/>
      <c r="PM599" s="154"/>
      <c r="PN599" s="154"/>
      <c r="PO599" s="154"/>
      <c r="PP599" s="154"/>
      <c r="PQ599" s="154"/>
      <c r="PR599" s="154"/>
      <c r="PS599" s="154"/>
      <c r="PT599" s="154"/>
      <c r="PU599" s="154"/>
      <c r="PV599" s="154"/>
      <c r="PW599" s="154"/>
      <c r="PX599" s="154"/>
      <c r="PY599" s="154"/>
      <c r="PZ599" s="154"/>
      <c r="QA599" s="154"/>
      <c r="QB599" s="154"/>
      <c r="QC599" s="154"/>
      <c r="QD599" s="154"/>
      <c r="QE599" s="154"/>
      <c r="QF599" s="154"/>
      <c r="QG599" s="154"/>
      <c r="QH599" s="154"/>
      <c r="QI599" s="154"/>
      <c r="QJ599" s="154"/>
      <c r="QK599" s="154"/>
      <c r="QL599" s="154"/>
      <c r="QM599" s="154"/>
      <c r="QN599" s="154"/>
      <c r="QO599" s="154"/>
      <c r="QP599" s="154"/>
      <c r="QQ599" s="154"/>
      <c r="QR599" s="154"/>
      <c r="QS599" s="154"/>
      <c r="QT599" s="154"/>
      <c r="QU599" s="154"/>
      <c r="QV599" s="154"/>
      <c r="QW599" s="154"/>
      <c r="QX599" s="154"/>
      <c r="QY599" s="154"/>
      <c r="QZ599" s="154"/>
      <c r="RA599" s="154"/>
      <c r="RB599" s="154"/>
      <c r="RC599" s="154"/>
      <c r="RD599" s="154"/>
      <c r="RE599" s="154"/>
      <c r="RF599" s="154"/>
      <c r="RG599" s="154"/>
      <c r="RH599" s="154"/>
      <c r="RI599" s="154"/>
      <c r="RJ599" s="154"/>
      <c r="RK599" s="154"/>
      <c r="RL599" s="154"/>
      <c r="RM599" s="154"/>
      <c r="RN599" s="154"/>
      <c r="RO599" s="154"/>
      <c r="RP599" s="154"/>
      <c r="RQ599" s="154"/>
      <c r="RR599" s="154"/>
      <c r="RS599" s="154"/>
      <c r="RT599" s="154"/>
      <c r="RU599" s="154"/>
      <c r="RV599" s="154"/>
      <c r="RW599" s="154"/>
      <c r="RX599" s="154"/>
      <c r="RY599" s="154"/>
      <c r="RZ599" s="154"/>
      <c r="SA599" s="154"/>
      <c r="SB599" s="154"/>
      <c r="SC599" s="154"/>
      <c r="SD599" s="154"/>
      <c r="SE599" s="154"/>
      <c r="SF599" s="154"/>
      <c r="SG599" s="154"/>
      <c r="SH599" s="154"/>
      <c r="SI599" s="154"/>
      <c r="SJ599" s="154"/>
      <c r="SK599" s="154"/>
      <c r="SL599" s="154"/>
      <c r="SM599" s="154"/>
      <c r="SN599" s="154"/>
      <c r="SO599" s="154"/>
      <c r="SP599" s="154"/>
      <c r="SQ599" s="154"/>
      <c r="SR599" s="154"/>
      <c r="SS599" s="154"/>
      <c r="ST599" s="154"/>
      <c r="SU599" s="154"/>
      <c r="SV599" s="154"/>
      <c r="SW599" s="154"/>
      <c r="SX599" s="154"/>
      <c r="SY599" s="154"/>
      <c r="SZ599" s="154"/>
      <c r="TA599" s="154"/>
      <c r="TB599" s="154"/>
      <c r="TC599" s="154"/>
      <c r="TD599" s="154"/>
      <c r="TE599" s="154"/>
      <c r="TF599" s="154"/>
      <c r="TG599" s="154"/>
      <c r="TH599" s="154"/>
      <c r="TI599" s="154"/>
      <c r="TJ599" s="154"/>
      <c r="TK599" s="154"/>
      <c r="TL599" s="154"/>
      <c r="TM599" s="154"/>
      <c r="TN599" s="154"/>
      <c r="TO599" s="154"/>
      <c r="TP599" s="154"/>
      <c r="TQ599" s="154"/>
      <c r="TR599" s="154"/>
      <c r="TS599" s="154"/>
      <c r="TT599" s="154"/>
      <c r="TU599" s="154"/>
      <c r="TV599" s="154"/>
      <c r="TW599" s="154"/>
      <c r="TX599" s="154"/>
      <c r="TY599" s="154"/>
      <c r="TZ599" s="154"/>
      <c r="UA599" s="154"/>
      <c r="UB599" s="154"/>
      <c r="UC599" s="154"/>
      <c r="UD599" s="154"/>
      <c r="UE599" s="154"/>
      <c r="UF599" s="154"/>
      <c r="UG599" s="154"/>
      <c r="UH599" s="154"/>
      <c r="UI599" s="154"/>
      <c r="UJ599" s="154"/>
      <c r="UK599" s="154"/>
      <c r="UL599" s="154"/>
      <c r="UM599" s="154"/>
      <c r="UN599" s="154"/>
      <c r="UO599" s="154"/>
      <c r="UP599" s="154"/>
      <c r="UQ599" s="154"/>
      <c r="UR599" s="154"/>
      <c r="US599" s="154"/>
      <c r="UT599" s="154"/>
      <c r="UU599" s="154"/>
      <c r="UV599" s="154"/>
      <c r="UW599" s="154"/>
      <c r="UX599" s="154"/>
      <c r="UY599" s="154"/>
      <c r="UZ599" s="154"/>
      <c r="VA599" s="154"/>
      <c r="VB599" s="154"/>
      <c r="VC599" s="154"/>
      <c r="VD599" s="154"/>
      <c r="VE599" s="154"/>
      <c r="VF599" s="154"/>
      <c r="VG599" s="154"/>
      <c r="VH599" s="154"/>
      <c r="VI599" s="154"/>
      <c r="VJ599" s="154"/>
      <c r="VK599" s="154"/>
      <c r="VL599" s="154"/>
      <c r="VM599" s="154"/>
      <c r="VN599" s="154"/>
      <c r="VO599" s="154"/>
      <c r="VP599" s="154"/>
      <c r="VQ599" s="154"/>
      <c r="VR599" s="154"/>
      <c r="VS599" s="154"/>
      <c r="VT599" s="154"/>
      <c r="VU599" s="154"/>
      <c r="VV599" s="154"/>
      <c r="VW599" s="154"/>
    </row>
    <row r="600" spans="1:595" s="153" customFormat="1" ht="54.75" customHeight="1">
      <c r="A600" s="798"/>
      <c r="B600" s="688"/>
      <c r="C600" s="676"/>
      <c r="D600" s="680"/>
      <c r="E600" s="774"/>
      <c r="F600" s="654"/>
      <c r="G600" s="684"/>
      <c r="H600" s="684"/>
      <c r="I600" s="193" t="s">
        <v>352</v>
      </c>
      <c r="J600" s="193" t="s">
        <v>25</v>
      </c>
      <c r="K600" s="193" t="s">
        <v>1337</v>
      </c>
      <c r="L600" s="193" t="s">
        <v>28</v>
      </c>
      <c r="M600" s="152">
        <f>M601</f>
        <v>0</v>
      </c>
      <c r="N600" s="152">
        <f t="shared" ref="N600:R600" si="34">N601</f>
        <v>0</v>
      </c>
      <c r="O600" s="152">
        <f t="shared" si="34"/>
        <v>89000</v>
      </c>
      <c r="P600" s="152">
        <f t="shared" si="34"/>
        <v>89000</v>
      </c>
      <c r="Q600" s="152">
        <f t="shared" si="34"/>
        <v>89000</v>
      </c>
      <c r="R600" s="152">
        <f t="shared" si="34"/>
        <v>89000</v>
      </c>
      <c r="S600" s="545"/>
      <c r="AU600" s="154"/>
      <c r="AV600" s="154"/>
      <c r="AW600" s="154"/>
      <c r="AX600" s="154"/>
      <c r="AY600" s="154"/>
      <c r="AZ600" s="154"/>
      <c r="BA600" s="154"/>
      <c r="BB600" s="154"/>
      <c r="BC600" s="154"/>
      <c r="BD600" s="154"/>
      <c r="BE600" s="154"/>
      <c r="BF600" s="154"/>
      <c r="BG600" s="154"/>
      <c r="BH600" s="154"/>
      <c r="BI600" s="154"/>
      <c r="BJ600" s="154"/>
      <c r="BK600" s="154"/>
      <c r="BL600" s="154"/>
      <c r="BM600" s="154"/>
      <c r="BN600" s="154"/>
      <c r="BO600" s="154"/>
      <c r="BP600" s="154"/>
      <c r="BQ600" s="154"/>
      <c r="BR600" s="154"/>
      <c r="BS600" s="154"/>
      <c r="BT600" s="154"/>
      <c r="BU600" s="154"/>
      <c r="BV600" s="154"/>
      <c r="BW600" s="154"/>
      <c r="BX600" s="154"/>
      <c r="BY600" s="154"/>
      <c r="BZ600" s="154"/>
      <c r="CA600" s="154"/>
      <c r="CB600" s="154"/>
      <c r="CC600" s="154"/>
      <c r="CD600" s="154"/>
      <c r="CE600" s="154"/>
      <c r="CF600" s="154"/>
      <c r="CG600" s="154"/>
      <c r="CH600" s="154"/>
      <c r="CI600" s="154"/>
      <c r="CJ600" s="154"/>
      <c r="CK600" s="154"/>
      <c r="CL600" s="154"/>
      <c r="CM600" s="154"/>
      <c r="CN600" s="154"/>
      <c r="CO600" s="154"/>
      <c r="CP600" s="154"/>
      <c r="CQ600" s="154"/>
      <c r="CR600" s="154"/>
      <c r="CS600" s="154"/>
      <c r="CT600" s="154"/>
      <c r="CU600" s="154"/>
      <c r="CV600" s="154"/>
      <c r="CW600" s="154"/>
      <c r="CX600" s="154"/>
      <c r="CY600" s="154"/>
      <c r="CZ600" s="154"/>
      <c r="DA600" s="154"/>
      <c r="DB600" s="154"/>
      <c r="DC600" s="154"/>
      <c r="DD600" s="154"/>
      <c r="DE600" s="154"/>
      <c r="DF600" s="154"/>
      <c r="DG600" s="154"/>
      <c r="DH600" s="154"/>
      <c r="DI600" s="154"/>
      <c r="DJ600" s="154"/>
      <c r="DK600" s="154"/>
      <c r="DL600" s="154"/>
      <c r="DM600" s="154"/>
      <c r="DN600" s="154"/>
      <c r="DO600" s="154"/>
      <c r="DP600" s="154"/>
      <c r="DQ600" s="154"/>
      <c r="DR600" s="154"/>
      <c r="DS600" s="154"/>
      <c r="DT600" s="154"/>
      <c r="DU600" s="154"/>
      <c r="DV600" s="154"/>
      <c r="DW600" s="154"/>
      <c r="DX600" s="154"/>
      <c r="DY600" s="154"/>
      <c r="DZ600" s="154"/>
      <c r="EA600" s="154"/>
      <c r="EB600" s="154"/>
      <c r="EC600" s="154"/>
      <c r="ED600" s="154"/>
      <c r="EE600" s="154"/>
      <c r="EF600" s="154"/>
      <c r="EG600" s="154"/>
      <c r="EH600" s="154"/>
      <c r="EI600" s="154"/>
      <c r="EJ600" s="154"/>
      <c r="EK600" s="154"/>
      <c r="EL600" s="154"/>
      <c r="EM600" s="154"/>
      <c r="EN600" s="154"/>
      <c r="EO600" s="154"/>
      <c r="EP600" s="154"/>
      <c r="EQ600" s="154"/>
      <c r="ER600" s="154"/>
      <c r="ES600" s="154"/>
      <c r="ET600" s="154"/>
      <c r="EU600" s="154"/>
      <c r="EV600" s="154"/>
      <c r="EW600" s="154"/>
      <c r="EX600" s="154"/>
      <c r="EY600" s="154"/>
      <c r="EZ600" s="154"/>
      <c r="FA600" s="154"/>
      <c r="FB600" s="154"/>
      <c r="FC600" s="154"/>
      <c r="FD600" s="154"/>
      <c r="FE600" s="154"/>
      <c r="FF600" s="154"/>
      <c r="FG600" s="154"/>
      <c r="FH600" s="154"/>
      <c r="FI600" s="154"/>
      <c r="FJ600" s="154"/>
      <c r="FK600" s="154"/>
      <c r="FL600" s="154"/>
      <c r="FM600" s="154"/>
      <c r="FN600" s="154"/>
      <c r="FO600" s="154"/>
      <c r="FP600" s="154"/>
      <c r="FQ600" s="154"/>
      <c r="FR600" s="154"/>
      <c r="FS600" s="154"/>
      <c r="FT600" s="154"/>
      <c r="FU600" s="154"/>
      <c r="FV600" s="154"/>
      <c r="FW600" s="154"/>
      <c r="FX600" s="154"/>
      <c r="FY600" s="154"/>
      <c r="FZ600" s="154"/>
      <c r="GA600" s="154"/>
      <c r="GB600" s="154"/>
      <c r="GC600" s="154"/>
      <c r="GD600" s="154"/>
      <c r="GE600" s="154"/>
      <c r="GF600" s="154"/>
      <c r="GG600" s="154"/>
      <c r="GH600" s="154"/>
      <c r="GI600" s="154"/>
      <c r="GJ600" s="154"/>
      <c r="GK600" s="154"/>
      <c r="GL600" s="154"/>
      <c r="GM600" s="154"/>
      <c r="GN600" s="154"/>
      <c r="GO600" s="154"/>
      <c r="GP600" s="154"/>
      <c r="GQ600" s="154"/>
      <c r="GR600" s="154"/>
      <c r="GS600" s="154"/>
      <c r="GT600" s="154"/>
      <c r="GU600" s="154"/>
      <c r="GV600" s="154"/>
      <c r="GW600" s="154"/>
      <c r="GX600" s="154"/>
      <c r="GY600" s="154"/>
      <c r="GZ600" s="154"/>
      <c r="HA600" s="154"/>
      <c r="HB600" s="154"/>
      <c r="HC600" s="154"/>
      <c r="HD600" s="154"/>
      <c r="HE600" s="154"/>
      <c r="HF600" s="154"/>
      <c r="HG600" s="154"/>
      <c r="HH600" s="154"/>
      <c r="HI600" s="154"/>
      <c r="HJ600" s="154"/>
      <c r="HK600" s="154"/>
      <c r="HL600" s="154"/>
      <c r="HM600" s="154"/>
      <c r="HN600" s="154"/>
      <c r="HO600" s="154"/>
      <c r="HP600" s="154"/>
      <c r="HQ600" s="154"/>
      <c r="HR600" s="154"/>
      <c r="HS600" s="154"/>
      <c r="HT600" s="154"/>
      <c r="HU600" s="154"/>
      <c r="HV600" s="154"/>
      <c r="HW600" s="154"/>
      <c r="HX600" s="154"/>
      <c r="HY600" s="154"/>
      <c r="HZ600" s="154"/>
      <c r="IA600" s="154"/>
      <c r="IB600" s="154"/>
      <c r="IC600" s="154"/>
      <c r="ID600" s="154"/>
      <c r="IE600" s="154"/>
      <c r="IF600" s="154"/>
      <c r="IG600" s="154"/>
      <c r="IH600" s="154"/>
      <c r="II600" s="154"/>
      <c r="IJ600" s="154"/>
      <c r="IK600" s="154"/>
      <c r="IL600" s="154"/>
      <c r="IM600" s="154"/>
      <c r="IN600" s="154"/>
      <c r="IO600" s="154"/>
      <c r="IP600" s="154"/>
      <c r="IQ600" s="154"/>
      <c r="IR600" s="154"/>
      <c r="IS600" s="154"/>
      <c r="IT600" s="154"/>
      <c r="IU600" s="154"/>
      <c r="IV600" s="154"/>
      <c r="IW600" s="154"/>
      <c r="IX600" s="154"/>
      <c r="IY600" s="154"/>
      <c r="IZ600" s="154"/>
      <c r="JA600" s="154"/>
      <c r="JB600" s="154"/>
      <c r="JC600" s="154"/>
      <c r="JD600" s="154"/>
      <c r="JE600" s="154"/>
      <c r="JF600" s="154"/>
      <c r="JG600" s="154"/>
      <c r="JH600" s="154"/>
      <c r="JI600" s="154"/>
      <c r="JJ600" s="154"/>
      <c r="JK600" s="154"/>
      <c r="JL600" s="154"/>
      <c r="JM600" s="154"/>
      <c r="JN600" s="154"/>
      <c r="JO600" s="154"/>
      <c r="JP600" s="154"/>
      <c r="JQ600" s="154"/>
      <c r="JR600" s="154"/>
      <c r="JS600" s="154"/>
      <c r="JT600" s="154"/>
      <c r="JU600" s="154"/>
      <c r="JV600" s="154"/>
      <c r="JW600" s="154"/>
      <c r="JX600" s="154"/>
      <c r="JY600" s="154"/>
      <c r="JZ600" s="154"/>
      <c r="KA600" s="154"/>
      <c r="KB600" s="154"/>
      <c r="KC600" s="154"/>
      <c r="KD600" s="154"/>
      <c r="KE600" s="154"/>
      <c r="KF600" s="154"/>
      <c r="KG600" s="154"/>
      <c r="KH600" s="154"/>
      <c r="KI600" s="154"/>
      <c r="KJ600" s="154"/>
      <c r="KK600" s="154"/>
      <c r="KL600" s="154"/>
      <c r="KM600" s="154"/>
      <c r="KN600" s="154"/>
      <c r="KO600" s="154"/>
      <c r="KP600" s="154"/>
      <c r="KQ600" s="154"/>
      <c r="KR600" s="154"/>
      <c r="KS600" s="154"/>
      <c r="KT600" s="154"/>
      <c r="KU600" s="154"/>
      <c r="KV600" s="154"/>
      <c r="KW600" s="154"/>
      <c r="KX600" s="154"/>
      <c r="KY600" s="154"/>
      <c r="KZ600" s="154"/>
      <c r="LA600" s="154"/>
      <c r="LB600" s="154"/>
      <c r="LC600" s="154"/>
      <c r="LD600" s="154"/>
      <c r="LE600" s="154"/>
      <c r="LF600" s="154"/>
      <c r="LG600" s="154"/>
      <c r="LH600" s="154"/>
      <c r="LI600" s="154"/>
      <c r="LJ600" s="154"/>
      <c r="LK600" s="154"/>
      <c r="LL600" s="154"/>
      <c r="LM600" s="154"/>
      <c r="LN600" s="154"/>
      <c r="LO600" s="154"/>
      <c r="LP600" s="154"/>
      <c r="LQ600" s="154"/>
      <c r="LR600" s="154"/>
      <c r="LS600" s="154"/>
      <c r="LT600" s="154"/>
      <c r="LU600" s="154"/>
      <c r="LV600" s="154"/>
      <c r="LW600" s="154"/>
      <c r="LX600" s="154"/>
      <c r="LY600" s="154"/>
      <c r="LZ600" s="154"/>
      <c r="MA600" s="154"/>
      <c r="MB600" s="154"/>
      <c r="MC600" s="154"/>
      <c r="MD600" s="154"/>
      <c r="ME600" s="154"/>
      <c r="MF600" s="154"/>
      <c r="MG600" s="154"/>
      <c r="MH600" s="154"/>
      <c r="MI600" s="154"/>
      <c r="MJ600" s="154"/>
      <c r="MK600" s="154"/>
      <c r="ML600" s="154"/>
      <c r="MM600" s="154"/>
      <c r="MN600" s="154"/>
      <c r="MO600" s="154"/>
      <c r="MP600" s="154"/>
      <c r="MQ600" s="154"/>
      <c r="MR600" s="154"/>
      <c r="MS600" s="154"/>
      <c r="MT600" s="154"/>
      <c r="MU600" s="154"/>
      <c r="MV600" s="154"/>
      <c r="MW600" s="154"/>
      <c r="MX600" s="154"/>
      <c r="MY600" s="154"/>
      <c r="MZ600" s="154"/>
      <c r="NA600" s="154"/>
      <c r="NB600" s="154"/>
      <c r="NC600" s="154"/>
      <c r="ND600" s="154"/>
      <c r="NE600" s="154"/>
      <c r="NF600" s="154"/>
      <c r="NG600" s="154"/>
      <c r="NH600" s="154"/>
      <c r="NI600" s="154"/>
      <c r="NJ600" s="154"/>
      <c r="NK600" s="154"/>
      <c r="NL600" s="154"/>
      <c r="NM600" s="154"/>
      <c r="NN600" s="154"/>
      <c r="NO600" s="154"/>
      <c r="NP600" s="154"/>
      <c r="NQ600" s="154"/>
      <c r="NR600" s="154"/>
      <c r="NS600" s="154"/>
      <c r="NT600" s="154"/>
      <c r="NU600" s="154"/>
      <c r="NV600" s="154"/>
      <c r="NW600" s="154"/>
      <c r="NX600" s="154"/>
      <c r="NY600" s="154"/>
      <c r="NZ600" s="154"/>
      <c r="OA600" s="154"/>
      <c r="OB600" s="154"/>
      <c r="OC600" s="154"/>
      <c r="OD600" s="154"/>
      <c r="OE600" s="154"/>
      <c r="OF600" s="154"/>
      <c r="OG600" s="154"/>
      <c r="OH600" s="154"/>
      <c r="OI600" s="154"/>
      <c r="OJ600" s="154"/>
      <c r="OK600" s="154"/>
      <c r="OL600" s="154"/>
      <c r="OM600" s="154"/>
      <c r="ON600" s="154"/>
      <c r="OO600" s="154"/>
      <c r="OP600" s="154"/>
      <c r="OQ600" s="154"/>
      <c r="OR600" s="154"/>
      <c r="OS600" s="154"/>
      <c r="OT600" s="154"/>
      <c r="OU600" s="154"/>
      <c r="OV600" s="154"/>
      <c r="OW600" s="154"/>
      <c r="OX600" s="154"/>
      <c r="OY600" s="154"/>
      <c r="OZ600" s="154"/>
      <c r="PA600" s="154"/>
      <c r="PB600" s="154"/>
      <c r="PC600" s="154"/>
      <c r="PD600" s="154"/>
      <c r="PE600" s="154"/>
      <c r="PF600" s="154"/>
      <c r="PG600" s="154"/>
      <c r="PH600" s="154"/>
      <c r="PI600" s="154"/>
      <c r="PJ600" s="154"/>
      <c r="PK600" s="154"/>
      <c r="PL600" s="154"/>
      <c r="PM600" s="154"/>
      <c r="PN600" s="154"/>
      <c r="PO600" s="154"/>
      <c r="PP600" s="154"/>
      <c r="PQ600" s="154"/>
      <c r="PR600" s="154"/>
      <c r="PS600" s="154"/>
      <c r="PT600" s="154"/>
      <c r="PU600" s="154"/>
      <c r="PV600" s="154"/>
      <c r="PW600" s="154"/>
      <c r="PX600" s="154"/>
      <c r="PY600" s="154"/>
      <c r="PZ600" s="154"/>
      <c r="QA600" s="154"/>
      <c r="QB600" s="154"/>
      <c r="QC600" s="154"/>
      <c r="QD600" s="154"/>
      <c r="QE600" s="154"/>
      <c r="QF600" s="154"/>
      <c r="QG600" s="154"/>
      <c r="QH600" s="154"/>
      <c r="QI600" s="154"/>
      <c r="QJ600" s="154"/>
      <c r="QK600" s="154"/>
      <c r="QL600" s="154"/>
      <c r="QM600" s="154"/>
      <c r="QN600" s="154"/>
      <c r="QO600" s="154"/>
      <c r="QP600" s="154"/>
      <c r="QQ600" s="154"/>
      <c r="QR600" s="154"/>
      <c r="QS600" s="154"/>
      <c r="QT600" s="154"/>
      <c r="QU600" s="154"/>
      <c r="QV600" s="154"/>
      <c r="QW600" s="154"/>
      <c r="QX600" s="154"/>
      <c r="QY600" s="154"/>
      <c r="QZ600" s="154"/>
      <c r="RA600" s="154"/>
      <c r="RB600" s="154"/>
      <c r="RC600" s="154"/>
      <c r="RD600" s="154"/>
      <c r="RE600" s="154"/>
      <c r="RF600" s="154"/>
      <c r="RG600" s="154"/>
      <c r="RH600" s="154"/>
      <c r="RI600" s="154"/>
      <c r="RJ600" s="154"/>
      <c r="RK600" s="154"/>
      <c r="RL600" s="154"/>
      <c r="RM600" s="154"/>
      <c r="RN600" s="154"/>
      <c r="RO600" s="154"/>
      <c r="RP600" s="154"/>
      <c r="RQ600" s="154"/>
      <c r="RR600" s="154"/>
      <c r="RS600" s="154"/>
      <c r="RT600" s="154"/>
      <c r="RU600" s="154"/>
      <c r="RV600" s="154"/>
      <c r="RW600" s="154"/>
      <c r="RX600" s="154"/>
      <c r="RY600" s="154"/>
      <c r="RZ600" s="154"/>
      <c r="SA600" s="154"/>
      <c r="SB600" s="154"/>
      <c r="SC600" s="154"/>
      <c r="SD600" s="154"/>
      <c r="SE600" s="154"/>
      <c r="SF600" s="154"/>
      <c r="SG600" s="154"/>
      <c r="SH600" s="154"/>
      <c r="SI600" s="154"/>
      <c r="SJ600" s="154"/>
      <c r="SK600" s="154"/>
      <c r="SL600" s="154"/>
      <c r="SM600" s="154"/>
      <c r="SN600" s="154"/>
      <c r="SO600" s="154"/>
      <c r="SP600" s="154"/>
      <c r="SQ600" s="154"/>
      <c r="SR600" s="154"/>
      <c r="SS600" s="154"/>
      <c r="ST600" s="154"/>
      <c r="SU600" s="154"/>
      <c r="SV600" s="154"/>
      <c r="SW600" s="154"/>
      <c r="SX600" s="154"/>
      <c r="SY600" s="154"/>
      <c r="SZ600" s="154"/>
      <c r="TA600" s="154"/>
      <c r="TB600" s="154"/>
      <c r="TC600" s="154"/>
      <c r="TD600" s="154"/>
      <c r="TE600" s="154"/>
      <c r="TF600" s="154"/>
      <c r="TG600" s="154"/>
      <c r="TH600" s="154"/>
      <c r="TI600" s="154"/>
      <c r="TJ600" s="154"/>
      <c r="TK600" s="154"/>
      <c r="TL600" s="154"/>
      <c r="TM600" s="154"/>
      <c r="TN600" s="154"/>
      <c r="TO600" s="154"/>
      <c r="TP600" s="154"/>
      <c r="TQ600" s="154"/>
      <c r="TR600" s="154"/>
      <c r="TS600" s="154"/>
      <c r="TT600" s="154"/>
      <c r="TU600" s="154"/>
      <c r="TV600" s="154"/>
      <c r="TW600" s="154"/>
      <c r="TX600" s="154"/>
      <c r="TY600" s="154"/>
      <c r="TZ600" s="154"/>
      <c r="UA600" s="154"/>
      <c r="UB600" s="154"/>
      <c r="UC600" s="154"/>
      <c r="UD600" s="154"/>
      <c r="UE600" s="154"/>
      <c r="UF600" s="154"/>
      <c r="UG600" s="154"/>
      <c r="UH600" s="154"/>
      <c r="UI600" s="154"/>
      <c r="UJ600" s="154"/>
      <c r="UK600" s="154"/>
      <c r="UL600" s="154"/>
      <c r="UM600" s="154"/>
      <c r="UN600" s="154"/>
      <c r="UO600" s="154"/>
      <c r="UP600" s="154"/>
      <c r="UQ600" s="154"/>
      <c r="UR600" s="154"/>
      <c r="US600" s="154"/>
      <c r="UT600" s="154"/>
      <c r="UU600" s="154"/>
      <c r="UV600" s="154"/>
      <c r="UW600" s="154"/>
      <c r="UX600" s="154"/>
      <c r="UY600" s="154"/>
      <c r="UZ600" s="154"/>
      <c r="VA600" s="154"/>
      <c r="VB600" s="154"/>
      <c r="VC600" s="154"/>
      <c r="VD600" s="154"/>
      <c r="VE600" s="154"/>
      <c r="VF600" s="154"/>
      <c r="VG600" s="154"/>
      <c r="VH600" s="154"/>
      <c r="VI600" s="154"/>
      <c r="VJ600" s="154"/>
      <c r="VK600" s="154"/>
      <c r="VL600" s="154"/>
      <c r="VM600" s="154"/>
      <c r="VN600" s="154"/>
      <c r="VO600" s="154"/>
      <c r="VP600" s="154"/>
      <c r="VQ600" s="154"/>
      <c r="VR600" s="154"/>
      <c r="VS600" s="154"/>
      <c r="VT600" s="154"/>
      <c r="VU600" s="154"/>
      <c r="VV600" s="154"/>
      <c r="VW600" s="154"/>
    </row>
    <row r="601" spans="1:595" s="153" customFormat="1" ht="55.5" customHeight="1">
      <c r="A601" s="798"/>
      <c r="B601" s="689"/>
      <c r="C601" s="658"/>
      <c r="D601" s="660"/>
      <c r="E601" s="752"/>
      <c r="F601" s="663"/>
      <c r="G601" s="665"/>
      <c r="H601" s="665"/>
      <c r="I601" s="169" t="s">
        <v>352</v>
      </c>
      <c r="J601" s="169" t="s">
        <v>25</v>
      </c>
      <c r="K601" s="169" t="s">
        <v>1337</v>
      </c>
      <c r="L601" s="169" t="s">
        <v>424</v>
      </c>
      <c r="M601" s="161">
        <v>0</v>
      </c>
      <c r="N601" s="161">
        <v>0</v>
      </c>
      <c r="O601" s="161">
        <v>89000</v>
      </c>
      <c r="P601" s="161">
        <v>89000</v>
      </c>
      <c r="Q601" s="161">
        <v>89000</v>
      </c>
      <c r="R601" s="161">
        <v>89000</v>
      </c>
      <c r="S601" s="545">
        <v>3</v>
      </c>
      <c r="AU601" s="154"/>
      <c r="AV601" s="154"/>
      <c r="AW601" s="154"/>
      <c r="AX601" s="154"/>
      <c r="AY601" s="154"/>
      <c r="AZ601" s="154"/>
      <c r="BA601" s="154"/>
      <c r="BB601" s="154"/>
      <c r="BC601" s="154"/>
      <c r="BD601" s="154"/>
      <c r="BE601" s="154"/>
      <c r="BF601" s="154"/>
      <c r="BG601" s="154"/>
      <c r="BH601" s="154"/>
      <c r="BI601" s="154"/>
      <c r="BJ601" s="154"/>
      <c r="BK601" s="154"/>
      <c r="BL601" s="154"/>
      <c r="BM601" s="154"/>
      <c r="BN601" s="154"/>
      <c r="BO601" s="154"/>
      <c r="BP601" s="154"/>
      <c r="BQ601" s="154"/>
      <c r="BR601" s="154"/>
      <c r="BS601" s="154"/>
      <c r="BT601" s="154"/>
      <c r="BU601" s="154"/>
      <c r="BV601" s="154"/>
      <c r="BW601" s="154"/>
      <c r="BX601" s="154"/>
      <c r="BY601" s="154"/>
      <c r="BZ601" s="154"/>
      <c r="CA601" s="154"/>
      <c r="CB601" s="154"/>
      <c r="CC601" s="154"/>
      <c r="CD601" s="154"/>
      <c r="CE601" s="154"/>
      <c r="CF601" s="154"/>
      <c r="CG601" s="154"/>
      <c r="CH601" s="154"/>
      <c r="CI601" s="154"/>
      <c r="CJ601" s="154"/>
      <c r="CK601" s="154"/>
      <c r="CL601" s="154"/>
      <c r="CM601" s="154"/>
      <c r="CN601" s="154"/>
      <c r="CO601" s="154"/>
      <c r="CP601" s="154"/>
      <c r="CQ601" s="154"/>
      <c r="CR601" s="154"/>
      <c r="CS601" s="154"/>
      <c r="CT601" s="154"/>
      <c r="CU601" s="154"/>
      <c r="CV601" s="154"/>
      <c r="CW601" s="154"/>
      <c r="CX601" s="154"/>
      <c r="CY601" s="154"/>
      <c r="CZ601" s="154"/>
      <c r="DA601" s="154"/>
      <c r="DB601" s="154"/>
      <c r="DC601" s="154"/>
      <c r="DD601" s="154"/>
      <c r="DE601" s="154"/>
      <c r="DF601" s="154"/>
      <c r="DG601" s="154"/>
      <c r="DH601" s="154"/>
      <c r="DI601" s="154"/>
      <c r="DJ601" s="154"/>
      <c r="DK601" s="154"/>
      <c r="DL601" s="154"/>
      <c r="DM601" s="154"/>
      <c r="DN601" s="154"/>
      <c r="DO601" s="154"/>
      <c r="DP601" s="154"/>
      <c r="DQ601" s="154"/>
      <c r="DR601" s="154"/>
      <c r="DS601" s="154"/>
      <c r="DT601" s="154"/>
      <c r="DU601" s="154"/>
      <c r="DV601" s="154"/>
      <c r="DW601" s="154"/>
      <c r="DX601" s="154"/>
      <c r="DY601" s="154"/>
      <c r="DZ601" s="154"/>
      <c r="EA601" s="154"/>
      <c r="EB601" s="154"/>
      <c r="EC601" s="154"/>
      <c r="ED601" s="154"/>
      <c r="EE601" s="154"/>
      <c r="EF601" s="154"/>
      <c r="EG601" s="154"/>
      <c r="EH601" s="154"/>
      <c r="EI601" s="154"/>
      <c r="EJ601" s="154"/>
      <c r="EK601" s="154"/>
      <c r="EL601" s="154"/>
      <c r="EM601" s="154"/>
      <c r="EN601" s="154"/>
      <c r="EO601" s="154"/>
      <c r="EP601" s="154"/>
      <c r="EQ601" s="154"/>
      <c r="ER601" s="154"/>
      <c r="ES601" s="154"/>
      <c r="ET601" s="154"/>
      <c r="EU601" s="154"/>
      <c r="EV601" s="154"/>
      <c r="EW601" s="154"/>
      <c r="EX601" s="154"/>
      <c r="EY601" s="154"/>
      <c r="EZ601" s="154"/>
      <c r="FA601" s="154"/>
      <c r="FB601" s="154"/>
      <c r="FC601" s="154"/>
      <c r="FD601" s="154"/>
      <c r="FE601" s="154"/>
      <c r="FF601" s="154"/>
      <c r="FG601" s="154"/>
      <c r="FH601" s="154"/>
      <c r="FI601" s="154"/>
      <c r="FJ601" s="154"/>
      <c r="FK601" s="154"/>
      <c r="FL601" s="154"/>
      <c r="FM601" s="154"/>
      <c r="FN601" s="154"/>
      <c r="FO601" s="154"/>
      <c r="FP601" s="154"/>
      <c r="FQ601" s="154"/>
      <c r="FR601" s="154"/>
      <c r="FS601" s="154"/>
      <c r="FT601" s="154"/>
      <c r="FU601" s="154"/>
      <c r="FV601" s="154"/>
      <c r="FW601" s="154"/>
      <c r="FX601" s="154"/>
      <c r="FY601" s="154"/>
      <c r="FZ601" s="154"/>
      <c r="GA601" s="154"/>
      <c r="GB601" s="154"/>
      <c r="GC601" s="154"/>
      <c r="GD601" s="154"/>
      <c r="GE601" s="154"/>
      <c r="GF601" s="154"/>
      <c r="GG601" s="154"/>
      <c r="GH601" s="154"/>
      <c r="GI601" s="154"/>
      <c r="GJ601" s="154"/>
      <c r="GK601" s="154"/>
      <c r="GL601" s="154"/>
      <c r="GM601" s="154"/>
      <c r="GN601" s="154"/>
      <c r="GO601" s="154"/>
      <c r="GP601" s="154"/>
      <c r="GQ601" s="154"/>
      <c r="GR601" s="154"/>
      <c r="GS601" s="154"/>
      <c r="GT601" s="154"/>
      <c r="GU601" s="154"/>
      <c r="GV601" s="154"/>
      <c r="GW601" s="154"/>
      <c r="GX601" s="154"/>
      <c r="GY601" s="154"/>
      <c r="GZ601" s="154"/>
      <c r="HA601" s="154"/>
      <c r="HB601" s="154"/>
      <c r="HC601" s="154"/>
      <c r="HD601" s="154"/>
      <c r="HE601" s="154"/>
      <c r="HF601" s="154"/>
      <c r="HG601" s="154"/>
      <c r="HH601" s="154"/>
      <c r="HI601" s="154"/>
      <c r="HJ601" s="154"/>
      <c r="HK601" s="154"/>
      <c r="HL601" s="154"/>
      <c r="HM601" s="154"/>
      <c r="HN601" s="154"/>
      <c r="HO601" s="154"/>
      <c r="HP601" s="154"/>
      <c r="HQ601" s="154"/>
      <c r="HR601" s="154"/>
      <c r="HS601" s="154"/>
      <c r="HT601" s="154"/>
      <c r="HU601" s="154"/>
      <c r="HV601" s="154"/>
      <c r="HW601" s="154"/>
      <c r="HX601" s="154"/>
      <c r="HY601" s="154"/>
      <c r="HZ601" s="154"/>
      <c r="IA601" s="154"/>
      <c r="IB601" s="154"/>
      <c r="IC601" s="154"/>
      <c r="ID601" s="154"/>
      <c r="IE601" s="154"/>
      <c r="IF601" s="154"/>
      <c r="IG601" s="154"/>
      <c r="IH601" s="154"/>
      <c r="II601" s="154"/>
      <c r="IJ601" s="154"/>
      <c r="IK601" s="154"/>
      <c r="IL601" s="154"/>
      <c r="IM601" s="154"/>
      <c r="IN601" s="154"/>
      <c r="IO601" s="154"/>
      <c r="IP601" s="154"/>
      <c r="IQ601" s="154"/>
      <c r="IR601" s="154"/>
      <c r="IS601" s="154"/>
      <c r="IT601" s="154"/>
      <c r="IU601" s="154"/>
      <c r="IV601" s="154"/>
      <c r="IW601" s="154"/>
      <c r="IX601" s="154"/>
      <c r="IY601" s="154"/>
      <c r="IZ601" s="154"/>
      <c r="JA601" s="154"/>
      <c r="JB601" s="154"/>
      <c r="JC601" s="154"/>
      <c r="JD601" s="154"/>
      <c r="JE601" s="154"/>
      <c r="JF601" s="154"/>
      <c r="JG601" s="154"/>
      <c r="JH601" s="154"/>
      <c r="JI601" s="154"/>
      <c r="JJ601" s="154"/>
      <c r="JK601" s="154"/>
      <c r="JL601" s="154"/>
      <c r="JM601" s="154"/>
      <c r="JN601" s="154"/>
      <c r="JO601" s="154"/>
      <c r="JP601" s="154"/>
      <c r="JQ601" s="154"/>
      <c r="JR601" s="154"/>
      <c r="JS601" s="154"/>
      <c r="JT601" s="154"/>
      <c r="JU601" s="154"/>
      <c r="JV601" s="154"/>
      <c r="JW601" s="154"/>
      <c r="JX601" s="154"/>
      <c r="JY601" s="154"/>
      <c r="JZ601" s="154"/>
      <c r="KA601" s="154"/>
      <c r="KB601" s="154"/>
      <c r="KC601" s="154"/>
      <c r="KD601" s="154"/>
      <c r="KE601" s="154"/>
      <c r="KF601" s="154"/>
      <c r="KG601" s="154"/>
      <c r="KH601" s="154"/>
      <c r="KI601" s="154"/>
      <c r="KJ601" s="154"/>
      <c r="KK601" s="154"/>
      <c r="KL601" s="154"/>
      <c r="KM601" s="154"/>
      <c r="KN601" s="154"/>
      <c r="KO601" s="154"/>
      <c r="KP601" s="154"/>
      <c r="KQ601" s="154"/>
      <c r="KR601" s="154"/>
      <c r="KS601" s="154"/>
      <c r="KT601" s="154"/>
      <c r="KU601" s="154"/>
      <c r="KV601" s="154"/>
      <c r="KW601" s="154"/>
      <c r="KX601" s="154"/>
      <c r="KY601" s="154"/>
      <c r="KZ601" s="154"/>
      <c r="LA601" s="154"/>
      <c r="LB601" s="154"/>
      <c r="LC601" s="154"/>
      <c r="LD601" s="154"/>
      <c r="LE601" s="154"/>
      <c r="LF601" s="154"/>
      <c r="LG601" s="154"/>
      <c r="LH601" s="154"/>
      <c r="LI601" s="154"/>
      <c r="LJ601" s="154"/>
      <c r="LK601" s="154"/>
      <c r="LL601" s="154"/>
      <c r="LM601" s="154"/>
      <c r="LN601" s="154"/>
      <c r="LO601" s="154"/>
      <c r="LP601" s="154"/>
      <c r="LQ601" s="154"/>
      <c r="LR601" s="154"/>
      <c r="LS601" s="154"/>
      <c r="LT601" s="154"/>
      <c r="LU601" s="154"/>
      <c r="LV601" s="154"/>
      <c r="LW601" s="154"/>
      <c r="LX601" s="154"/>
      <c r="LY601" s="154"/>
      <c r="LZ601" s="154"/>
      <c r="MA601" s="154"/>
      <c r="MB601" s="154"/>
      <c r="MC601" s="154"/>
      <c r="MD601" s="154"/>
      <c r="ME601" s="154"/>
      <c r="MF601" s="154"/>
      <c r="MG601" s="154"/>
      <c r="MH601" s="154"/>
      <c r="MI601" s="154"/>
      <c r="MJ601" s="154"/>
      <c r="MK601" s="154"/>
      <c r="ML601" s="154"/>
      <c r="MM601" s="154"/>
      <c r="MN601" s="154"/>
      <c r="MO601" s="154"/>
      <c r="MP601" s="154"/>
      <c r="MQ601" s="154"/>
      <c r="MR601" s="154"/>
      <c r="MS601" s="154"/>
      <c r="MT601" s="154"/>
      <c r="MU601" s="154"/>
      <c r="MV601" s="154"/>
      <c r="MW601" s="154"/>
      <c r="MX601" s="154"/>
      <c r="MY601" s="154"/>
      <c r="MZ601" s="154"/>
      <c r="NA601" s="154"/>
      <c r="NB601" s="154"/>
      <c r="NC601" s="154"/>
      <c r="ND601" s="154"/>
      <c r="NE601" s="154"/>
      <c r="NF601" s="154"/>
      <c r="NG601" s="154"/>
      <c r="NH601" s="154"/>
      <c r="NI601" s="154"/>
      <c r="NJ601" s="154"/>
      <c r="NK601" s="154"/>
      <c r="NL601" s="154"/>
      <c r="NM601" s="154"/>
      <c r="NN601" s="154"/>
      <c r="NO601" s="154"/>
      <c r="NP601" s="154"/>
      <c r="NQ601" s="154"/>
      <c r="NR601" s="154"/>
      <c r="NS601" s="154"/>
      <c r="NT601" s="154"/>
      <c r="NU601" s="154"/>
      <c r="NV601" s="154"/>
      <c r="NW601" s="154"/>
      <c r="NX601" s="154"/>
      <c r="NY601" s="154"/>
      <c r="NZ601" s="154"/>
      <c r="OA601" s="154"/>
      <c r="OB601" s="154"/>
      <c r="OC601" s="154"/>
      <c r="OD601" s="154"/>
      <c r="OE601" s="154"/>
      <c r="OF601" s="154"/>
      <c r="OG601" s="154"/>
      <c r="OH601" s="154"/>
      <c r="OI601" s="154"/>
      <c r="OJ601" s="154"/>
      <c r="OK601" s="154"/>
      <c r="OL601" s="154"/>
      <c r="OM601" s="154"/>
      <c r="ON601" s="154"/>
      <c r="OO601" s="154"/>
      <c r="OP601" s="154"/>
      <c r="OQ601" s="154"/>
      <c r="OR601" s="154"/>
      <c r="OS601" s="154"/>
      <c r="OT601" s="154"/>
      <c r="OU601" s="154"/>
      <c r="OV601" s="154"/>
      <c r="OW601" s="154"/>
      <c r="OX601" s="154"/>
      <c r="OY601" s="154"/>
      <c r="OZ601" s="154"/>
      <c r="PA601" s="154"/>
      <c r="PB601" s="154"/>
      <c r="PC601" s="154"/>
      <c r="PD601" s="154"/>
      <c r="PE601" s="154"/>
      <c r="PF601" s="154"/>
      <c r="PG601" s="154"/>
      <c r="PH601" s="154"/>
      <c r="PI601" s="154"/>
      <c r="PJ601" s="154"/>
      <c r="PK601" s="154"/>
      <c r="PL601" s="154"/>
      <c r="PM601" s="154"/>
      <c r="PN601" s="154"/>
      <c r="PO601" s="154"/>
      <c r="PP601" s="154"/>
      <c r="PQ601" s="154"/>
      <c r="PR601" s="154"/>
      <c r="PS601" s="154"/>
      <c r="PT601" s="154"/>
      <c r="PU601" s="154"/>
      <c r="PV601" s="154"/>
      <c r="PW601" s="154"/>
      <c r="PX601" s="154"/>
      <c r="PY601" s="154"/>
      <c r="PZ601" s="154"/>
      <c r="QA601" s="154"/>
      <c r="QB601" s="154"/>
      <c r="QC601" s="154"/>
      <c r="QD601" s="154"/>
      <c r="QE601" s="154"/>
      <c r="QF601" s="154"/>
      <c r="QG601" s="154"/>
      <c r="QH601" s="154"/>
      <c r="QI601" s="154"/>
      <c r="QJ601" s="154"/>
      <c r="QK601" s="154"/>
      <c r="QL601" s="154"/>
      <c r="QM601" s="154"/>
      <c r="QN601" s="154"/>
      <c r="QO601" s="154"/>
      <c r="QP601" s="154"/>
      <c r="QQ601" s="154"/>
      <c r="QR601" s="154"/>
      <c r="QS601" s="154"/>
      <c r="QT601" s="154"/>
      <c r="QU601" s="154"/>
      <c r="QV601" s="154"/>
      <c r="QW601" s="154"/>
      <c r="QX601" s="154"/>
      <c r="QY601" s="154"/>
      <c r="QZ601" s="154"/>
      <c r="RA601" s="154"/>
      <c r="RB601" s="154"/>
      <c r="RC601" s="154"/>
      <c r="RD601" s="154"/>
      <c r="RE601" s="154"/>
      <c r="RF601" s="154"/>
      <c r="RG601" s="154"/>
      <c r="RH601" s="154"/>
      <c r="RI601" s="154"/>
      <c r="RJ601" s="154"/>
      <c r="RK601" s="154"/>
      <c r="RL601" s="154"/>
      <c r="RM601" s="154"/>
      <c r="RN601" s="154"/>
      <c r="RO601" s="154"/>
      <c r="RP601" s="154"/>
      <c r="RQ601" s="154"/>
      <c r="RR601" s="154"/>
      <c r="RS601" s="154"/>
      <c r="RT601" s="154"/>
      <c r="RU601" s="154"/>
      <c r="RV601" s="154"/>
      <c r="RW601" s="154"/>
      <c r="RX601" s="154"/>
      <c r="RY601" s="154"/>
      <c r="RZ601" s="154"/>
      <c r="SA601" s="154"/>
      <c r="SB601" s="154"/>
      <c r="SC601" s="154"/>
      <c r="SD601" s="154"/>
      <c r="SE601" s="154"/>
      <c r="SF601" s="154"/>
      <c r="SG601" s="154"/>
      <c r="SH601" s="154"/>
      <c r="SI601" s="154"/>
      <c r="SJ601" s="154"/>
      <c r="SK601" s="154"/>
      <c r="SL601" s="154"/>
      <c r="SM601" s="154"/>
      <c r="SN601" s="154"/>
      <c r="SO601" s="154"/>
      <c r="SP601" s="154"/>
      <c r="SQ601" s="154"/>
      <c r="SR601" s="154"/>
      <c r="SS601" s="154"/>
      <c r="ST601" s="154"/>
      <c r="SU601" s="154"/>
      <c r="SV601" s="154"/>
      <c r="SW601" s="154"/>
      <c r="SX601" s="154"/>
      <c r="SY601" s="154"/>
      <c r="SZ601" s="154"/>
      <c r="TA601" s="154"/>
      <c r="TB601" s="154"/>
      <c r="TC601" s="154"/>
      <c r="TD601" s="154"/>
      <c r="TE601" s="154"/>
      <c r="TF601" s="154"/>
      <c r="TG601" s="154"/>
      <c r="TH601" s="154"/>
      <c r="TI601" s="154"/>
      <c r="TJ601" s="154"/>
      <c r="TK601" s="154"/>
      <c r="TL601" s="154"/>
      <c r="TM601" s="154"/>
      <c r="TN601" s="154"/>
      <c r="TO601" s="154"/>
      <c r="TP601" s="154"/>
      <c r="TQ601" s="154"/>
      <c r="TR601" s="154"/>
      <c r="TS601" s="154"/>
      <c r="TT601" s="154"/>
      <c r="TU601" s="154"/>
      <c r="TV601" s="154"/>
      <c r="TW601" s="154"/>
      <c r="TX601" s="154"/>
      <c r="TY601" s="154"/>
      <c r="TZ601" s="154"/>
      <c r="UA601" s="154"/>
      <c r="UB601" s="154"/>
      <c r="UC601" s="154"/>
      <c r="UD601" s="154"/>
      <c r="UE601" s="154"/>
      <c r="UF601" s="154"/>
      <c r="UG601" s="154"/>
      <c r="UH601" s="154"/>
      <c r="UI601" s="154"/>
      <c r="UJ601" s="154"/>
      <c r="UK601" s="154"/>
      <c r="UL601" s="154"/>
      <c r="UM601" s="154"/>
      <c r="UN601" s="154"/>
      <c r="UO601" s="154"/>
      <c r="UP601" s="154"/>
      <c r="UQ601" s="154"/>
      <c r="UR601" s="154"/>
      <c r="US601" s="154"/>
      <c r="UT601" s="154"/>
      <c r="UU601" s="154"/>
      <c r="UV601" s="154"/>
      <c r="UW601" s="154"/>
      <c r="UX601" s="154"/>
      <c r="UY601" s="154"/>
      <c r="UZ601" s="154"/>
      <c r="VA601" s="154"/>
      <c r="VB601" s="154"/>
      <c r="VC601" s="154"/>
      <c r="VD601" s="154"/>
      <c r="VE601" s="154"/>
      <c r="VF601" s="154"/>
      <c r="VG601" s="154"/>
      <c r="VH601" s="154"/>
      <c r="VI601" s="154"/>
      <c r="VJ601" s="154"/>
      <c r="VK601" s="154"/>
      <c r="VL601" s="154"/>
      <c r="VM601" s="154"/>
      <c r="VN601" s="154"/>
      <c r="VO601" s="154"/>
      <c r="VP601" s="154"/>
      <c r="VQ601" s="154"/>
      <c r="VR601" s="154"/>
      <c r="VS601" s="154"/>
      <c r="VT601" s="154"/>
      <c r="VU601" s="154"/>
      <c r="VV601" s="154"/>
      <c r="VW601" s="154"/>
    </row>
    <row r="602" spans="1:595" s="153" customFormat="1" ht="69" customHeight="1">
      <c r="A602" s="798"/>
      <c r="B602" s="688" t="s">
        <v>1338</v>
      </c>
      <c r="C602" s="676" t="s">
        <v>1339</v>
      </c>
      <c r="D602" s="680" t="s">
        <v>1340</v>
      </c>
      <c r="E602" s="775" t="s">
        <v>1341</v>
      </c>
      <c r="F602" s="653" t="s">
        <v>51</v>
      </c>
      <c r="G602" s="664">
        <v>45699</v>
      </c>
      <c r="H602" s="708" t="s">
        <v>1282</v>
      </c>
      <c r="I602" s="193" t="s">
        <v>352</v>
      </c>
      <c r="J602" s="193" t="s">
        <v>25</v>
      </c>
      <c r="K602" s="193" t="s">
        <v>1342</v>
      </c>
      <c r="L602" s="193" t="s">
        <v>28</v>
      </c>
      <c r="M602" s="152">
        <f t="shared" ref="M602:P602" si="35">M603</f>
        <v>0</v>
      </c>
      <c r="N602" s="152">
        <f t="shared" si="35"/>
        <v>0</v>
      </c>
      <c r="O602" s="203">
        <f>O603</f>
        <v>0</v>
      </c>
      <c r="P602" s="203">
        <f t="shared" si="35"/>
        <v>0</v>
      </c>
      <c r="Q602" s="202">
        <f>Q603</f>
        <v>0</v>
      </c>
      <c r="R602" s="202">
        <f>R603</f>
        <v>0</v>
      </c>
      <c r="S602" s="551"/>
      <c r="AU602" s="154"/>
      <c r="AV602" s="154"/>
      <c r="AW602" s="154"/>
      <c r="AX602" s="154"/>
      <c r="AY602" s="154"/>
      <c r="AZ602" s="154"/>
      <c r="BA602" s="154"/>
      <c r="BB602" s="154"/>
      <c r="BC602" s="154"/>
      <c r="BD602" s="154"/>
      <c r="BE602" s="154"/>
      <c r="BF602" s="154"/>
      <c r="BG602" s="154"/>
      <c r="BH602" s="154"/>
      <c r="BI602" s="154"/>
      <c r="BJ602" s="154"/>
      <c r="BK602" s="154"/>
      <c r="BL602" s="154"/>
      <c r="BM602" s="154"/>
      <c r="BN602" s="154"/>
      <c r="BO602" s="154"/>
      <c r="BP602" s="154"/>
      <c r="BQ602" s="154"/>
      <c r="BR602" s="154"/>
      <c r="BS602" s="154"/>
      <c r="BT602" s="154"/>
      <c r="BU602" s="154"/>
      <c r="BV602" s="154"/>
      <c r="BW602" s="154"/>
      <c r="BX602" s="154"/>
      <c r="BY602" s="154"/>
      <c r="BZ602" s="154"/>
      <c r="CA602" s="154"/>
      <c r="CB602" s="154"/>
      <c r="CC602" s="154"/>
      <c r="CD602" s="154"/>
      <c r="CE602" s="154"/>
      <c r="CF602" s="154"/>
      <c r="CG602" s="154"/>
      <c r="CH602" s="154"/>
      <c r="CI602" s="154"/>
      <c r="CJ602" s="154"/>
      <c r="CK602" s="154"/>
      <c r="CL602" s="154"/>
      <c r="CM602" s="154"/>
      <c r="CN602" s="154"/>
      <c r="CO602" s="154"/>
      <c r="CP602" s="154"/>
      <c r="CQ602" s="154"/>
      <c r="CR602" s="154"/>
      <c r="CS602" s="154"/>
      <c r="CT602" s="154"/>
      <c r="CU602" s="154"/>
      <c r="CV602" s="154"/>
      <c r="CW602" s="154"/>
      <c r="CX602" s="154"/>
      <c r="CY602" s="154"/>
      <c r="CZ602" s="154"/>
      <c r="DA602" s="154"/>
      <c r="DB602" s="154"/>
      <c r="DC602" s="154"/>
      <c r="DD602" s="154"/>
      <c r="DE602" s="154"/>
      <c r="DF602" s="154"/>
      <c r="DG602" s="154"/>
      <c r="DH602" s="154"/>
      <c r="DI602" s="154"/>
      <c r="DJ602" s="154"/>
      <c r="DK602" s="154"/>
      <c r="DL602" s="154"/>
      <c r="DM602" s="154"/>
      <c r="DN602" s="154"/>
      <c r="DO602" s="154"/>
      <c r="DP602" s="154"/>
      <c r="DQ602" s="154"/>
      <c r="DR602" s="154"/>
      <c r="DS602" s="154"/>
      <c r="DT602" s="154"/>
      <c r="DU602" s="154"/>
      <c r="DV602" s="154"/>
      <c r="DW602" s="154"/>
      <c r="DX602" s="154"/>
      <c r="DY602" s="154"/>
      <c r="DZ602" s="154"/>
      <c r="EA602" s="154"/>
      <c r="EB602" s="154"/>
      <c r="EC602" s="154"/>
      <c r="ED602" s="154"/>
      <c r="EE602" s="154"/>
      <c r="EF602" s="154"/>
      <c r="EG602" s="154"/>
      <c r="EH602" s="154"/>
      <c r="EI602" s="154"/>
      <c r="EJ602" s="154"/>
      <c r="EK602" s="154"/>
      <c r="EL602" s="154"/>
      <c r="EM602" s="154"/>
      <c r="EN602" s="154"/>
      <c r="EO602" s="154"/>
      <c r="EP602" s="154"/>
      <c r="EQ602" s="154"/>
      <c r="ER602" s="154"/>
      <c r="ES602" s="154"/>
      <c r="ET602" s="154"/>
      <c r="EU602" s="154"/>
      <c r="EV602" s="154"/>
      <c r="EW602" s="154"/>
      <c r="EX602" s="154"/>
      <c r="EY602" s="154"/>
      <c r="EZ602" s="154"/>
      <c r="FA602" s="154"/>
      <c r="FB602" s="154"/>
      <c r="FC602" s="154"/>
      <c r="FD602" s="154"/>
      <c r="FE602" s="154"/>
      <c r="FF602" s="154"/>
      <c r="FG602" s="154"/>
      <c r="FH602" s="154"/>
      <c r="FI602" s="154"/>
      <c r="FJ602" s="154"/>
      <c r="FK602" s="154"/>
      <c r="FL602" s="154"/>
      <c r="FM602" s="154"/>
      <c r="FN602" s="154"/>
      <c r="FO602" s="154"/>
      <c r="FP602" s="154"/>
      <c r="FQ602" s="154"/>
      <c r="FR602" s="154"/>
      <c r="FS602" s="154"/>
      <c r="FT602" s="154"/>
      <c r="FU602" s="154"/>
      <c r="FV602" s="154"/>
      <c r="FW602" s="154"/>
      <c r="FX602" s="154"/>
      <c r="FY602" s="154"/>
      <c r="FZ602" s="154"/>
      <c r="GA602" s="154"/>
      <c r="GB602" s="154"/>
      <c r="GC602" s="154"/>
      <c r="GD602" s="154"/>
      <c r="GE602" s="154"/>
      <c r="GF602" s="154"/>
      <c r="GG602" s="154"/>
      <c r="GH602" s="154"/>
      <c r="GI602" s="154"/>
      <c r="GJ602" s="154"/>
      <c r="GK602" s="154"/>
      <c r="GL602" s="154"/>
      <c r="GM602" s="154"/>
      <c r="GN602" s="154"/>
      <c r="GO602" s="154"/>
      <c r="GP602" s="154"/>
      <c r="GQ602" s="154"/>
      <c r="GR602" s="154"/>
      <c r="GS602" s="154"/>
      <c r="GT602" s="154"/>
      <c r="GU602" s="154"/>
      <c r="GV602" s="154"/>
      <c r="GW602" s="154"/>
      <c r="GX602" s="154"/>
      <c r="GY602" s="154"/>
      <c r="GZ602" s="154"/>
      <c r="HA602" s="154"/>
      <c r="HB602" s="154"/>
      <c r="HC602" s="154"/>
      <c r="HD602" s="154"/>
      <c r="HE602" s="154"/>
      <c r="HF602" s="154"/>
      <c r="HG602" s="154"/>
      <c r="HH602" s="154"/>
      <c r="HI602" s="154"/>
      <c r="HJ602" s="154"/>
      <c r="HK602" s="154"/>
      <c r="HL602" s="154"/>
      <c r="HM602" s="154"/>
      <c r="HN602" s="154"/>
      <c r="HO602" s="154"/>
      <c r="HP602" s="154"/>
      <c r="HQ602" s="154"/>
      <c r="HR602" s="154"/>
      <c r="HS602" s="154"/>
      <c r="HT602" s="154"/>
      <c r="HU602" s="154"/>
      <c r="HV602" s="154"/>
      <c r="HW602" s="154"/>
      <c r="HX602" s="154"/>
      <c r="HY602" s="154"/>
      <c r="HZ602" s="154"/>
      <c r="IA602" s="154"/>
      <c r="IB602" s="154"/>
      <c r="IC602" s="154"/>
      <c r="ID602" s="154"/>
      <c r="IE602" s="154"/>
      <c r="IF602" s="154"/>
      <c r="IG602" s="154"/>
      <c r="IH602" s="154"/>
      <c r="II602" s="154"/>
      <c r="IJ602" s="154"/>
      <c r="IK602" s="154"/>
      <c r="IL602" s="154"/>
      <c r="IM602" s="154"/>
      <c r="IN602" s="154"/>
      <c r="IO602" s="154"/>
      <c r="IP602" s="154"/>
      <c r="IQ602" s="154"/>
      <c r="IR602" s="154"/>
      <c r="IS602" s="154"/>
      <c r="IT602" s="154"/>
      <c r="IU602" s="154"/>
      <c r="IV602" s="154"/>
      <c r="IW602" s="154"/>
      <c r="IX602" s="154"/>
      <c r="IY602" s="154"/>
      <c r="IZ602" s="154"/>
      <c r="JA602" s="154"/>
      <c r="JB602" s="154"/>
      <c r="JC602" s="154"/>
      <c r="JD602" s="154"/>
      <c r="JE602" s="154"/>
      <c r="JF602" s="154"/>
      <c r="JG602" s="154"/>
      <c r="JH602" s="154"/>
      <c r="JI602" s="154"/>
      <c r="JJ602" s="154"/>
      <c r="JK602" s="154"/>
      <c r="JL602" s="154"/>
      <c r="JM602" s="154"/>
      <c r="JN602" s="154"/>
      <c r="JO602" s="154"/>
      <c r="JP602" s="154"/>
      <c r="JQ602" s="154"/>
      <c r="JR602" s="154"/>
      <c r="JS602" s="154"/>
      <c r="JT602" s="154"/>
      <c r="JU602" s="154"/>
      <c r="JV602" s="154"/>
      <c r="JW602" s="154"/>
      <c r="JX602" s="154"/>
      <c r="JY602" s="154"/>
      <c r="JZ602" s="154"/>
      <c r="KA602" s="154"/>
      <c r="KB602" s="154"/>
      <c r="KC602" s="154"/>
      <c r="KD602" s="154"/>
      <c r="KE602" s="154"/>
      <c r="KF602" s="154"/>
      <c r="KG602" s="154"/>
      <c r="KH602" s="154"/>
      <c r="KI602" s="154"/>
      <c r="KJ602" s="154"/>
      <c r="KK602" s="154"/>
      <c r="KL602" s="154"/>
      <c r="KM602" s="154"/>
      <c r="KN602" s="154"/>
      <c r="KO602" s="154"/>
      <c r="KP602" s="154"/>
      <c r="KQ602" s="154"/>
      <c r="KR602" s="154"/>
      <c r="KS602" s="154"/>
      <c r="KT602" s="154"/>
      <c r="KU602" s="154"/>
      <c r="KV602" s="154"/>
      <c r="KW602" s="154"/>
      <c r="KX602" s="154"/>
      <c r="KY602" s="154"/>
      <c r="KZ602" s="154"/>
      <c r="LA602" s="154"/>
      <c r="LB602" s="154"/>
      <c r="LC602" s="154"/>
      <c r="LD602" s="154"/>
      <c r="LE602" s="154"/>
      <c r="LF602" s="154"/>
      <c r="LG602" s="154"/>
      <c r="LH602" s="154"/>
      <c r="LI602" s="154"/>
      <c r="LJ602" s="154"/>
      <c r="LK602" s="154"/>
      <c r="LL602" s="154"/>
      <c r="LM602" s="154"/>
      <c r="LN602" s="154"/>
      <c r="LO602" s="154"/>
      <c r="LP602" s="154"/>
      <c r="LQ602" s="154"/>
      <c r="LR602" s="154"/>
      <c r="LS602" s="154"/>
      <c r="LT602" s="154"/>
      <c r="LU602" s="154"/>
      <c r="LV602" s="154"/>
      <c r="LW602" s="154"/>
      <c r="LX602" s="154"/>
      <c r="LY602" s="154"/>
      <c r="LZ602" s="154"/>
      <c r="MA602" s="154"/>
      <c r="MB602" s="154"/>
      <c r="MC602" s="154"/>
      <c r="MD602" s="154"/>
      <c r="ME602" s="154"/>
      <c r="MF602" s="154"/>
      <c r="MG602" s="154"/>
      <c r="MH602" s="154"/>
      <c r="MI602" s="154"/>
      <c r="MJ602" s="154"/>
      <c r="MK602" s="154"/>
      <c r="ML602" s="154"/>
      <c r="MM602" s="154"/>
      <c r="MN602" s="154"/>
      <c r="MO602" s="154"/>
      <c r="MP602" s="154"/>
      <c r="MQ602" s="154"/>
      <c r="MR602" s="154"/>
      <c r="MS602" s="154"/>
      <c r="MT602" s="154"/>
      <c r="MU602" s="154"/>
      <c r="MV602" s="154"/>
      <c r="MW602" s="154"/>
      <c r="MX602" s="154"/>
      <c r="MY602" s="154"/>
      <c r="MZ602" s="154"/>
      <c r="NA602" s="154"/>
      <c r="NB602" s="154"/>
      <c r="NC602" s="154"/>
      <c r="ND602" s="154"/>
      <c r="NE602" s="154"/>
      <c r="NF602" s="154"/>
      <c r="NG602" s="154"/>
      <c r="NH602" s="154"/>
      <c r="NI602" s="154"/>
      <c r="NJ602" s="154"/>
      <c r="NK602" s="154"/>
      <c r="NL602" s="154"/>
      <c r="NM602" s="154"/>
      <c r="NN602" s="154"/>
      <c r="NO602" s="154"/>
      <c r="NP602" s="154"/>
      <c r="NQ602" s="154"/>
      <c r="NR602" s="154"/>
      <c r="NS602" s="154"/>
      <c r="NT602" s="154"/>
      <c r="NU602" s="154"/>
      <c r="NV602" s="154"/>
      <c r="NW602" s="154"/>
      <c r="NX602" s="154"/>
      <c r="NY602" s="154"/>
      <c r="NZ602" s="154"/>
      <c r="OA602" s="154"/>
      <c r="OB602" s="154"/>
      <c r="OC602" s="154"/>
      <c r="OD602" s="154"/>
      <c r="OE602" s="154"/>
      <c r="OF602" s="154"/>
      <c r="OG602" s="154"/>
      <c r="OH602" s="154"/>
      <c r="OI602" s="154"/>
      <c r="OJ602" s="154"/>
      <c r="OK602" s="154"/>
      <c r="OL602" s="154"/>
      <c r="OM602" s="154"/>
      <c r="ON602" s="154"/>
      <c r="OO602" s="154"/>
      <c r="OP602" s="154"/>
      <c r="OQ602" s="154"/>
      <c r="OR602" s="154"/>
      <c r="OS602" s="154"/>
      <c r="OT602" s="154"/>
      <c r="OU602" s="154"/>
      <c r="OV602" s="154"/>
      <c r="OW602" s="154"/>
      <c r="OX602" s="154"/>
      <c r="OY602" s="154"/>
      <c r="OZ602" s="154"/>
      <c r="PA602" s="154"/>
      <c r="PB602" s="154"/>
      <c r="PC602" s="154"/>
      <c r="PD602" s="154"/>
      <c r="PE602" s="154"/>
      <c r="PF602" s="154"/>
      <c r="PG602" s="154"/>
      <c r="PH602" s="154"/>
      <c r="PI602" s="154"/>
      <c r="PJ602" s="154"/>
      <c r="PK602" s="154"/>
      <c r="PL602" s="154"/>
      <c r="PM602" s="154"/>
      <c r="PN602" s="154"/>
      <c r="PO602" s="154"/>
      <c r="PP602" s="154"/>
      <c r="PQ602" s="154"/>
      <c r="PR602" s="154"/>
      <c r="PS602" s="154"/>
      <c r="PT602" s="154"/>
      <c r="PU602" s="154"/>
      <c r="PV602" s="154"/>
      <c r="PW602" s="154"/>
      <c r="PX602" s="154"/>
      <c r="PY602" s="154"/>
      <c r="PZ602" s="154"/>
      <c r="QA602" s="154"/>
      <c r="QB602" s="154"/>
      <c r="QC602" s="154"/>
      <c r="QD602" s="154"/>
      <c r="QE602" s="154"/>
      <c r="QF602" s="154"/>
      <c r="QG602" s="154"/>
      <c r="QH602" s="154"/>
      <c r="QI602" s="154"/>
      <c r="QJ602" s="154"/>
      <c r="QK602" s="154"/>
      <c r="QL602" s="154"/>
      <c r="QM602" s="154"/>
      <c r="QN602" s="154"/>
      <c r="QO602" s="154"/>
      <c r="QP602" s="154"/>
      <c r="QQ602" s="154"/>
      <c r="QR602" s="154"/>
      <c r="QS602" s="154"/>
      <c r="QT602" s="154"/>
      <c r="QU602" s="154"/>
      <c r="QV602" s="154"/>
      <c r="QW602" s="154"/>
      <c r="QX602" s="154"/>
      <c r="QY602" s="154"/>
      <c r="QZ602" s="154"/>
      <c r="RA602" s="154"/>
      <c r="RB602" s="154"/>
      <c r="RC602" s="154"/>
      <c r="RD602" s="154"/>
      <c r="RE602" s="154"/>
      <c r="RF602" s="154"/>
      <c r="RG602" s="154"/>
      <c r="RH602" s="154"/>
      <c r="RI602" s="154"/>
      <c r="RJ602" s="154"/>
      <c r="RK602" s="154"/>
      <c r="RL602" s="154"/>
      <c r="RM602" s="154"/>
      <c r="RN602" s="154"/>
      <c r="RO602" s="154"/>
      <c r="RP602" s="154"/>
      <c r="RQ602" s="154"/>
      <c r="RR602" s="154"/>
      <c r="RS602" s="154"/>
      <c r="RT602" s="154"/>
      <c r="RU602" s="154"/>
      <c r="RV602" s="154"/>
      <c r="RW602" s="154"/>
      <c r="RX602" s="154"/>
      <c r="RY602" s="154"/>
      <c r="RZ602" s="154"/>
      <c r="SA602" s="154"/>
      <c r="SB602" s="154"/>
      <c r="SC602" s="154"/>
      <c r="SD602" s="154"/>
      <c r="SE602" s="154"/>
      <c r="SF602" s="154"/>
      <c r="SG602" s="154"/>
      <c r="SH602" s="154"/>
      <c r="SI602" s="154"/>
      <c r="SJ602" s="154"/>
      <c r="SK602" s="154"/>
      <c r="SL602" s="154"/>
      <c r="SM602" s="154"/>
      <c r="SN602" s="154"/>
      <c r="SO602" s="154"/>
      <c r="SP602" s="154"/>
      <c r="SQ602" s="154"/>
      <c r="SR602" s="154"/>
      <c r="SS602" s="154"/>
      <c r="ST602" s="154"/>
      <c r="SU602" s="154"/>
      <c r="SV602" s="154"/>
      <c r="SW602" s="154"/>
      <c r="SX602" s="154"/>
      <c r="SY602" s="154"/>
      <c r="SZ602" s="154"/>
      <c r="TA602" s="154"/>
      <c r="TB602" s="154"/>
      <c r="TC602" s="154"/>
      <c r="TD602" s="154"/>
      <c r="TE602" s="154"/>
      <c r="TF602" s="154"/>
      <c r="TG602" s="154"/>
      <c r="TH602" s="154"/>
      <c r="TI602" s="154"/>
      <c r="TJ602" s="154"/>
      <c r="TK602" s="154"/>
      <c r="TL602" s="154"/>
      <c r="TM602" s="154"/>
      <c r="TN602" s="154"/>
      <c r="TO602" s="154"/>
      <c r="TP602" s="154"/>
      <c r="TQ602" s="154"/>
      <c r="TR602" s="154"/>
      <c r="TS602" s="154"/>
      <c r="TT602" s="154"/>
      <c r="TU602" s="154"/>
      <c r="TV602" s="154"/>
      <c r="TW602" s="154"/>
      <c r="TX602" s="154"/>
      <c r="TY602" s="154"/>
      <c r="TZ602" s="154"/>
      <c r="UA602" s="154"/>
      <c r="UB602" s="154"/>
      <c r="UC602" s="154"/>
      <c r="UD602" s="154"/>
      <c r="UE602" s="154"/>
      <c r="UF602" s="154"/>
      <c r="UG602" s="154"/>
      <c r="UH602" s="154"/>
      <c r="UI602" s="154"/>
      <c r="UJ602" s="154"/>
      <c r="UK602" s="154"/>
      <c r="UL602" s="154"/>
      <c r="UM602" s="154"/>
      <c r="UN602" s="154"/>
      <c r="UO602" s="154"/>
      <c r="UP602" s="154"/>
      <c r="UQ602" s="154"/>
      <c r="UR602" s="154"/>
      <c r="US602" s="154"/>
      <c r="UT602" s="154"/>
      <c r="UU602" s="154"/>
      <c r="UV602" s="154"/>
      <c r="UW602" s="154"/>
      <c r="UX602" s="154"/>
      <c r="UY602" s="154"/>
      <c r="UZ602" s="154"/>
      <c r="VA602" s="154"/>
      <c r="VB602" s="154"/>
      <c r="VC602" s="154"/>
      <c r="VD602" s="154"/>
      <c r="VE602" s="154"/>
      <c r="VF602" s="154"/>
      <c r="VG602" s="154"/>
      <c r="VH602" s="154"/>
      <c r="VI602" s="154"/>
      <c r="VJ602" s="154"/>
      <c r="VK602" s="154"/>
      <c r="VL602" s="154"/>
      <c r="VM602" s="154"/>
      <c r="VN602" s="154"/>
      <c r="VO602" s="154"/>
      <c r="VP602" s="154"/>
      <c r="VQ602" s="154"/>
      <c r="VR602" s="154"/>
      <c r="VS602" s="154"/>
      <c r="VT602" s="154"/>
      <c r="VU602" s="154"/>
      <c r="VV602" s="154"/>
      <c r="VW602" s="154"/>
    </row>
    <row r="603" spans="1:595" s="153" customFormat="1" ht="94.5" customHeight="1">
      <c r="A603" s="798"/>
      <c r="B603" s="691"/>
      <c r="C603" s="692"/>
      <c r="D603" s="660"/>
      <c r="E603" s="776"/>
      <c r="F603" s="663"/>
      <c r="G603" s="665"/>
      <c r="H603" s="709"/>
      <c r="I603" s="169" t="s">
        <v>352</v>
      </c>
      <c r="J603" s="169" t="s">
        <v>25</v>
      </c>
      <c r="K603" s="169" t="s">
        <v>1342</v>
      </c>
      <c r="L603" s="169" t="s">
        <v>424</v>
      </c>
      <c r="M603" s="155">
        <v>0</v>
      </c>
      <c r="N603" s="155">
        <v>0</v>
      </c>
      <c r="O603" s="168">
        <v>0</v>
      </c>
      <c r="P603" s="168">
        <v>0</v>
      </c>
      <c r="Q603" s="161">
        <v>0</v>
      </c>
      <c r="R603" s="161">
        <v>0</v>
      </c>
      <c r="S603" s="545">
        <v>3</v>
      </c>
      <c r="AU603" s="154"/>
      <c r="AV603" s="154"/>
      <c r="AW603" s="154"/>
      <c r="AX603" s="154"/>
      <c r="AY603" s="154"/>
      <c r="AZ603" s="154"/>
      <c r="BA603" s="154"/>
      <c r="BB603" s="154"/>
      <c r="BC603" s="154"/>
      <c r="BD603" s="154"/>
      <c r="BE603" s="154"/>
      <c r="BF603" s="154"/>
      <c r="BG603" s="154"/>
      <c r="BH603" s="154"/>
      <c r="BI603" s="154"/>
      <c r="BJ603" s="154"/>
      <c r="BK603" s="154"/>
      <c r="BL603" s="154"/>
      <c r="BM603" s="154"/>
      <c r="BN603" s="154"/>
      <c r="BO603" s="154"/>
      <c r="BP603" s="154"/>
      <c r="BQ603" s="154"/>
      <c r="BR603" s="154"/>
      <c r="BS603" s="154"/>
      <c r="BT603" s="154"/>
      <c r="BU603" s="154"/>
      <c r="BV603" s="154"/>
      <c r="BW603" s="154"/>
      <c r="BX603" s="154"/>
      <c r="BY603" s="154"/>
      <c r="BZ603" s="154"/>
      <c r="CA603" s="154"/>
      <c r="CB603" s="154"/>
      <c r="CC603" s="154"/>
      <c r="CD603" s="154"/>
      <c r="CE603" s="154"/>
      <c r="CF603" s="154"/>
      <c r="CG603" s="154"/>
      <c r="CH603" s="154"/>
      <c r="CI603" s="154"/>
      <c r="CJ603" s="154"/>
      <c r="CK603" s="154"/>
      <c r="CL603" s="154"/>
      <c r="CM603" s="154"/>
      <c r="CN603" s="154"/>
      <c r="CO603" s="154"/>
      <c r="CP603" s="154"/>
      <c r="CQ603" s="154"/>
      <c r="CR603" s="154"/>
      <c r="CS603" s="154"/>
      <c r="CT603" s="154"/>
      <c r="CU603" s="154"/>
      <c r="CV603" s="154"/>
      <c r="CW603" s="154"/>
      <c r="CX603" s="154"/>
      <c r="CY603" s="154"/>
      <c r="CZ603" s="154"/>
      <c r="DA603" s="154"/>
      <c r="DB603" s="154"/>
      <c r="DC603" s="154"/>
      <c r="DD603" s="154"/>
      <c r="DE603" s="154"/>
      <c r="DF603" s="154"/>
      <c r="DG603" s="154"/>
      <c r="DH603" s="154"/>
      <c r="DI603" s="154"/>
      <c r="DJ603" s="154"/>
      <c r="DK603" s="154"/>
      <c r="DL603" s="154"/>
      <c r="DM603" s="154"/>
      <c r="DN603" s="154"/>
      <c r="DO603" s="154"/>
      <c r="DP603" s="154"/>
      <c r="DQ603" s="154"/>
      <c r="DR603" s="154"/>
      <c r="DS603" s="154"/>
      <c r="DT603" s="154"/>
      <c r="DU603" s="154"/>
      <c r="DV603" s="154"/>
      <c r="DW603" s="154"/>
      <c r="DX603" s="154"/>
      <c r="DY603" s="154"/>
      <c r="DZ603" s="154"/>
      <c r="EA603" s="154"/>
      <c r="EB603" s="154"/>
      <c r="EC603" s="154"/>
      <c r="ED603" s="154"/>
      <c r="EE603" s="154"/>
      <c r="EF603" s="154"/>
      <c r="EG603" s="154"/>
      <c r="EH603" s="154"/>
      <c r="EI603" s="154"/>
      <c r="EJ603" s="154"/>
      <c r="EK603" s="154"/>
      <c r="EL603" s="154"/>
      <c r="EM603" s="154"/>
      <c r="EN603" s="154"/>
      <c r="EO603" s="154"/>
      <c r="EP603" s="154"/>
      <c r="EQ603" s="154"/>
      <c r="ER603" s="154"/>
      <c r="ES603" s="154"/>
      <c r="ET603" s="154"/>
      <c r="EU603" s="154"/>
      <c r="EV603" s="154"/>
      <c r="EW603" s="154"/>
      <c r="EX603" s="154"/>
      <c r="EY603" s="154"/>
      <c r="EZ603" s="154"/>
      <c r="FA603" s="154"/>
      <c r="FB603" s="154"/>
      <c r="FC603" s="154"/>
      <c r="FD603" s="154"/>
      <c r="FE603" s="154"/>
      <c r="FF603" s="154"/>
      <c r="FG603" s="154"/>
      <c r="FH603" s="154"/>
      <c r="FI603" s="154"/>
      <c r="FJ603" s="154"/>
      <c r="FK603" s="154"/>
      <c r="FL603" s="154"/>
      <c r="FM603" s="154"/>
      <c r="FN603" s="154"/>
      <c r="FO603" s="154"/>
      <c r="FP603" s="154"/>
      <c r="FQ603" s="154"/>
      <c r="FR603" s="154"/>
      <c r="FS603" s="154"/>
      <c r="FT603" s="154"/>
      <c r="FU603" s="154"/>
      <c r="FV603" s="154"/>
      <c r="FW603" s="154"/>
      <c r="FX603" s="154"/>
      <c r="FY603" s="154"/>
      <c r="FZ603" s="154"/>
      <c r="GA603" s="154"/>
      <c r="GB603" s="154"/>
      <c r="GC603" s="154"/>
      <c r="GD603" s="154"/>
      <c r="GE603" s="154"/>
      <c r="GF603" s="154"/>
      <c r="GG603" s="154"/>
      <c r="GH603" s="154"/>
      <c r="GI603" s="154"/>
      <c r="GJ603" s="154"/>
      <c r="GK603" s="154"/>
      <c r="GL603" s="154"/>
      <c r="GM603" s="154"/>
      <c r="GN603" s="154"/>
      <c r="GO603" s="154"/>
      <c r="GP603" s="154"/>
      <c r="GQ603" s="154"/>
      <c r="GR603" s="154"/>
      <c r="GS603" s="154"/>
      <c r="GT603" s="154"/>
      <c r="GU603" s="154"/>
      <c r="GV603" s="154"/>
      <c r="GW603" s="154"/>
      <c r="GX603" s="154"/>
      <c r="GY603" s="154"/>
      <c r="GZ603" s="154"/>
      <c r="HA603" s="154"/>
      <c r="HB603" s="154"/>
      <c r="HC603" s="154"/>
      <c r="HD603" s="154"/>
      <c r="HE603" s="154"/>
      <c r="HF603" s="154"/>
      <c r="HG603" s="154"/>
      <c r="HH603" s="154"/>
      <c r="HI603" s="154"/>
      <c r="HJ603" s="154"/>
      <c r="HK603" s="154"/>
      <c r="HL603" s="154"/>
      <c r="HM603" s="154"/>
      <c r="HN603" s="154"/>
      <c r="HO603" s="154"/>
      <c r="HP603" s="154"/>
      <c r="HQ603" s="154"/>
      <c r="HR603" s="154"/>
      <c r="HS603" s="154"/>
      <c r="HT603" s="154"/>
      <c r="HU603" s="154"/>
      <c r="HV603" s="154"/>
      <c r="HW603" s="154"/>
      <c r="HX603" s="154"/>
      <c r="HY603" s="154"/>
      <c r="HZ603" s="154"/>
      <c r="IA603" s="154"/>
      <c r="IB603" s="154"/>
      <c r="IC603" s="154"/>
      <c r="ID603" s="154"/>
      <c r="IE603" s="154"/>
      <c r="IF603" s="154"/>
      <c r="IG603" s="154"/>
      <c r="IH603" s="154"/>
      <c r="II603" s="154"/>
      <c r="IJ603" s="154"/>
      <c r="IK603" s="154"/>
      <c r="IL603" s="154"/>
      <c r="IM603" s="154"/>
      <c r="IN603" s="154"/>
      <c r="IO603" s="154"/>
      <c r="IP603" s="154"/>
      <c r="IQ603" s="154"/>
      <c r="IR603" s="154"/>
      <c r="IS603" s="154"/>
      <c r="IT603" s="154"/>
      <c r="IU603" s="154"/>
      <c r="IV603" s="154"/>
      <c r="IW603" s="154"/>
      <c r="IX603" s="154"/>
      <c r="IY603" s="154"/>
      <c r="IZ603" s="154"/>
      <c r="JA603" s="154"/>
      <c r="JB603" s="154"/>
      <c r="JC603" s="154"/>
      <c r="JD603" s="154"/>
      <c r="JE603" s="154"/>
      <c r="JF603" s="154"/>
      <c r="JG603" s="154"/>
      <c r="JH603" s="154"/>
      <c r="JI603" s="154"/>
      <c r="JJ603" s="154"/>
      <c r="JK603" s="154"/>
      <c r="JL603" s="154"/>
      <c r="JM603" s="154"/>
      <c r="JN603" s="154"/>
      <c r="JO603" s="154"/>
      <c r="JP603" s="154"/>
      <c r="JQ603" s="154"/>
      <c r="JR603" s="154"/>
      <c r="JS603" s="154"/>
      <c r="JT603" s="154"/>
      <c r="JU603" s="154"/>
      <c r="JV603" s="154"/>
      <c r="JW603" s="154"/>
      <c r="JX603" s="154"/>
      <c r="JY603" s="154"/>
      <c r="JZ603" s="154"/>
      <c r="KA603" s="154"/>
      <c r="KB603" s="154"/>
      <c r="KC603" s="154"/>
      <c r="KD603" s="154"/>
      <c r="KE603" s="154"/>
      <c r="KF603" s="154"/>
      <c r="KG603" s="154"/>
      <c r="KH603" s="154"/>
      <c r="KI603" s="154"/>
      <c r="KJ603" s="154"/>
      <c r="KK603" s="154"/>
      <c r="KL603" s="154"/>
      <c r="KM603" s="154"/>
      <c r="KN603" s="154"/>
      <c r="KO603" s="154"/>
      <c r="KP603" s="154"/>
      <c r="KQ603" s="154"/>
      <c r="KR603" s="154"/>
      <c r="KS603" s="154"/>
      <c r="KT603" s="154"/>
      <c r="KU603" s="154"/>
      <c r="KV603" s="154"/>
      <c r="KW603" s="154"/>
      <c r="KX603" s="154"/>
      <c r="KY603" s="154"/>
      <c r="KZ603" s="154"/>
      <c r="LA603" s="154"/>
      <c r="LB603" s="154"/>
      <c r="LC603" s="154"/>
      <c r="LD603" s="154"/>
      <c r="LE603" s="154"/>
      <c r="LF603" s="154"/>
      <c r="LG603" s="154"/>
      <c r="LH603" s="154"/>
      <c r="LI603" s="154"/>
      <c r="LJ603" s="154"/>
      <c r="LK603" s="154"/>
      <c r="LL603" s="154"/>
      <c r="LM603" s="154"/>
      <c r="LN603" s="154"/>
      <c r="LO603" s="154"/>
      <c r="LP603" s="154"/>
      <c r="LQ603" s="154"/>
      <c r="LR603" s="154"/>
      <c r="LS603" s="154"/>
      <c r="LT603" s="154"/>
      <c r="LU603" s="154"/>
      <c r="LV603" s="154"/>
      <c r="LW603" s="154"/>
      <c r="LX603" s="154"/>
      <c r="LY603" s="154"/>
      <c r="LZ603" s="154"/>
      <c r="MA603" s="154"/>
      <c r="MB603" s="154"/>
      <c r="MC603" s="154"/>
      <c r="MD603" s="154"/>
      <c r="ME603" s="154"/>
      <c r="MF603" s="154"/>
      <c r="MG603" s="154"/>
      <c r="MH603" s="154"/>
      <c r="MI603" s="154"/>
      <c r="MJ603" s="154"/>
      <c r="MK603" s="154"/>
      <c r="ML603" s="154"/>
      <c r="MM603" s="154"/>
      <c r="MN603" s="154"/>
      <c r="MO603" s="154"/>
      <c r="MP603" s="154"/>
      <c r="MQ603" s="154"/>
      <c r="MR603" s="154"/>
      <c r="MS603" s="154"/>
      <c r="MT603" s="154"/>
      <c r="MU603" s="154"/>
      <c r="MV603" s="154"/>
      <c r="MW603" s="154"/>
      <c r="MX603" s="154"/>
      <c r="MY603" s="154"/>
      <c r="MZ603" s="154"/>
      <c r="NA603" s="154"/>
      <c r="NB603" s="154"/>
      <c r="NC603" s="154"/>
      <c r="ND603" s="154"/>
      <c r="NE603" s="154"/>
      <c r="NF603" s="154"/>
      <c r="NG603" s="154"/>
      <c r="NH603" s="154"/>
      <c r="NI603" s="154"/>
      <c r="NJ603" s="154"/>
      <c r="NK603" s="154"/>
      <c r="NL603" s="154"/>
      <c r="NM603" s="154"/>
      <c r="NN603" s="154"/>
      <c r="NO603" s="154"/>
      <c r="NP603" s="154"/>
      <c r="NQ603" s="154"/>
      <c r="NR603" s="154"/>
      <c r="NS603" s="154"/>
      <c r="NT603" s="154"/>
      <c r="NU603" s="154"/>
      <c r="NV603" s="154"/>
      <c r="NW603" s="154"/>
      <c r="NX603" s="154"/>
      <c r="NY603" s="154"/>
      <c r="NZ603" s="154"/>
      <c r="OA603" s="154"/>
      <c r="OB603" s="154"/>
      <c r="OC603" s="154"/>
      <c r="OD603" s="154"/>
      <c r="OE603" s="154"/>
      <c r="OF603" s="154"/>
      <c r="OG603" s="154"/>
      <c r="OH603" s="154"/>
      <c r="OI603" s="154"/>
      <c r="OJ603" s="154"/>
      <c r="OK603" s="154"/>
      <c r="OL603" s="154"/>
      <c r="OM603" s="154"/>
      <c r="ON603" s="154"/>
      <c r="OO603" s="154"/>
      <c r="OP603" s="154"/>
      <c r="OQ603" s="154"/>
      <c r="OR603" s="154"/>
      <c r="OS603" s="154"/>
      <c r="OT603" s="154"/>
      <c r="OU603" s="154"/>
      <c r="OV603" s="154"/>
      <c r="OW603" s="154"/>
      <c r="OX603" s="154"/>
      <c r="OY603" s="154"/>
      <c r="OZ603" s="154"/>
      <c r="PA603" s="154"/>
      <c r="PB603" s="154"/>
      <c r="PC603" s="154"/>
      <c r="PD603" s="154"/>
      <c r="PE603" s="154"/>
      <c r="PF603" s="154"/>
      <c r="PG603" s="154"/>
      <c r="PH603" s="154"/>
      <c r="PI603" s="154"/>
      <c r="PJ603" s="154"/>
      <c r="PK603" s="154"/>
      <c r="PL603" s="154"/>
      <c r="PM603" s="154"/>
      <c r="PN603" s="154"/>
      <c r="PO603" s="154"/>
      <c r="PP603" s="154"/>
      <c r="PQ603" s="154"/>
      <c r="PR603" s="154"/>
      <c r="PS603" s="154"/>
      <c r="PT603" s="154"/>
      <c r="PU603" s="154"/>
      <c r="PV603" s="154"/>
      <c r="PW603" s="154"/>
      <c r="PX603" s="154"/>
      <c r="PY603" s="154"/>
      <c r="PZ603" s="154"/>
      <c r="QA603" s="154"/>
      <c r="QB603" s="154"/>
      <c r="QC603" s="154"/>
      <c r="QD603" s="154"/>
      <c r="QE603" s="154"/>
      <c r="QF603" s="154"/>
      <c r="QG603" s="154"/>
      <c r="QH603" s="154"/>
      <c r="QI603" s="154"/>
      <c r="QJ603" s="154"/>
      <c r="QK603" s="154"/>
      <c r="QL603" s="154"/>
      <c r="QM603" s="154"/>
      <c r="QN603" s="154"/>
      <c r="QO603" s="154"/>
      <c r="QP603" s="154"/>
      <c r="QQ603" s="154"/>
      <c r="QR603" s="154"/>
      <c r="QS603" s="154"/>
      <c r="QT603" s="154"/>
      <c r="QU603" s="154"/>
      <c r="QV603" s="154"/>
      <c r="QW603" s="154"/>
      <c r="QX603" s="154"/>
      <c r="QY603" s="154"/>
      <c r="QZ603" s="154"/>
      <c r="RA603" s="154"/>
      <c r="RB603" s="154"/>
      <c r="RC603" s="154"/>
      <c r="RD603" s="154"/>
      <c r="RE603" s="154"/>
      <c r="RF603" s="154"/>
      <c r="RG603" s="154"/>
      <c r="RH603" s="154"/>
      <c r="RI603" s="154"/>
      <c r="RJ603" s="154"/>
      <c r="RK603" s="154"/>
      <c r="RL603" s="154"/>
      <c r="RM603" s="154"/>
      <c r="RN603" s="154"/>
      <c r="RO603" s="154"/>
      <c r="RP603" s="154"/>
      <c r="RQ603" s="154"/>
      <c r="RR603" s="154"/>
      <c r="RS603" s="154"/>
      <c r="RT603" s="154"/>
      <c r="RU603" s="154"/>
      <c r="RV603" s="154"/>
      <c r="RW603" s="154"/>
      <c r="RX603" s="154"/>
      <c r="RY603" s="154"/>
      <c r="RZ603" s="154"/>
      <c r="SA603" s="154"/>
      <c r="SB603" s="154"/>
      <c r="SC603" s="154"/>
      <c r="SD603" s="154"/>
      <c r="SE603" s="154"/>
      <c r="SF603" s="154"/>
      <c r="SG603" s="154"/>
      <c r="SH603" s="154"/>
      <c r="SI603" s="154"/>
      <c r="SJ603" s="154"/>
      <c r="SK603" s="154"/>
      <c r="SL603" s="154"/>
      <c r="SM603" s="154"/>
      <c r="SN603" s="154"/>
      <c r="SO603" s="154"/>
      <c r="SP603" s="154"/>
      <c r="SQ603" s="154"/>
      <c r="SR603" s="154"/>
      <c r="SS603" s="154"/>
      <c r="ST603" s="154"/>
      <c r="SU603" s="154"/>
      <c r="SV603" s="154"/>
      <c r="SW603" s="154"/>
      <c r="SX603" s="154"/>
      <c r="SY603" s="154"/>
      <c r="SZ603" s="154"/>
      <c r="TA603" s="154"/>
      <c r="TB603" s="154"/>
      <c r="TC603" s="154"/>
      <c r="TD603" s="154"/>
      <c r="TE603" s="154"/>
      <c r="TF603" s="154"/>
      <c r="TG603" s="154"/>
      <c r="TH603" s="154"/>
      <c r="TI603" s="154"/>
      <c r="TJ603" s="154"/>
      <c r="TK603" s="154"/>
      <c r="TL603" s="154"/>
      <c r="TM603" s="154"/>
      <c r="TN603" s="154"/>
      <c r="TO603" s="154"/>
      <c r="TP603" s="154"/>
      <c r="TQ603" s="154"/>
      <c r="TR603" s="154"/>
      <c r="TS603" s="154"/>
      <c r="TT603" s="154"/>
      <c r="TU603" s="154"/>
      <c r="TV603" s="154"/>
      <c r="TW603" s="154"/>
      <c r="TX603" s="154"/>
      <c r="TY603" s="154"/>
      <c r="TZ603" s="154"/>
      <c r="UA603" s="154"/>
      <c r="UB603" s="154"/>
      <c r="UC603" s="154"/>
      <c r="UD603" s="154"/>
      <c r="UE603" s="154"/>
      <c r="UF603" s="154"/>
      <c r="UG603" s="154"/>
      <c r="UH603" s="154"/>
      <c r="UI603" s="154"/>
      <c r="UJ603" s="154"/>
      <c r="UK603" s="154"/>
      <c r="UL603" s="154"/>
      <c r="UM603" s="154"/>
      <c r="UN603" s="154"/>
      <c r="UO603" s="154"/>
      <c r="UP603" s="154"/>
      <c r="UQ603" s="154"/>
      <c r="UR603" s="154"/>
      <c r="US603" s="154"/>
      <c r="UT603" s="154"/>
      <c r="UU603" s="154"/>
      <c r="UV603" s="154"/>
      <c r="UW603" s="154"/>
      <c r="UX603" s="154"/>
      <c r="UY603" s="154"/>
      <c r="UZ603" s="154"/>
      <c r="VA603" s="154"/>
      <c r="VB603" s="154"/>
      <c r="VC603" s="154"/>
      <c r="VD603" s="154"/>
      <c r="VE603" s="154"/>
      <c r="VF603" s="154"/>
      <c r="VG603" s="154"/>
      <c r="VH603" s="154"/>
      <c r="VI603" s="154"/>
      <c r="VJ603" s="154"/>
      <c r="VK603" s="154"/>
      <c r="VL603" s="154"/>
      <c r="VM603" s="154"/>
      <c r="VN603" s="154"/>
      <c r="VO603" s="154"/>
      <c r="VP603" s="154"/>
      <c r="VQ603" s="154"/>
      <c r="VR603" s="154"/>
      <c r="VS603" s="154"/>
      <c r="VT603" s="154"/>
      <c r="VU603" s="154"/>
      <c r="VV603" s="154"/>
      <c r="VW603" s="154"/>
    </row>
    <row r="604" spans="1:595" s="153" customFormat="1" ht="57.75" customHeight="1">
      <c r="A604" s="798"/>
      <c r="B604" s="673" t="s">
        <v>1343</v>
      </c>
      <c r="C604" s="657" t="s">
        <v>1339</v>
      </c>
      <c r="D604" s="659" t="s">
        <v>1340</v>
      </c>
      <c r="E604" s="751" t="s">
        <v>1300</v>
      </c>
      <c r="F604" s="653" t="s">
        <v>51</v>
      </c>
      <c r="G604" s="664">
        <v>43831</v>
      </c>
      <c r="H604" s="664" t="s">
        <v>24</v>
      </c>
      <c r="I604" s="193" t="s">
        <v>352</v>
      </c>
      <c r="J604" s="193" t="s">
        <v>25</v>
      </c>
      <c r="K604" s="193" t="s">
        <v>1344</v>
      </c>
      <c r="L604" s="193" t="s">
        <v>28</v>
      </c>
      <c r="M604" s="152">
        <f t="shared" ref="M604:N604" si="36">M605</f>
        <v>0</v>
      </c>
      <c r="N604" s="152">
        <f t="shared" si="36"/>
        <v>0</v>
      </c>
      <c r="O604" s="203">
        <f>O605</f>
        <v>571000</v>
      </c>
      <c r="P604" s="203">
        <f>P605</f>
        <v>0</v>
      </c>
      <c r="Q604" s="202">
        <f>Q605</f>
        <v>0</v>
      </c>
      <c r="R604" s="202">
        <f>R605</f>
        <v>0</v>
      </c>
      <c r="S604" s="551"/>
      <c r="AU604" s="154"/>
      <c r="AV604" s="154"/>
      <c r="AW604" s="154"/>
      <c r="AX604" s="154"/>
      <c r="AY604" s="154"/>
      <c r="AZ604" s="154"/>
      <c r="BA604" s="154"/>
      <c r="BB604" s="154"/>
      <c r="BC604" s="154"/>
      <c r="BD604" s="154"/>
      <c r="BE604" s="154"/>
      <c r="BF604" s="154"/>
      <c r="BG604" s="154"/>
      <c r="BH604" s="154"/>
      <c r="BI604" s="154"/>
      <c r="BJ604" s="154"/>
      <c r="BK604" s="154"/>
      <c r="BL604" s="154"/>
      <c r="BM604" s="154"/>
      <c r="BN604" s="154"/>
      <c r="BO604" s="154"/>
      <c r="BP604" s="154"/>
      <c r="BQ604" s="154"/>
      <c r="BR604" s="154"/>
      <c r="BS604" s="154"/>
      <c r="BT604" s="154"/>
      <c r="BU604" s="154"/>
      <c r="BV604" s="154"/>
      <c r="BW604" s="154"/>
      <c r="BX604" s="154"/>
      <c r="BY604" s="154"/>
      <c r="BZ604" s="154"/>
      <c r="CA604" s="154"/>
      <c r="CB604" s="154"/>
      <c r="CC604" s="154"/>
      <c r="CD604" s="154"/>
      <c r="CE604" s="154"/>
      <c r="CF604" s="154"/>
      <c r="CG604" s="154"/>
      <c r="CH604" s="154"/>
      <c r="CI604" s="154"/>
      <c r="CJ604" s="154"/>
      <c r="CK604" s="154"/>
      <c r="CL604" s="154"/>
      <c r="CM604" s="154"/>
      <c r="CN604" s="154"/>
      <c r="CO604" s="154"/>
      <c r="CP604" s="154"/>
      <c r="CQ604" s="154"/>
      <c r="CR604" s="154"/>
      <c r="CS604" s="154"/>
      <c r="CT604" s="154"/>
      <c r="CU604" s="154"/>
      <c r="CV604" s="154"/>
      <c r="CW604" s="154"/>
      <c r="CX604" s="154"/>
      <c r="CY604" s="154"/>
      <c r="CZ604" s="154"/>
      <c r="DA604" s="154"/>
      <c r="DB604" s="154"/>
      <c r="DC604" s="154"/>
      <c r="DD604" s="154"/>
      <c r="DE604" s="154"/>
      <c r="DF604" s="154"/>
      <c r="DG604" s="154"/>
      <c r="DH604" s="154"/>
      <c r="DI604" s="154"/>
      <c r="DJ604" s="154"/>
      <c r="DK604" s="154"/>
      <c r="DL604" s="154"/>
      <c r="DM604" s="154"/>
      <c r="DN604" s="154"/>
      <c r="DO604" s="154"/>
      <c r="DP604" s="154"/>
      <c r="DQ604" s="154"/>
      <c r="DR604" s="154"/>
      <c r="DS604" s="154"/>
      <c r="DT604" s="154"/>
      <c r="DU604" s="154"/>
      <c r="DV604" s="154"/>
      <c r="DW604" s="154"/>
      <c r="DX604" s="154"/>
      <c r="DY604" s="154"/>
      <c r="DZ604" s="154"/>
      <c r="EA604" s="154"/>
      <c r="EB604" s="154"/>
      <c r="EC604" s="154"/>
      <c r="ED604" s="154"/>
      <c r="EE604" s="154"/>
      <c r="EF604" s="154"/>
      <c r="EG604" s="154"/>
      <c r="EH604" s="154"/>
      <c r="EI604" s="154"/>
      <c r="EJ604" s="154"/>
      <c r="EK604" s="154"/>
      <c r="EL604" s="154"/>
      <c r="EM604" s="154"/>
      <c r="EN604" s="154"/>
      <c r="EO604" s="154"/>
      <c r="EP604" s="154"/>
      <c r="EQ604" s="154"/>
      <c r="ER604" s="154"/>
      <c r="ES604" s="154"/>
      <c r="ET604" s="154"/>
      <c r="EU604" s="154"/>
      <c r="EV604" s="154"/>
      <c r="EW604" s="154"/>
      <c r="EX604" s="154"/>
      <c r="EY604" s="154"/>
      <c r="EZ604" s="154"/>
      <c r="FA604" s="154"/>
      <c r="FB604" s="154"/>
      <c r="FC604" s="154"/>
      <c r="FD604" s="154"/>
      <c r="FE604" s="154"/>
      <c r="FF604" s="154"/>
      <c r="FG604" s="154"/>
      <c r="FH604" s="154"/>
      <c r="FI604" s="154"/>
      <c r="FJ604" s="154"/>
      <c r="FK604" s="154"/>
      <c r="FL604" s="154"/>
      <c r="FM604" s="154"/>
      <c r="FN604" s="154"/>
      <c r="FO604" s="154"/>
      <c r="FP604" s="154"/>
      <c r="FQ604" s="154"/>
      <c r="FR604" s="154"/>
      <c r="FS604" s="154"/>
      <c r="FT604" s="154"/>
      <c r="FU604" s="154"/>
      <c r="FV604" s="154"/>
      <c r="FW604" s="154"/>
      <c r="FX604" s="154"/>
      <c r="FY604" s="154"/>
      <c r="FZ604" s="154"/>
      <c r="GA604" s="154"/>
      <c r="GB604" s="154"/>
      <c r="GC604" s="154"/>
      <c r="GD604" s="154"/>
      <c r="GE604" s="154"/>
      <c r="GF604" s="154"/>
      <c r="GG604" s="154"/>
      <c r="GH604" s="154"/>
      <c r="GI604" s="154"/>
      <c r="GJ604" s="154"/>
      <c r="GK604" s="154"/>
      <c r="GL604" s="154"/>
      <c r="GM604" s="154"/>
      <c r="GN604" s="154"/>
      <c r="GO604" s="154"/>
      <c r="GP604" s="154"/>
      <c r="GQ604" s="154"/>
      <c r="GR604" s="154"/>
      <c r="GS604" s="154"/>
      <c r="GT604" s="154"/>
      <c r="GU604" s="154"/>
      <c r="GV604" s="154"/>
      <c r="GW604" s="154"/>
      <c r="GX604" s="154"/>
      <c r="GY604" s="154"/>
      <c r="GZ604" s="154"/>
      <c r="HA604" s="154"/>
      <c r="HB604" s="154"/>
      <c r="HC604" s="154"/>
      <c r="HD604" s="154"/>
      <c r="HE604" s="154"/>
      <c r="HF604" s="154"/>
      <c r="HG604" s="154"/>
      <c r="HH604" s="154"/>
      <c r="HI604" s="154"/>
      <c r="HJ604" s="154"/>
      <c r="HK604" s="154"/>
      <c r="HL604" s="154"/>
      <c r="HM604" s="154"/>
      <c r="HN604" s="154"/>
      <c r="HO604" s="154"/>
      <c r="HP604" s="154"/>
      <c r="HQ604" s="154"/>
      <c r="HR604" s="154"/>
      <c r="HS604" s="154"/>
      <c r="HT604" s="154"/>
      <c r="HU604" s="154"/>
      <c r="HV604" s="154"/>
      <c r="HW604" s="154"/>
      <c r="HX604" s="154"/>
      <c r="HY604" s="154"/>
      <c r="HZ604" s="154"/>
      <c r="IA604" s="154"/>
      <c r="IB604" s="154"/>
      <c r="IC604" s="154"/>
      <c r="ID604" s="154"/>
      <c r="IE604" s="154"/>
      <c r="IF604" s="154"/>
      <c r="IG604" s="154"/>
      <c r="IH604" s="154"/>
      <c r="II604" s="154"/>
      <c r="IJ604" s="154"/>
      <c r="IK604" s="154"/>
      <c r="IL604" s="154"/>
      <c r="IM604" s="154"/>
      <c r="IN604" s="154"/>
      <c r="IO604" s="154"/>
      <c r="IP604" s="154"/>
      <c r="IQ604" s="154"/>
      <c r="IR604" s="154"/>
      <c r="IS604" s="154"/>
      <c r="IT604" s="154"/>
      <c r="IU604" s="154"/>
      <c r="IV604" s="154"/>
      <c r="IW604" s="154"/>
      <c r="IX604" s="154"/>
      <c r="IY604" s="154"/>
      <c r="IZ604" s="154"/>
      <c r="JA604" s="154"/>
      <c r="JB604" s="154"/>
      <c r="JC604" s="154"/>
      <c r="JD604" s="154"/>
      <c r="JE604" s="154"/>
      <c r="JF604" s="154"/>
      <c r="JG604" s="154"/>
      <c r="JH604" s="154"/>
      <c r="JI604" s="154"/>
      <c r="JJ604" s="154"/>
      <c r="JK604" s="154"/>
      <c r="JL604" s="154"/>
      <c r="JM604" s="154"/>
      <c r="JN604" s="154"/>
      <c r="JO604" s="154"/>
      <c r="JP604" s="154"/>
      <c r="JQ604" s="154"/>
      <c r="JR604" s="154"/>
      <c r="JS604" s="154"/>
      <c r="JT604" s="154"/>
      <c r="JU604" s="154"/>
      <c r="JV604" s="154"/>
      <c r="JW604" s="154"/>
      <c r="JX604" s="154"/>
      <c r="JY604" s="154"/>
      <c r="JZ604" s="154"/>
      <c r="KA604" s="154"/>
      <c r="KB604" s="154"/>
      <c r="KC604" s="154"/>
      <c r="KD604" s="154"/>
      <c r="KE604" s="154"/>
      <c r="KF604" s="154"/>
      <c r="KG604" s="154"/>
      <c r="KH604" s="154"/>
      <c r="KI604" s="154"/>
      <c r="KJ604" s="154"/>
      <c r="KK604" s="154"/>
      <c r="KL604" s="154"/>
      <c r="KM604" s="154"/>
      <c r="KN604" s="154"/>
      <c r="KO604" s="154"/>
      <c r="KP604" s="154"/>
      <c r="KQ604" s="154"/>
      <c r="KR604" s="154"/>
      <c r="KS604" s="154"/>
      <c r="KT604" s="154"/>
      <c r="KU604" s="154"/>
      <c r="KV604" s="154"/>
      <c r="KW604" s="154"/>
      <c r="KX604" s="154"/>
      <c r="KY604" s="154"/>
      <c r="KZ604" s="154"/>
      <c r="LA604" s="154"/>
      <c r="LB604" s="154"/>
      <c r="LC604" s="154"/>
      <c r="LD604" s="154"/>
      <c r="LE604" s="154"/>
      <c r="LF604" s="154"/>
      <c r="LG604" s="154"/>
      <c r="LH604" s="154"/>
      <c r="LI604" s="154"/>
      <c r="LJ604" s="154"/>
      <c r="LK604" s="154"/>
      <c r="LL604" s="154"/>
      <c r="LM604" s="154"/>
      <c r="LN604" s="154"/>
      <c r="LO604" s="154"/>
      <c r="LP604" s="154"/>
      <c r="LQ604" s="154"/>
      <c r="LR604" s="154"/>
      <c r="LS604" s="154"/>
      <c r="LT604" s="154"/>
      <c r="LU604" s="154"/>
      <c r="LV604" s="154"/>
      <c r="LW604" s="154"/>
      <c r="LX604" s="154"/>
      <c r="LY604" s="154"/>
      <c r="LZ604" s="154"/>
      <c r="MA604" s="154"/>
      <c r="MB604" s="154"/>
      <c r="MC604" s="154"/>
      <c r="MD604" s="154"/>
      <c r="ME604" s="154"/>
      <c r="MF604" s="154"/>
      <c r="MG604" s="154"/>
      <c r="MH604" s="154"/>
      <c r="MI604" s="154"/>
      <c r="MJ604" s="154"/>
      <c r="MK604" s="154"/>
      <c r="ML604" s="154"/>
      <c r="MM604" s="154"/>
      <c r="MN604" s="154"/>
      <c r="MO604" s="154"/>
      <c r="MP604" s="154"/>
      <c r="MQ604" s="154"/>
      <c r="MR604" s="154"/>
      <c r="MS604" s="154"/>
      <c r="MT604" s="154"/>
      <c r="MU604" s="154"/>
      <c r="MV604" s="154"/>
      <c r="MW604" s="154"/>
      <c r="MX604" s="154"/>
      <c r="MY604" s="154"/>
      <c r="MZ604" s="154"/>
      <c r="NA604" s="154"/>
      <c r="NB604" s="154"/>
      <c r="NC604" s="154"/>
      <c r="ND604" s="154"/>
      <c r="NE604" s="154"/>
      <c r="NF604" s="154"/>
      <c r="NG604" s="154"/>
      <c r="NH604" s="154"/>
      <c r="NI604" s="154"/>
      <c r="NJ604" s="154"/>
      <c r="NK604" s="154"/>
      <c r="NL604" s="154"/>
      <c r="NM604" s="154"/>
      <c r="NN604" s="154"/>
      <c r="NO604" s="154"/>
      <c r="NP604" s="154"/>
      <c r="NQ604" s="154"/>
      <c r="NR604" s="154"/>
      <c r="NS604" s="154"/>
      <c r="NT604" s="154"/>
      <c r="NU604" s="154"/>
      <c r="NV604" s="154"/>
      <c r="NW604" s="154"/>
      <c r="NX604" s="154"/>
      <c r="NY604" s="154"/>
      <c r="NZ604" s="154"/>
      <c r="OA604" s="154"/>
      <c r="OB604" s="154"/>
      <c r="OC604" s="154"/>
      <c r="OD604" s="154"/>
      <c r="OE604" s="154"/>
      <c r="OF604" s="154"/>
      <c r="OG604" s="154"/>
      <c r="OH604" s="154"/>
      <c r="OI604" s="154"/>
      <c r="OJ604" s="154"/>
      <c r="OK604" s="154"/>
      <c r="OL604" s="154"/>
      <c r="OM604" s="154"/>
      <c r="ON604" s="154"/>
      <c r="OO604" s="154"/>
      <c r="OP604" s="154"/>
      <c r="OQ604" s="154"/>
      <c r="OR604" s="154"/>
      <c r="OS604" s="154"/>
      <c r="OT604" s="154"/>
      <c r="OU604" s="154"/>
      <c r="OV604" s="154"/>
      <c r="OW604" s="154"/>
      <c r="OX604" s="154"/>
      <c r="OY604" s="154"/>
      <c r="OZ604" s="154"/>
      <c r="PA604" s="154"/>
      <c r="PB604" s="154"/>
      <c r="PC604" s="154"/>
      <c r="PD604" s="154"/>
      <c r="PE604" s="154"/>
      <c r="PF604" s="154"/>
      <c r="PG604" s="154"/>
      <c r="PH604" s="154"/>
      <c r="PI604" s="154"/>
      <c r="PJ604" s="154"/>
      <c r="PK604" s="154"/>
      <c r="PL604" s="154"/>
      <c r="PM604" s="154"/>
      <c r="PN604" s="154"/>
      <c r="PO604" s="154"/>
      <c r="PP604" s="154"/>
      <c r="PQ604" s="154"/>
      <c r="PR604" s="154"/>
      <c r="PS604" s="154"/>
      <c r="PT604" s="154"/>
      <c r="PU604" s="154"/>
      <c r="PV604" s="154"/>
      <c r="PW604" s="154"/>
      <c r="PX604" s="154"/>
      <c r="PY604" s="154"/>
      <c r="PZ604" s="154"/>
      <c r="QA604" s="154"/>
      <c r="QB604" s="154"/>
      <c r="QC604" s="154"/>
      <c r="QD604" s="154"/>
      <c r="QE604" s="154"/>
      <c r="QF604" s="154"/>
      <c r="QG604" s="154"/>
      <c r="QH604" s="154"/>
      <c r="QI604" s="154"/>
      <c r="QJ604" s="154"/>
      <c r="QK604" s="154"/>
      <c r="QL604" s="154"/>
      <c r="QM604" s="154"/>
      <c r="QN604" s="154"/>
      <c r="QO604" s="154"/>
      <c r="QP604" s="154"/>
      <c r="QQ604" s="154"/>
      <c r="QR604" s="154"/>
      <c r="QS604" s="154"/>
      <c r="QT604" s="154"/>
      <c r="QU604" s="154"/>
      <c r="QV604" s="154"/>
      <c r="QW604" s="154"/>
      <c r="QX604" s="154"/>
      <c r="QY604" s="154"/>
      <c r="QZ604" s="154"/>
      <c r="RA604" s="154"/>
      <c r="RB604" s="154"/>
      <c r="RC604" s="154"/>
      <c r="RD604" s="154"/>
      <c r="RE604" s="154"/>
      <c r="RF604" s="154"/>
      <c r="RG604" s="154"/>
      <c r="RH604" s="154"/>
      <c r="RI604" s="154"/>
      <c r="RJ604" s="154"/>
      <c r="RK604" s="154"/>
      <c r="RL604" s="154"/>
      <c r="RM604" s="154"/>
      <c r="RN604" s="154"/>
      <c r="RO604" s="154"/>
      <c r="RP604" s="154"/>
      <c r="RQ604" s="154"/>
      <c r="RR604" s="154"/>
      <c r="RS604" s="154"/>
      <c r="RT604" s="154"/>
      <c r="RU604" s="154"/>
      <c r="RV604" s="154"/>
      <c r="RW604" s="154"/>
      <c r="RX604" s="154"/>
      <c r="RY604" s="154"/>
      <c r="RZ604" s="154"/>
      <c r="SA604" s="154"/>
      <c r="SB604" s="154"/>
      <c r="SC604" s="154"/>
      <c r="SD604" s="154"/>
      <c r="SE604" s="154"/>
      <c r="SF604" s="154"/>
      <c r="SG604" s="154"/>
      <c r="SH604" s="154"/>
      <c r="SI604" s="154"/>
      <c r="SJ604" s="154"/>
      <c r="SK604" s="154"/>
      <c r="SL604" s="154"/>
      <c r="SM604" s="154"/>
      <c r="SN604" s="154"/>
      <c r="SO604" s="154"/>
      <c r="SP604" s="154"/>
      <c r="SQ604" s="154"/>
      <c r="SR604" s="154"/>
      <c r="SS604" s="154"/>
      <c r="ST604" s="154"/>
      <c r="SU604" s="154"/>
      <c r="SV604" s="154"/>
      <c r="SW604" s="154"/>
      <c r="SX604" s="154"/>
      <c r="SY604" s="154"/>
      <c r="SZ604" s="154"/>
      <c r="TA604" s="154"/>
      <c r="TB604" s="154"/>
      <c r="TC604" s="154"/>
      <c r="TD604" s="154"/>
      <c r="TE604" s="154"/>
      <c r="TF604" s="154"/>
      <c r="TG604" s="154"/>
      <c r="TH604" s="154"/>
      <c r="TI604" s="154"/>
      <c r="TJ604" s="154"/>
      <c r="TK604" s="154"/>
      <c r="TL604" s="154"/>
      <c r="TM604" s="154"/>
      <c r="TN604" s="154"/>
      <c r="TO604" s="154"/>
      <c r="TP604" s="154"/>
      <c r="TQ604" s="154"/>
      <c r="TR604" s="154"/>
      <c r="TS604" s="154"/>
      <c r="TT604" s="154"/>
      <c r="TU604" s="154"/>
      <c r="TV604" s="154"/>
      <c r="TW604" s="154"/>
      <c r="TX604" s="154"/>
      <c r="TY604" s="154"/>
      <c r="TZ604" s="154"/>
      <c r="UA604" s="154"/>
      <c r="UB604" s="154"/>
      <c r="UC604" s="154"/>
      <c r="UD604" s="154"/>
      <c r="UE604" s="154"/>
      <c r="UF604" s="154"/>
      <c r="UG604" s="154"/>
      <c r="UH604" s="154"/>
      <c r="UI604" s="154"/>
      <c r="UJ604" s="154"/>
      <c r="UK604" s="154"/>
      <c r="UL604" s="154"/>
      <c r="UM604" s="154"/>
      <c r="UN604" s="154"/>
      <c r="UO604" s="154"/>
      <c r="UP604" s="154"/>
      <c r="UQ604" s="154"/>
      <c r="UR604" s="154"/>
      <c r="US604" s="154"/>
      <c r="UT604" s="154"/>
      <c r="UU604" s="154"/>
      <c r="UV604" s="154"/>
      <c r="UW604" s="154"/>
      <c r="UX604" s="154"/>
      <c r="UY604" s="154"/>
      <c r="UZ604" s="154"/>
      <c r="VA604" s="154"/>
      <c r="VB604" s="154"/>
      <c r="VC604" s="154"/>
      <c r="VD604" s="154"/>
      <c r="VE604" s="154"/>
      <c r="VF604" s="154"/>
      <c r="VG604" s="154"/>
      <c r="VH604" s="154"/>
      <c r="VI604" s="154"/>
      <c r="VJ604" s="154"/>
      <c r="VK604" s="154"/>
      <c r="VL604" s="154"/>
      <c r="VM604" s="154"/>
      <c r="VN604" s="154"/>
      <c r="VO604" s="154"/>
      <c r="VP604" s="154"/>
      <c r="VQ604" s="154"/>
      <c r="VR604" s="154"/>
      <c r="VS604" s="154"/>
      <c r="VT604" s="154"/>
      <c r="VU604" s="154"/>
      <c r="VV604" s="154"/>
      <c r="VW604" s="154"/>
    </row>
    <row r="605" spans="1:595" s="153" customFormat="1" ht="81.75" customHeight="1">
      <c r="A605" s="798"/>
      <c r="B605" s="689"/>
      <c r="C605" s="658"/>
      <c r="D605" s="660"/>
      <c r="E605" s="752"/>
      <c r="F605" s="663"/>
      <c r="G605" s="665"/>
      <c r="H605" s="665"/>
      <c r="I605" s="169" t="s">
        <v>352</v>
      </c>
      <c r="J605" s="169" t="s">
        <v>25</v>
      </c>
      <c r="K605" s="169" t="s">
        <v>1344</v>
      </c>
      <c r="L605" s="169" t="s">
        <v>424</v>
      </c>
      <c r="M605" s="155">
        <v>0</v>
      </c>
      <c r="N605" s="155">
        <v>0</v>
      </c>
      <c r="O605" s="168">
        <v>571000</v>
      </c>
      <c r="P605" s="168">
        <v>0</v>
      </c>
      <c r="Q605" s="161">
        <v>0</v>
      </c>
      <c r="R605" s="161">
        <v>0</v>
      </c>
      <c r="S605" s="545">
        <v>3</v>
      </c>
      <c r="AU605" s="154"/>
      <c r="AV605" s="154"/>
      <c r="AW605" s="154"/>
      <c r="AX605" s="154"/>
      <c r="AY605" s="154"/>
      <c r="AZ605" s="154"/>
      <c r="BA605" s="154"/>
      <c r="BB605" s="154"/>
      <c r="BC605" s="154"/>
      <c r="BD605" s="154"/>
      <c r="BE605" s="154"/>
      <c r="BF605" s="154"/>
      <c r="BG605" s="154"/>
      <c r="BH605" s="154"/>
      <c r="BI605" s="154"/>
      <c r="BJ605" s="154"/>
      <c r="BK605" s="154"/>
      <c r="BL605" s="154"/>
      <c r="BM605" s="154"/>
      <c r="BN605" s="154"/>
      <c r="BO605" s="154"/>
      <c r="BP605" s="154"/>
      <c r="BQ605" s="154"/>
      <c r="BR605" s="154"/>
      <c r="BS605" s="154"/>
      <c r="BT605" s="154"/>
      <c r="BU605" s="154"/>
      <c r="BV605" s="154"/>
      <c r="BW605" s="154"/>
      <c r="BX605" s="154"/>
      <c r="BY605" s="154"/>
      <c r="BZ605" s="154"/>
      <c r="CA605" s="154"/>
      <c r="CB605" s="154"/>
      <c r="CC605" s="154"/>
      <c r="CD605" s="154"/>
      <c r="CE605" s="154"/>
      <c r="CF605" s="154"/>
      <c r="CG605" s="154"/>
      <c r="CH605" s="154"/>
      <c r="CI605" s="154"/>
      <c r="CJ605" s="154"/>
      <c r="CK605" s="154"/>
      <c r="CL605" s="154"/>
      <c r="CM605" s="154"/>
      <c r="CN605" s="154"/>
      <c r="CO605" s="154"/>
      <c r="CP605" s="154"/>
      <c r="CQ605" s="154"/>
      <c r="CR605" s="154"/>
      <c r="CS605" s="154"/>
      <c r="CT605" s="154"/>
      <c r="CU605" s="154"/>
      <c r="CV605" s="154"/>
      <c r="CW605" s="154"/>
      <c r="CX605" s="154"/>
      <c r="CY605" s="154"/>
      <c r="CZ605" s="154"/>
      <c r="DA605" s="154"/>
      <c r="DB605" s="154"/>
      <c r="DC605" s="154"/>
      <c r="DD605" s="154"/>
      <c r="DE605" s="154"/>
      <c r="DF605" s="154"/>
      <c r="DG605" s="154"/>
      <c r="DH605" s="154"/>
      <c r="DI605" s="154"/>
      <c r="DJ605" s="154"/>
      <c r="DK605" s="154"/>
      <c r="DL605" s="154"/>
      <c r="DM605" s="154"/>
      <c r="DN605" s="154"/>
      <c r="DO605" s="154"/>
      <c r="DP605" s="154"/>
      <c r="DQ605" s="154"/>
      <c r="DR605" s="154"/>
      <c r="DS605" s="154"/>
      <c r="DT605" s="154"/>
      <c r="DU605" s="154"/>
      <c r="DV605" s="154"/>
      <c r="DW605" s="154"/>
      <c r="DX605" s="154"/>
      <c r="DY605" s="154"/>
      <c r="DZ605" s="154"/>
      <c r="EA605" s="154"/>
      <c r="EB605" s="154"/>
      <c r="EC605" s="154"/>
      <c r="ED605" s="154"/>
      <c r="EE605" s="154"/>
      <c r="EF605" s="154"/>
      <c r="EG605" s="154"/>
      <c r="EH605" s="154"/>
      <c r="EI605" s="154"/>
      <c r="EJ605" s="154"/>
      <c r="EK605" s="154"/>
      <c r="EL605" s="154"/>
      <c r="EM605" s="154"/>
      <c r="EN605" s="154"/>
      <c r="EO605" s="154"/>
      <c r="EP605" s="154"/>
      <c r="EQ605" s="154"/>
      <c r="ER605" s="154"/>
      <c r="ES605" s="154"/>
      <c r="ET605" s="154"/>
      <c r="EU605" s="154"/>
      <c r="EV605" s="154"/>
      <c r="EW605" s="154"/>
      <c r="EX605" s="154"/>
      <c r="EY605" s="154"/>
      <c r="EZ605" s="154"/>
      <c r="FA605" s="154"/>
      <c r="FB605" s="154"/>
      <c r="FC605" s="154"/>
      <c r="FD605" s="154"/>
      <c r="FE605" s="154"/>
      <c r="FF605" s="154"/>
      <c r="FG605" s="154"/>
      <c r="FH605" s="154"/>
      <c r="FI605" s="154"/>
      <c r="FJ605" s="154"/>
      <c r="FK605" s="154"/>
      <c r="FL605" s="154"/>
      <c r="FM605" s="154"/>
      <c r="FN605" s="154"/>
      <c r="FO605" s="154"/>
      <c r="FP605" s="154"/>
      <c r="FQ605" s="154"/>
      <c r="FR605" s="154"/>
      <c r="FS605" s="154"/>
      <c r="FT605" s="154"/>
      <c r="FU605" s="154"/>
      <c r="FV605" s="154"/>
      <c r="FW605" s="154"/>
      <c r="FX605" s="154"/>
      <c r="FY605" s="154"/>
      <c r="FZ605" s="154"/>
      <c r="GA605" s="154"/>
      <c r="GB605" s="154"/>
      <c r="GC605" s="154"/>
      <c r="GD605" s="154"/>
      <c r="GE605" s="154"/>
      <c r="GF605" s="154"/>
      <c r="GG605" s="154"/>
      <c r="GH605" s="154"/>
      <c r="GI605" s="154"/>
      <c r="GJ605" s="154"/>
      <c r="GK605" s="154"/>
      <c r="GL605" s="154"/>
      <c r="GM605" s="154"/>
      <c r="GN605" s="154"/>
      <c r="GO605" s="154"/>
      <c r="GP605" s="154"/>
      <c r="GQ605" s="154"/>
      <c r="GR605" s="154"/>
      <c r="GS605" s="154"/>
      <c r="GT605" s="154"/>
      <c r="GU605" s="154"/>
      <c r="GV605" s="154"/>
      <c r="GW605" s="154"/>
      <c r="GX605" s="154"/>
      <c r="GY605" s="154"/>
      <c r="GZ605" s="154"/>
      <c r="HA605" s="154"/>
      <c r="HB605" s="154"/>
      <c r="HC605" s="154"/>
      <c r="HD605" s="154"/>
      <c r="HE605" s="154"/>
      <c r="HF605" s="154"/>
      <c r="HG605" s="154"/>
      <c r="HH605" s="154"/>
      <c r="HI605" s="154"/>
      <c r="HJ605" s="154"/>
      <c r="HK605" s="154"/>
      <c r="HL605" s="154"/>
      <c r="HM605" s="154"/>
      <c r="HN605" s="154"/>
      <c r="HO605" s="154"/>
      <c r="HP605" s="154"/>
      <c r="HQ605" s="154"/>
      <c r="HR605" s="154"/>
      <c r="HS605" s="154"/>
      <c r="HT605" s="154"/>
      <c r="HU605" s="154"/>
      <c r="HV605" s="154"/>
      <c r="HW605" s="154"/>
      <c r="HX605" s="154"/>
      <c r="HY605" s="154"/>
      <c r="HZ605" s="154"/>
      <c r="IA605" s="154"/>
      <c r="IB605" s="154"/>
      <c r="IC605" s="154"/>
      <c r="ID605" s="154"/>
      <c r="IE605" s="154"/>
      <c r="IF605" s="154"/>
      <c r="IG605" s="154"/>
      <c r="IH605" s="154"/>
      <c r="II605" s="154"/>
      <c r="IJ605" s="154"/>
      <c r="IK605" s="154"/>
      <c r="IL605" s="154"/>
      <c r="IM605" s="154"/>
      <c r="IN605" s="154"/>
      <c r="IO605" s="154"/>
      <c r="IP605" s="154"/>
      <c r="IQ605" s="154"/>
      <c r="IR605" s="154"/>
      <c r="IS605" s="154"/>
      <c r="IT605" s="154"/>
      <c r="IU605" s="154"/>
      <c r="IV605" s="154"/>
      <c r="IW605" s="154"/>
      <c r="IX605" s="154"/>
      <c r="IY605" s="154"/>
      <c r="IZ605" s="154"/>
      <c r="JA605" s="154"/>
      <c r="JB605" s="154"/>
      <c r="JC605" s="154"/>
      <c r="JD605" s="154"/>
      <c r="JE605" s="154"/>
      <c r="JF605" s="154"/>
      <c r="JG605" s="154"/>
      <c r="JH605" s="154"/>
      <c r="JI605" s="154"/>
      <c r="JJ605" s="154"/>
      <c r="JK605" s="154"/>
      <c r="JL605" s="154"/>
      <c r="JM605" s="154"/>
      <c r="JN605" s="154"/>
      <c r="JO605" s="154"/>
      <c r="JP605" s="154"/>
      <c r="JQ605" s="154"/>
      <c r="JR605" s="154"/>
      <c r="JS605" s="154"/>
      <c r="JT605" s="154"/>
      <c r="JU605" s="154"/>
      <c r="JV605" s="154"/>
      <c r="JW605" s="154"/>
      <c r="JX605" s="154"/>
      <c r="JY605" s="154"/>
      <c r="JZ605" s="154"/>
      <c r="KA605" s="154"/>
      <c r="KB605" s="154"/>
      <c r="KC605" s="154"/>
      <c r="KD605" s="154"/>
      <c r="KE605" s="154"/>
      <c r="KF605" s="154"/>
      <c r="KG605" s="154"/>
      <c r="KH605" s="154"/>
      <c r="KI605" s="154"/>
      <c r="KJ605" s="154"/>
      <c r="KK605" s="154"/>
      <c r="KL605" s="154"/>
      <c r="KM605" s="154"/>
      <c r="KN605" s="154"/>
      <c r="KO605" s="154"/>
      <c r="KP605" s="154"/>
      <c r="KQ605" s="154"/>
      <c r="KR605" s="154"/>
      <c r="KS605" s="154"/>
      <c r="KT605" s="154"/>
      <c r="KU605" s="154"/>
      <c r="KV605" s="154"/>
      <c r="KW605" s="154"/>
      <c r="KX605" s="154"/>
      <c r="KY605" s="154"/>
      <c r="KZ605" s="154"/>
      <c r="LA605" s="154"/>
      <c r="LB605" s="154"/>
      <c r="LC605" s="154"/>
      <c r="LD605" s="154"/>
      <c r="LE605" s="154"/>
      <c r="LF605" s="154"/>
      <c r="LG605" s="154"/>
      <c r="LH605" s="154"/>
      <c r="LI605" s="154"/>
      <c r="LJ605" s="154"/>
      <c r="LK605" s="154"/>
      <c r="LL605" s="154"/>
      <c r="LM605" s="154"/>
      <c r="LN605" s="154"/>
      <c r="LO605" s="154"/>
      <c r="LP605" s="154"/>
      <c r="LQ605" s="154"/>
      <c r="LR605" s="154"/>
      <c r="LS605" s="154"/>
      <c r="LT605" s="154"/>
      <c r="LU605" s="154"/>
      <c r="LV605" s="154"/>
      <c r="LW605" s="154"/>
      <c r="LX605" s="154"/>
      <c r="LY605" s="154"/>
      <c r="LZ605" s="154"/>
      <c r="MA605" s="154"/>
      <c r="MB605" s="154"/>
      <c r="MC605" s="154"/>
      <c r="MD605" s="154"/>
      <c r="ME605" s="154"/>
      <c r="MF605" s="154"/>
      <c r="MG605" s="154"/>
      <c r="MH605" s="154"/>
      <c r="MI605" s="154"/>
      <c r="MJ605" s="154"/>
      <c r="MK605" s="154"/>
      <c r="ML605" s="154"/>
      <c r="MM605" s="154"/>
      <c r="MN605" s="154"/>
      <c r="MO605" s="154"/>
      <c r="MP605" s="154"/>
      <c r="MQ605" s="154"/>
      <c r="MR605" s="154"/>
      <c r="MS605" s="154"/>
      <c r="MT605" s="154"/>
      <c r="MU605" s="154"/>
      <c r="MV605" s="154"/>
      <c r="MW605" s="154"/>
      <c r="MX605" s="154"/>
      <c r="MY605" s="154"/>
      <c r="MZ605" s="154"/>
      <c r="NA605" s="154"/>
      <c r="NB605" s="154"/>
      <c r="NC605" s="154"/>
      <c r="ND605" s="154"/>
      <c r="NE605" s="154"/>
      <c r="NF605" s="154"/>
      <c r="NG605" s="154"/>
      <c r="NH605" s="154"/>
      <c r="NI605" s="154"/>
      <c r="NJ605" s="154"/>
      <c r="NK605" s="154"/>
      <c r="NL605" s="154"/>
      <c r="NM605" s="154"/>
      <c r="NN605" s="154"/>
      <c r="NO605" s="154"/>
      <c r="NP605" s="154"/>
      <c r="NQ605" s="154"/>
      <c r="NR605" s="154"/>
      <c r="NS605" s="154"/>
      <c r="NT605" s="154"/>
      <c r="NU605" s="154"/>
      <c r="NV605" s="154"/>
      <c r="NW605" s="154"/>
      <c r="NX605" s="154"/>
      <c r="NY605" s="154"/>
      <c r="NZ605" s="154"/>
      <c r="OA605" s="154"/>
      <c r="OB605" s="154"/>
      <c r="OC605" s="154"/>
      <c r="OD605" s="154"/>
      <c r="OE605" s="154"/>
      <c r="OF605" s="154"/>
      <c r="OG605" s="154"/>
      <c r="OH605" s="154"/>
      <c r="OI605" s="154"/>
      <c r="OJ605" s="154"/>
      <c r="OK605" s="154"/>
      <c r="OL605" s="154"/>
      <c r="OM605" s="154"/>
      <c r="ON605" s="154"/>
      <c r="OO605" s="154"/>
      <c r="OP605" s="154"/>
      <c r="OQ605" s="154"/>
      <c r="OR605" s="154"/>
      <c r="OS605" s="154"/>
      <c r="OT605" s="154"/>
      <c r="OU605" s="154"/>
      <c r="OV605" s="154"/>
      <c r="OW605" s="154"/>
      <c r="OX605" s="154"/>
      <c r="OY605" s="154"/>
      <c r="OZ605" s="154"/>
      <c r="PA605" s="154"/>
      <c r="PB605" s="154"/>
      <c r="PC605" s="154"/>
      <c r="PD605" s="154"/>
      <c r="PE605" s="154"/>
      <c r="PF605" s="154"/>
      <c r="PG605" s="154"/>
      <c r="PH605" s="154"/>
      <c r="PI605" s="154"/>
      <c r="PJ605" s="154"/>
      <c r="PK605" s="154"/>
      <c r="PL605" s="154"/>
      <c r="PM605" s="154"/>
      <c r="PN605" s="154"/>
      <c r="PO605" s="154"/>
      <c r="PP605" s="154"/>
      <c r="PQ605" s="154"/>
      <c r="PR605" s="154"/>
      <c r="PS605" s="154"/>
      <c r="PT605" s="154"/>
      <c r="PU605" s="154"/>
      <c r="PV605" s="154"/>
      <c r="PW605" s="154"/>
      <c r="PX605" s="154"/>
      <c r="PY605" s="154"/>
      <c r="PZ605" s="154"/>
      <c r="QA605" s="154"/>
      <c r="QB605" s="154"/>
      <c r="QC605" s="154"/>
      <c r="QD605" s="154"/>
      <c r="QE605" s="154"/>
      <c r="QF605" s="154"/>
      <c r="QG605" s="154"/>
      <c r="QH605" s="154"/>
      <c r="QI605" s="154"/>
      <c r="QJ605" s="154"/>
      <c r="QK605" s="154"/>
      <c r="QL605" s="154"/>
      <c r="QM605" s="154"/>
      <c r="QN605" s="154"/>
      <c r="QO605" s="154"/>
      <c r="QP605" s="154"/>
      <c r="QQ605" s="154"/>
      <c r="QR605" s="154"/>
      <c r="QS605" s="154"/>
      <c r="QT605" s="154"/>
      <c r="QU605" s="154"/>
      <c r="QV605" s="154"/>
      <c r="QW605" s="154"/>
      <c r="QX605" s="154"/>
      <c r="QY605" s="154"/>
      <c r="QZ605" s="154"/>
      <c r="RA605" s="154"/>
      <c r="RB605" s="154"/>
      <c r="RC605" s="154"/>
      <c r="RD605" s="154"/>
      <c r="RE605" s="154"/>
      <c r="RF605" s="154"/>
      <c r="RG605" s="154"/>
      <c r="RH605" s="154"/>
      <c r="RI605" s="154"/>
      <c r="RJ605" s="154"/>
      <c r="RK605" s="154"/>
      <c r="RL605" s="154"/>
      <c r="RM605" s="154"/>
      <c r="RN605" s="154"/>
      <c r="RO605" s="154"/>
      <c r="RP605" s="154"/>
      <c r="RQ605" s="154"/>
      <c r="RR605" s="154"/>
      <c r="RS605" s="154"/>
      <c r="RT605" s="154"/>
      <c r="RU605" s="154"/>
      <c r="RV605" s="154"/>
      <c r="RW605" s="154"/>
      <c r="RX605" s="154"/>
      <c r="RY605" s="154"/>
      <c r="RZ605" s="154"/>
      <c r="SA605" s="154"/>
      <c r="SB605" s="154"/>
      <c r="SC605" s="154"/>
      <c r="SD605" s="154"/>
      <c r="SE605" s="154"/>
      <c r="SF605" s="154"/>
      <c r="SG605" s="154"/>
      <c r="SH605" s="154"/>
      <c r="SI605" s="154"/>
      <c r="SJ605" s="154"/>
      <c r="SK605" s="154"/>
      <c r="SL605" s="154"/>
      <c r="SM605" s="154"/>
      <c r="SN605" s="154"/>
      <c r="SO605" s="154"/>
      <c r="SP605" s="154"/>
      <c r="SQ605" s="154"/>
      <c r="SR605" s="154"/>
      <c r="SS605" s="154"/>
      <c r="ST605" s="154"/>
      <c r="SU605" s="154"/>
      <c r="SV605" s="154"/>
      <c r="SW605" s="154"/>
      <c r="SX605" s="154"/>
      <c r="SY605" s="154"/>
      <c r="SZ605" s="154"/>
      <c r="TA605" s="154"/>
      <c r="TB605" s="154"/>
      <c r="TC605" s="154"/>
      <c r="TD605" s="154"/>
      <c r="TE605" s="154"/>
      <c r="TF605" s="154"/>
      <c r="TG605" s="154"/>
      <c r="TH605" s="154"/>
      <c r="TI605" s="154"/>
      <c r="TJ605" s="154"/>
      <c r="TK605" s="154"/>
      <c r="TL605" s="154"/>
      <c r="TM605" s="154"/>
      <c r="TN605" s="154"/>
      <c r="TO605" s="154"/>
      <c r="TP605" s="154"/>
      <c r="TQ605" s="154"/>
      <c r="TR605" s="154"/>
      <c r="TS605" s="154"/>
      <c r="TT605" s="154"/>
      <c r="TU605" s="154"/>
      <c r="TV605" s="154"/>
      <c r="TW605" s="154"/>
      <c r="TX605" s="154"/>
      <c r="TY605" s="154"/>
      <c r="TZ605" s="154"/>
      <c r="UA605" s="154"/>
      <c r="UB605" s="154"/>
      <c r="UC605" s="154"/>
      <c r="UD605" s="154"/>
      <c r="UE605" s="154"/>
      <c r="UF605" s="154"/>
      <c r="UG605" s="154"/>
      <c r="UH605" s="154"/>
      <c r="UI605" s="154"/>
      <c r="UJ605" s="154"/>
      <c r="UK605" s="154"/>
      <c r="UL605" s="154"/>
      <c r="UM605" s="154"/>
      <c r="UN605" s="154"/>
      <c r="UO605" s="154"/>
      <c r="UP605" s="154"/>
      <c r="UQ605" s="154"/>
      <c r="UR605" s="154"/>
      <c r="US605" s="154"/>
      <c r="UT605" s="154"/>
      <c r="UU605" s="154"/>
      <c r="UV605" s="154"/>
      <c r="UW605" s="154"/>
      <c r="UX605" s="154"/>
      <c r="UY605" s="154"/>
      <c r="UZ605" s="154"/>
      <c r="VA605" s="154"/>
      <c r="VB605" s="154"/>
      <c r="VC605" s="154"/>
      <c r="VD605" s="154"/>
      <c r="VE605" s="154"/>
      <c r="VF605" s="154"/>
      <c r="VG605" s="154"/>
      <c r="VH605" s="154"/>
      <c r="VI605" s="154"/>
      <c r="VJ605" s="154"/>
      <c r="VK605" s="154"/>
      <c r="VL605" s="154"/>
      <c r="VM605" s="154"/>
      <c r="VN605" s="154"/>
      <c r="VO605" s="154"/>
      <c r="VP605" s="154"/>
      <c r="VQ605" s="154"/>
      <c r="VR605" s="154"/>
      <c r="VS605" s="154"/>
      <c r="VT605" s="154"/>
      <c r="VU605" s="154"/>
      <c r="VV605" s="154"/>
      <c r="VW605" s="154"/>
    </row>
    <row r="606" spans="1:595" s="153" customFormat="1" ht="70.5" customHeight="1">
      <c r="A606" s="798"/>
      <c r="B606" s="673" t="s">
        <v>1345</v>
      </c>
      <c r="C606" s="657" t="s">
        <v>1346</v>
      </c>
      <c r="D606" s="659" t="s">
        <v>1347</v>
      </c>
      <c r="E606" s="489" t="s">
        <v>1304</v>
      </c>
      <c r="F606" s="166" t="s">
        <v>51</v>
      </c>
      <c r="G606" s="167">
        <v>39814</v>
      </c>
      <c r="H606" s="167" t="s">
        <v>24</v>
      </c>
      <c r="I606" s="193" t="s">
        <v>352</v>
      </c>
      <c r="J606" s="193" t="s">
        <v>25</v>
      </c>
      <c r="K606" s="193" t="s">
        <v>1348</v>
      </c>
      <c r="L606" s="193" t="s">
        <v>28</v>
      </c>
      <c r="M606" s="152">
        <f>M607</f>
        <v>100200</v>
      </c>
      <c r="N606" s="152">
        <f>N607</f>
        <v>100200</v>
      </c>
      <c r="O606" s="152">
        <f t="shared" ref="O606:R606" si="37">O607</f>
        <v>100200</v>
      </c>
      <c r="P606" s="152">
        <f t="shared" si="37"/>
        <v>100200</v>
      </c>
      <c r="Q606" s="152">
        <f t="shared" si="37"/>
        <v>100200</v>
      </c>
      <c r="R606" s="152">
        <f t="shared" si="37"/>
        <v>100200</v>
      </c>
      <c r="S606" s="552"/>
      <c r="AU606" s="154"/>
      <c r="AV606" s="154"/>
      <c r="AW606" s="154"/>
      <c r="AX606" s="154"/>
      <c r="AY606" s="154"/>
      <c r="AZ606" s="154"/>
      <c r="BA606" s="154"/>
      <c r="BB606" s="154"/>
      <c r="BC606" s="154"/>
      <c r="BD606" s="154"/>
      <c r="BE606" s="154"/>
      <c r="BF606" s="154"/>
      <c r="BG606" s="154"/>
      <c r="BH606" s="154"/>
      <c r="BI606" s="154"/>
      <c r="BJ606" s="154"/>
      <c r="BK606" s="154"/>
      <c r="BL606" s="154"/>
      <c r="BM606" s="154"/>
      <c r="BN606" s="154"/>
      <c r="BO606" s="154"/>
      <c r="BP606" s="154"/>
      <c r="BQ606" s="154"/>
      <c r="BR606" s="154"/>
      <c r="BS606" s="154"/>
      <c r="BT606" s="154"/>
      <c r="BU606" s="154"/>
      <c r="BV606" s="154"/>
      <c r="BW606" s="154"/>
      <c r="BX606" s="154"/>
      <c r="BY606" s="154"/>
      <c r="BZ606" s="154"/>
      <c r="CA606" s="154"/>
      <c r="CB606" s="154"/>
      <c r="CC606" s="154"/>
      <c r="CD606" s="154"/>
      <c r="CE606" s="154"/>
      <c r="CF606" s="154"/>
      <c r="CG606" s="154"/>
      <c r="CH606" s="154"/>
      <c r="CI606" s="154"/>
      <c r="CJ606" s="154"/>
      <c r="CK606" s="154"/>
      <c r="CL606" s="154"/>
      <c r="CM606" s="154"/>
      <c r="CN606" s="154"/>
      <c r="CO606" s="154"/>
      <c r="CP606" s="154"/>
      <c r="CQ606" s="154"/>
      <c r="CR606" s="154"/>
      <c r="CS606" s="154"/>
      <c r="CT606" s="154"/>
      <c r="CU606" s="154"/>
      <c r="CV606" s="154"/>
      <c r="CW606" s="154"/>
      <c r="CX606" s="154"/>
      <c r="CY606" s="154"/>
      <c r="CZ606" s="154"/>
      <c r="DA606" s="154"/>
      <c r="DB606" s="154"/>
      <c r="DC606" s="154"/>
      <c r="DD606" s="154"/>
      <c r="DE606" s="154"/>
      <c r="DF606" s="154"/>
      <c r="DG606" s="154"/>
      <c r="DH606" s="154"/>
      <c r="DI606" s="154"/>
      <c r="DJ606" s="154"/>
      <c r="DK606" s="154"/>
      <c r="DL606" s="154"/>
      <c r="DM606" s="154"/>
      <c r="DN606" s="154"/>
      <c r="DO606" s="154"/>
      <c r="DP606" s="154"/>
      <c r="DQ606" s="154"/>
      <c r="DR606" s="154"/>
      <c r="DS606" s="154"/>
      <c r="DT606" s="154"/>
      <c r="DU606" s="154"/>
      <c r="DV606" s="154"/>
      <c r="DW606" s="154"/>
      <c r="DX606" s="154"/>
      <c r="DY606" s="154"/>
      <c r="DZ606" s="154"/>
      <c r="EA606" s="154"/>
      <c r="EB606" s="154"/>
      <c r="EC606" s="154"/>
      <c r="ED606" s="154"/>
      <c r="EE606" s="154"/>
      <c r="EF606" s="154"/>
      <c r="EG606" s="154"/>
      <c r="EH606" s="154"/>
      <c r="EI606" s="154"/>
      <c r="EJ606" s="154"/>
      <c r="EK606" s="154"/>
      <c r="EL606" s="154"/>
      <c r="EM606" s="154"/>
      <c r="EN606" s="154"/>
      <c r="EO606" s="154"/>
      <c r="EP606" s="154"/>
      <c r="EQ606" s="154"/>
      <c r="ER606" s="154"/>
      <c r="ES606" s="154"/>
      <c r="ET606" s="154"/>
      <c r="EU606" s="154"/>
      <c r="EV606" s="154"/>
      <c r="EW606" s="154"/>
      <c r="EX606" s="154"/>
      <c r="EY606" s="154"/>
      <c r="EZ606" s="154"/>
      <c r="FA606" s="154"/>
      <c r="FB606" s="154"/>
      <c r="FC606" s="154"/>
      <c r="FD606" s="154"/>
      <c r="FE606" s="154"/>
      <c r="FF606" s="154"/>
      <c r="FG606" s="154"/>
      <c r="FH606" s="154"/>
      <c r="FI606" s="154"/>
      <c r="FJ606" s="154"/>
      <c r="FK606" s="154"/>
      <c r="FL606" s="154"/>
      <c r="FM606" s="154"/>
      <c r="FN606" s="154"/>
      <c r="FO606" s="154"/>
      <c r="FP606" s="154"/>
      <c r="FQ606" s="154"/>
      <c r="FR606" s="154"/>
      <c r="FS606" s="154"/>
      <c r="FT606" s="154"/>
      <c r="FU606" s="154"/>
      <c r="FV606" s="154"/>
      <c r="FW606" s="154"/>
      <c r="FX606" s="154"/>
      <c r="FY606" s="154"/>
      <c r="FZ606" s="154"/>
      <c r="GA606" s="154"/>
      <c r="GB606" s="154"/>
      <c r="GC606" s="154"/>
      <c r="GD606" s="154"/>
      <c r="GE606" s="154"/>
      <c r="GF606" s="154"/>
      <c r="GG606" s="154"/>
      <c r="GH606" s="154"/>
      <c r="GI606" s="154"/>
      <c r="GJ606" s="154"/>
      <c r="GK606" s="154"/>
      <c r="GL606" s="154"/>
      <c r="GM606" s="154"/>
      <c r="GN606" s="154"/>
      <c r="GO606" s="154"/>
      <c r="GP606" s="154"/>
      <c r="GQ606" s="154"/>
      <c r="GR606" s="154"/>
      <c r="GS606" s="154"/>
      <c r="GT606" s="154"/>
      <c r="GU606" s="154"/>
      <c r="GV606" s="154"/>
      <c r="GW606" s="154"/>
      <c r="GX606" s="154"/>
      <c r="GY606" s="154"/>
      <c r="GZ606" s="154"/>
      <c r="HA606" s="154"/>
      <c r="HB606" s="154"/>
      <c r="HC606" s="154"/>
      <c r="HD606" s="154"/>
      <c r="HE606" s="154"/>
      <c r="HF606" s="154"/>
      <c r="HG606" s="154"/>
      <c r="HH606" s="154"/>
      <c r="HI606" s="154"/>
      <c r="HJ606" s="154"/>
      <c r="HK606" s="154"/>
      <c r="HL606" s="154"/>
      <c r="HM606" s="154"/>
      <c r="HN606" s="154"/>
      <c r="HO606" s="154"/>
      <c r="HP606" s="154"/>
      <c r="HQ606" s="154"/>
      <c r="HR606" s="154"/>
      <c r="HS606" s="154"/>
      <c r="HT606" s="154"/>
      <c r="HU606" s="154"/>
      <c r="HV606" s="154"/>
      <c r="HW606" s="154"/>
      <c r="HX606" s="154"/>
      <c r="HY606" s="154"/>
      <c r="HZ606" s="154"/>
      <c r="IA606" s="154"/>
      <c r="IB606" s="154"/>
      <c r="IC606" s="154"/>
      <c r="ID606" s="154"/>
      <c r="IE606" s="154"/>
      <c r="IF606" s="154"/>
      <c r="IG606" s="154"/>
      <c r="IH606" s="154"/>
      <c r="II606" s="154"/>
      <c r="IJ606" s="154"/>
      <c r="IK606" s="154"/>
      <c r="IL606" s="154"/>
      <c r="IM606" s="154"/>
      <c r="IN606" s="154"/>
      <c r="IO606" s="154"/>
      <c r="IP606" s="154"/>
      <c r="IQ606" s="154"/>
      <c r="IR606" s="154"/>
      <c r="IS606" s="154"/>
      <c r="IT606" s="154"/>
      <c r="IU606" s="154"/>
      <c r="IV606" s="154"/>
      <c r="IW606" s="154"/>
      <c r="IX606" s="154"/>
      <c r="IY606" s="154"/>
      <c r="IZ606" s="154"/>
      <c r="JA606" s="154"/>
      <c r="JB606" s="154"/>
      <c r="JC606" s="154"/>
      <c r="JD606" s="154"/>
      <c r="JE606" s="154"/>
      <c r="JF606" s="154"/>
      <c r="JG606" s="154"/>
      <c r="JH606" s="154"/>
      <c r="JI606" s="154"/>
      <c r="JJ606" s="154"/>
      <c r="JK606" s="154"/>
      <c r="JL606" s="154"/>
      <c r="JM606" s="154"/>
      <c r="JN606" s="154"/>
      <c r="JO606" s="154"/>
      <c r="JP606" s="154"/>
      <c r="JQ606" s="154"/>
      <c r="JR606" s="154"/>
      <c r="JS606" s="154"/>
      <c r="JT606" s="154"/>
      <c r="JU606" s="154"/>
      <c r="JV606" s="154"/>
      <c r="JW606" s="154"/>
      <c r="JX606" s="154"/>
      <c r="JY606" s="154"/>
      <c r="JZ606" s="154"/>
      <c r="KA606" s="154"/>
      <c r="KB606" s="154"/>
      <c r="KC606" s="154"/>
      <c r="KD606" s="154"/>
      <c r="KE606" s="154"/>
      <c r="KF606" s="154"/>
      <c r="KG606" s="154"/>
      <c r="KH606" s="154"/>
      <c r="KI606" s="154"/>
      <c r="KJ606" s="154"/>
      <c r="KK606" s="154"/>
      <c r="KL606" s="154"/>
      <c r="KM606" s="154"/>
      <c r="KN606" s="154"/>
      <c r="KO606" s="154"/>
      <c r="KP606" s="154"/>
      <c r="KQ606" s="154"/>
      <c r="KR606" s="154"/>
      <c r="KS606" s="154"/>
      <c r="KT606" s="154"/>
      <c r="KU606" s="154"/>
      <c r="KV606" s="154"/>
      <c r="KW606" s="154"/>
      <c r="KX606" s="154"/>
      <c r="KY606" s="154"/>
      <c r="KZ606" s="154"/>
      <c r="LA606" s="154"/>
      <c r="LB606" s="154"/>
      <c r="LC606" s="154"/>
      <c r="LD606" s="154"/>
      <c r="LE606" s="154"/>
      <c r="LF606" s="154"/>
      <c r="LG606" s="154"/>
      <c r="LH606" s="154"/>
      <c r="LI606" s="154"/>
      <c r="LJ606" s="154"/>
      <c r="LK606" s="154"/>
      <c r="LL606" s="154"/>
      <c r="LM606" s="154"/>
      <c r="LN606" s="154"/>
      <c r="LO606" s="154"/>
      <c r="LP606" s="154"/>
      <c r="LQ606" s="154"/>
      <c r="LR606" s="154"/>
      <c r="LS606" s="154"/>
      <c r="LT606" s="154"/>
      <c r="LU606" s="154"/>
      <c r="LV606" s="154"/>
      <c r="LW606" s="154"/>
      <c r="LX606" s="154"/>
      <c r="LY606" s="154"/>
      <c r="LZ606" s="154"/>
      <c r="MA606" s="154"/>
      <c r="MB606" s="154"/>
      <c r="MC606" s="154"/>
      <c r="MD606" s="154"/>
      <c r="ME606" s="154"/>
      <c r="MF606" s="154"/>
      <c r="MG606" s="154"/>
      <c r="MH606" s="154"/>
      <c r="MI606" s="154"/>
      <c r="MJ606" s="154"/>
      <c r="MK606" s="154"/>
      <c r="ML606" s="154"/>
      <c r="MM606" s="154"/>
      <c r="MN606" s="154"/>
      <c r="MO606" s="154"/>
      <c r="MP606" s="154"/>
      <c r="MQ606" s="154"/>
      <c r="MR606" s="154"/>
      <c r="MS606" s="154"/>
      <c r="MT606" s="154"/>
      <c r="MU606" s="154"/>
      <c r="MV606" s="154"/>
      <c r="MW606" s="154"/>
      <c r="MX606" s="154"/>
      <c r="MY606" s="154"/>
      <c r="MZ606" s="154"/>
      <c r="NA606" s="154"/>
      <c r="NB606" s="154"/>
      <c r="NC606" s="154"/>
      <c r="ND606" s="154"/>
      <c r="NE606" s="154"/>
      <c r="NF606" s="154"/>
      <c r="NG606" s="154"/>
      <c r="NH606" s="154"/>
      <c r="NI606" s="154"/>
      <c r="NJ606" s="154"/>
      <c r="NK606" s="154"/>
      <c r="NL606" s="154"/>
      <c r="NM606" s="154"/>
      <c r="NN606" s="154"/>
      <c r="NO606" s="154"/>
      <c r="NP606" s="154"/>
      <c r="NQ606" s="154"/>
      <c r="NR606" s="154"/>
      <c r="NS606" s="154"/>
      <c r="NT606" s="154"/>
      <c r="NU606" s="154"/>
      <c r="NV606" s="154"/>
      <c r="NW606" s="154"/>
      <c r="NX606" s="154"/>
      <c r="NY606" s="154"/>
      <c r="NZ606" s="154"/>
      <c r="OA606" s="154"/>
      <c r="OB606" s="154"/>
      <c r="OC606" s="154"/>
      <c r="OD606" s="154"/>
      <c r="OE606" s="154"/>
      <c r="OF606" s="154"/>
      <c r="OG606" s="154"/>
      <c r="OH606" s="154"/>
      <c r="OI606" s="154"/>
      <c r="OJ606" s="154"/>
      <c r="OK606" s="154"/>
      <c r="OL606" s="154"/>
      <c r="OM606" s="154"/>
      <c r="ON606" s="154"/>
      <c r="OO606" s="154"/>
      <c r="OP606" s="154"/>
      <c r="OQ606" s="154"/>
      <c r="OR606" s="154"/>
      <c r="OS606" s="154"/>
      <c r="OT606" s="154"/>
      <c r="OU606" s="154"/>
      <c r="OV606" s="154"/>
      <c r="OW606" s="154"/>
      <c r="OX606" s="154"/>
      <c r="OY606" s="154"/>
      <c r="OZ606" s="154"/>
      <c r="PA606" s="154"/>
      <c r="PB606" s="154"/>
      <c r="PC606" s="154"/>
      <c r="PD606" s="154"/>
      <c r="PE606" s="154"/>
      <c r="PF606" s="154"/>
      <c r="PG606" s="154"/>
      <c r="PH606" s="154"/>
      <c r="PI606" s="154"/>
      <c r="PJ606" s="154"/>
      <c r="PK606" s="154"/>
      <c r="PL606" s="154"/>
      <c r="PM606" s="154"/>
      <c r="PN606" s="154"/>
      <c r="PO606" s="154"/>
      <c r="PP606" s="154"/>
      <c r="PQ606" s="154"/>
      <c r="PR606" s="154"/>
      <c r="PS606" s="154"/>
      <c r="PT606" s="154"/>
      <c r="PU606" s="154"/>
      <c r="PV606" s="154"/>
      <c r="PW606" s="154"/>
      <c r="PX606" s="154"/>
      <c r="PY606" s="154"/>
      <c r="PZ606" s="154"/>
      <c r="QA606" s="154"/>
      <c r="QB606" s="154"/>
      <c r="QC606" s="154"/>
      <c r="QD606" s="154"/>
      <c r="QE606" s="154"/>
      <c r="QF606" s="154"/>
      <c r="QG606" s="154"/>
      <c r="QH606" s="154"/>
      <c r="QI606" s="154"/>
      <c r="QJ606" s="154"/>
      <c r="QK606" s="154"/>
      <c r="QL606" s="154"/>
      <c r="QM606" s="154"/>
      <c r="QN606" s="154"/>
      <c r="QO606" s="154"/>
      <c r="QP606" s="154"/>
      <c r="QQ606" s="154"/>
      <c r="QR606" s="154"/>
      <c r="QS606" s="154"/>
      <c r="QT606" s="154"/>
      <c r="QU606" s="154"/>
      <c r="QV606" s="154"/>
      <c r="QW606" s="154"/>
      <c r="QX606" s="154"/>
      <c r="QY606" s="154"/>
      <c r="QZ606" s="154"/>
      <c r="RA606" s="154"/>
      <c r="RB606" s="154"/>
      <c r="RC606" s="154"/>
      <c r="RD606" s="154"/>
      <c r="RE606" s="154"/>
      <c r="RF606" s="154"/>
      <c r="RG606" s="154"/>
      <c r="RH606" s="154"/>
      <c r="RI606" s="154"/>
      <c r="RJ606" s="154"/>
      <c r="RK606" s="154"/>
      <c r="RL606" s="154"/>
      <c r="RM606" s="154"/>
      <c r="RN606" s="154"/>
      <c r="RO606" s="154"/>
      <c r="RP606" s="154"/>
      <c r="RQ606" s="154"/>
      <c r="RR606" s="154"/>
      <c r="RS606" s="154"/>
      <c r="RT606" s="154"/>
      <c r="RU606" s="154"/>
      <c r="RV606" s="154"/>
      <c r="RW606" s="154"/>
      <c r="RX606" s="154"/>
      <c r="RY606" s="154"/>
      <c r="RZ606" s="154"/>
      <c r="SA606" s="154"/>
      <c r="SB606" s="154"/>
      <c r="SC606" s="154"/>
      <c r="SD606" s="154"/>
      <c r="SE606" s="154"/>
      <c r="SF606" s="154"/>
      <c r="SG606" s="154"/>
      <c r="SH606" s="154"/>
      <c r="SI606" s="154"/>
      <c r="SJ606" s="154"/>
      <c r="SK606" s="154"/>
      <c r="SL606" s="154"/>
      <c r="SM606" s="154"/>
      <c r="SN606" s="154"/>
      <c r="SO606" s="154"/>
      <c r="SP606" s="154"/>
      <c r="SQ606" s="154"/>
      <c r="SR606" s="154"/>
      <c r="SS606" s="154"/>
      <c r="ST606" s="154"/>
      <c r="SU606" s="154"/>
      <c r="SV606" s="154"/>
      <c r="SW606" s="154"/>
      <c r="SX606" s="154"/>
      <c r="SY606" s="154"/>
      <c r="SZ606" s="154"/>
      <c r="TA606" s="154"/>
      <c r="TB606" s="154"/>
      <c r="TC606" s="154"/>
      <c r="TD606" s="154"/>
      <c r="TE606" s="154"/>
      <c r="TF606" s="154"/>
      <c r="TG606" s="154"/>
      <c r="TH606" s="154"/>
      <c r="TI606" s="154"/>
      <c r="TJ606" s="154"/>
      <c r="TK606" s="154"/>
      <c r="TL606" s="154"/>
      <c r="TM606" s="154"/>
      <c r="TN606" s="154"/>
      <c r="TO606" s="154"/>
      <c r="TP606" s="154"/>
      <c r="TQ606" s="154"/>
      <c r="TR606" s="154"/>
      <c r="TS606" s="154"/>
      <c r="TT606" s="154"/>
      <c r="TU606" s="154"/>
      <c r="TV606" s="154"/>
      <c r="TW606" s="154"/>
      <c r="TX606" s="154"/>
      <c r="TY606" s="154"/>
      <c r="TZ606" s="154"/>
      <c r="UA606" s="154"/>
      <c r="UB606" s="154"/>
      <c r="UC606" s="154"/>
      <c r="UD606" s="154"/>
      <c r="UE606" s="154"/>
      <c r="UF606" s="154"/>
      <c r="UG606" s="154"/>
      <c r="UH606" s="154"/>
      <c r="UI606" s="154"/>
      <c r="UJ606" s="154"/>
      <c r="UK606" s="154"/>
      <c r="UL606" s="154"/>
      <c r="UM606" s="154"/>
      <c r="UN606" s="154"/>
      <c r="UO606" s="154"/>
      <c r="UP606" s="154"/>
      <c r="UQ606" s="154"/>
      <c r="UR606" s="154"/>
      <c r="US606" s="154"/>
      <c r="UT606" s="154"/>
      <c r="UU606" s="154"/>
      <c r="UV606" s="154"/>
      <c r="UW606" s="154"/>
      <c r="UX606" s="154"/>
      <c r="UY606" s="154"/>
      <c r="UZ606" s="154"/>
      <c r="VA606" s="154"/>
      <c r="VB606" s="154"/>
      <c r="VC606" s="154"/>
      <c r="VD606" s="154"/>
      <c r="VE606" s="154"/>
      <c r="VF606" s="154"/>
      <c r="VG606" s="154"/>
      <c r="VH606" s="154"/>
      <c r="VI606" s="154"/>
      <c r="VJ606" s="154"/>
      <c r="VK606" s="154"/>
      <c r="VL606" s="154"/>
      <c r="VM606" s="154"/>
      <c r="VN606" s="154"/>
      <c r="VO606" s="154"/>
      <c r="VP606" s="154"/>
      <c r="VQ606" s="154"/>
      <c r="VR606" s="154"/>
      <c r="VS606" s="154"/>
      <c r="VT606" s="154"/>
      <c r="VU606" s="154"/>
      <c r="VV606" s="154"/>
      <c r="VW606" s="154"/>
    </row>
    <row r="607" spans="1:595" s="153" customFormat="1" ht="141" customHeight="1">
      <c r="A607" s="798"/>
      <c r="B607" s="689"/>
      <c r="C607" s="658"/>
      <c r="D607" s="660"/>
      <c r="E607" s="490" t="s">
        <v>1300</v>
      </c>
      <c r="F607" s="160" t="s">
        <v>1349</v>
      </c>
      <c r="G607" s="176">
        <v>43831</v>
      </c>
      <c r="H607" s="176" t="s">
        <v>24</v>
      </c>
      <c r="I607" s="169" t="s">
        <v>352</v>
      </c>
      <c r="J607" s="169" t="s">
        <v>25</v>
      </c>
      <c r="K607" s="169" t="s">
        <v>1348</v>
      </c>
      <c r="L607" s="169" t="s">
        <v>424</v>
      </c>
      <c r="M607" s="155">
        <v>100200</v>
      </c>
      <c r="N607" s="155">
        <v>100200</v>
      </c>
      <c r="O607" s="168">
        <v>100200</v>
      </c>
      <c r="P607" s="168">
        <v>100200</v>
      </c>
      <c r="Q607" s="161">
        <v>100200</v>
      </c>
      <c r="R607" s="161">
        <v>100200</v>
      </c>
      <c r="S607" s="545">
        <v>3</v>
      </c>
      <c r="AU607" s="154"/>
      <c r="AV607" s="154"/>
      <c r="AW607" s="154"/>
      <c r="AX607" s="154"/>
      <c r="AY607" s="154"/>
      <c r="AZ607" s="154"/>
      <c r="BA607" s="154"/>
      <c r="BB607" s="154"/>
      <c r="BC607" s="154"/>
      <c r="BD607" s="154"/>
      <c r="BE607" s="154"/>
      <c r="BF607" s="154"/>
      <c r="BG607" s="154"/>
      <c r="BH607" s="154"/>
      <c r="BI607" s="154"/>
      <c r="BJ607" s="154"/>
      <c r="BK607" s="154"/>
      <c r="BL607" s="154"/>
      <c r="BM607" s="154"/>
      <c r="BN607" s="154"/>
      <c r="BO607" s="154"/>
      <c r="BP607" s="154"/>
      <c r="BQ607" s="154"/>
      <c r="BR607" s="154"/>
      <c r="BS607" s="154"/>
      <c r="BT607" s="154"/>
      <c r="BU607" s="154"/>
      <c r="BV607" s="154"/>
      <c r="BW607" s="154"/>
      <c r="BX607" s="154"/>
      <c r="BY607" s="154"/>
      <c r="BZ607" s="154"/>
      <c r="CA607" s="154"/>
      <c r="CB607" s="154"/>
      <c r="CC607" s="154"/>
      <c r="CD607" s="154"/>
      <c r="CE607" s="154"/>
      <c r="CF607" s="154"/>
      <c r="CG607" s="154"/>
      <c r="CH607" s="154"/>
      <c r="CI607" s="154"/>
      <c r="CJ607" s="154"/>
      <c r="CK607" s="154"/>
      <c r="CL607" s="154"/>
      <c r="CM607" s="154"/>
      <c r="CN607" s="154"/>
      <c r="CO607" s="154"/>
      <c r="CP607" s="154"/>
      <c r="CQ607" s="154"/>
      <c r="CR607" s="154"/>
      <c r="CS607" s="154"/>
      <c r="CT607" s="154"/>
      <c r="CU607" s="154"/>
      <c r="CV607" s="154"/>
      <c r="CW607" s="154"/>
      <c r="CX607" s="154"/>
      <c r="CY607" s="154"/>
      <c r="CZ607" s="154"/>
      <c r="DA607" s="154"/>
      <c r="DB607" s="154"/>
      <c r="DC607" s="154"/>
      <c r="DD607" s="154"/>
      <c r="DE607" s="154"/>
      <c r="DF607" s="154"/>
      <c r="DG607" s="154"/>
      <c r="DH607" s="154"/>
      <c r="DI607" s="154"/>
      <c r="DJ607" s="154"/>
      <c r="DK607" s="154"/>
      <c r="DL607" s="154"/>
      <c r="DM607" s="154"/>
      <c r="DN607" s="154"/>
      <c r="DO607" s="154"/>
      <c r="DP607" s="154"/>
      <c r="DQ607" s="154"/>
      <c r="DR607" s="154"/>
      <c r="DS607" s="154"/>
      <c r="DT607" s="154"/>
      <c r="DU607" s="154"/>
      <c r="DV607" s="154"/>
      <c r="DW607" s="154"/>
      <c r="DX607" s="154"/>
      <c r="DY607" s="154"/>
      <c r="DZ607" s="154"/>
      <c r="EA607" s="154"/>
      <c r="EB607" s="154"/>
      <c r="EC607" s="154"/>
      <c r="ED607" s="154"/>
      <c r="EE607" s="154"/>
      <c r="EF607" s="154"/>
      <c r="EG607" s="154"/>
      <c r="EH607" s="154"/>
      <c r="EI607" s="154"/>
      <c r="EJ607" s="154"/>
      <c r="EK607" s="154"/>
      <c r="EL607" s="154"/>
      <c r="EM607" s="154"/>
      <c r="EN607" s="154"/>
      <c r="EO607" s="154"/>
      <c r="EP607" s="154"/>
      <c r="EQ607" s="154"/>
      <c r="ER607" s="154"/>
      <c r="ES607" s="154"/>
      <c r="ET607" s="154"/>
      <c r="EU607" s="154"/>
      <c r="EV607" s="154"/>
      <c r="EW607" s="154"/>
      <c r="EX607" s="154"/>
      <c r="EY607" s="154"/>
      <c r="EZ607" s="154"/>
      <c r="FA607" s="154"/>
      <c r="FB607" s="154"/>
      <c r="FC607" s="154"/>
      <c r="FD607" s="154"/>
      <c r="FE607" s="154"/>
      <c r="FF607" s="154"/>
      <c r="FG607" s="154"/>
      <c r="FH607" s="154"/>
      <c r="FI607" s="154"/>
      <c r="FJ607" s="154"/>
      <c r="FK607" s="154"/>
      <c r="FL607" s="154"/>
      <c r="FM607" s="154"/>
      <c r="FN607" s="154"/>
      <c r="FO607" s="154"/>
      <c r="FP607" s="154"/>
      <c r="FQ607" s="154"/>
      <c r="FR607" s="154"/>
      <c r="FS607" s="154"/>
      <c r="FT607" s="154"/>
      <c r="FU607" s="154"/>
      <c r="FV607" s="154"/>
      <c r="FW607" s="154"/>
      <c r="FX607" s="154"/>
      <c r="FY607" s="154"/>
      <c r="FZ607" s="154"/>
      <c r="GA607" s="154"/>
      <c r="GB607" s="154"/>
      <c r="GC607" s="154"/>
      <c r="GD607" s="154"/>
      <c r="GE607" s="154"/>
      <c r="GF607" s="154"/>
      <c r="GG607" s="154"/>
      <c r="GH607" s="154"/>
      <c r="GI607" s="154"/>
      <c r="GJ607" s="154"/>
      <c r="GK607" s="154"/>
      <c r="GL607" s="154"/>
      <c r="GM607" s="154"/>
      <c r="GN607" s="154"/>
      <c r="GO607" s="154"/>
      <c r="GP607" s="154"/>
      <c r="GQ607" s="154"/>
      <c r="GR607" s="154"/>
      <c r="GS607" s="154"/>
      <c r="GT607" s="154"/>
      <c r="GU607" s="154"/>
      <c r="GV607" s="154"/>
      <c r="GW607" s="154"/>
      <c r="GX607" s="154"/>
      <c r="GY607" s="154"/>
      <c r="GZ607" s="154"/>
      <c r="HA607" s="154"/>
      <c r="HB607" s="154"/>
      <c r="HC607" s="154"/>
      <c r="HD607" s="154"/>
      <c r="HE607" s="154"/>
      <c r="HF607" s="154"/>
      <c r="HG607" s="154"/>
      <c r="HH607" s="154"/>
      <c r="HI607" s="154"/>
      <c r="HJ607" s="154"/>
      <c r="HK607" s="154"/>
      <c r="HL607" s="154"/>
      <c r="HM607" s="154"/>
      <c r="HN607" s="154"/>
      <c r="HO607" s="154"/>
      <c r="HP607" s="154"/>
      <c r="HQ607" s="154"/>
      <c r="HR607" s="154"/>
      <c r="HS607" s="154"/>
      <c r="HT607" s="154"/>
      <c r="HU607" s="154"/>
      <c r="HV607" s="154"/>
      <c r="HW607" s="154"/>
      <c r="HX607" s="154"/>
      <c r="HY607" s="154"/>
      <c r="HZ607" s="154"/>
      <c r="IA607" s="154"/>
      <c r="IB607" s="154"/>
      <c r="IC607" s="154"/>
      <c r="ID607" s="154"/>
      <c r="IE607" s="154"/>
      <c r="IF607" s="154"/>
      <c r="IG607" s="154"/>
      <c r="IH607" s="154"/>
      <c r="II607" s="154"/>
      <c r="IJ607" s="154"/>
      <c r="IK607" s="154"/>
      <c r="IL607" s="154"/>
      <c r="IM607" s="154"/>
      <c r="IN607" s="154"/>
      <c r="IO607" s="154"/>
      <c r="IP607" s="154"/>
      <c r="IQ607" s="154"/>
      <c r="IR607" s="154"/>
      <c r="IS607" s="154"/>
      <c r="IT607" s="154"/>
      <c r="IU607" s="154"/>
      <c r="IV607" s="154"/>
      <c r="IW607" s="154"/>
      <c r="IX607" s="154"/>
      <c r="IY607" s="154"/>
      <c r="IZ607" s="154"/>
      <c r="JA607" s="154"/>
      <c r="JB607" s="154"/>
      <c r="JC607" s="154"/>
      <c r="JD607" s="154"/>
      <c r="JE607" s="154"/>
      <c r="JF607" s="154"/>
      <c r="JG607" s="154"/>
      <c r="JH607" s="154"/>
      <c r="JI607" s="154"/>
      <c r="JJ607" s="154"/>
      <c r="JK607" s="154"/>
      <c r="JL607" s="154"/>
      <c r="JM607" s="154"/>
      <c r="JN607" s="154"/>
      <c r="JO607" s="154"/>
      <c r="JP607" s="154"/>
      <c r="JQ607" s="154"/>
      <c r="JR607" s="154"/>
      <c r="JS607" s="154"/>
      <c r="JT607" s="154"/>
      <c r="JU607" s="154"/>
      <c r="JV607" s="154"/>
      <c r="JW607" s="154"/>
      <c r="JX607" s="154"/>
      <c r="JY607" s="154"/>
      <c r="JZ607" s="154"/>
      <c r="KA607" s="154"/>
      <c r="KB607" s="154"/>
      <c r="KC607" s="154"/>
      <c r="KD607" s="154"/>
      <c r="KE607" s="154"/>
      <c r="KF607" s="154"/>
      <c r="KG607" s="154"/>
      <c r="KH607" s="154"/>
      <c r="KI607" s="154"/>
      <c r="KJ607" s="154"/>
      <c r="KK607" s="154"/>
      <c r="KL607" s="154"/>
      <c r="KM607" s="154"/>
      <c r="KN607" s="154"/>
      <c r="KO607" s="154"/>
      <c r="KP607" s="154"/>
      <c r="KQ607" s="154"/>
      <c r="KR607" s="154"/>
      <c r="KS607" s="154"/>
      <c r="KT607" s="154"/>
      <c r="KU607" s="154"/>
      <c r="KV607" s="154"/>
      <c r="KW607" s="154"/>
      <c r="KX607" s="154"/>
      <c r="KY607" s="154"/>
      <c r="KZ607" s="154"/>
      <c r="LA607" s="154"/>
      <c r="LB607" s="154"/>
      <c r="LC607" s="154"/>
      <c r="LD607" s="154"/>
      <c r="LE607" s="154"/>
      <c r="LF607" s="154"/>
      <c r="LG607" s="154"/>
      <c r="LH607" s="154"/>
      <c r="LI607" s="154"/>
      <c r="LJ607" s="154"/>
      <c r="LK607" s="154"/>
      <c r="LL607" s="154"/>
      <c r="LM607" s="154"/>
      <c r="LN607" s="154"/>
      <c r="LO607" s="154"/>
      <c r="LP607" s="154"/>
      <c r="LQ607" s="154"/>
      <c r="LR607" s="154"/>
      <c r="LS607" s="154"/>
      <c r="LT607" s="154"/>
      <c r="LU607" s="154"/>
      <c r="LV607" s="154"/>
      <c r="LW607" s="154"/>
      <c r="LX607" s="154"/>
      <c r="LY607" s="154"/>
      <c r="LZ607" s="154"/>
      <c r="MA607" s="154"/>
      <c r="MB607" s="154"/>
      <c r="MC607" s="154"/>
      <c r="MD607" s="154"/>
      <c r="ME607" s="154"/>
      <c r="MF607" s="154"/>
      <c r="MG607" s="154"/>
      <c r="MH607" s="154"/>
      <c r="MI607" s="154"/>
      <c r="MJ607" s="154"/>
      <c r="MK607" s="154"/>
      <c r="ML607" s="154"/>
      <c r="MM607" s="154"/>
      <c r="MN607" s="154"/>
      <c r="MO607" s="154"/>
      <c r="MP607" s="154"/>
      <c r="MQ607" s="154"/>
      <c r="MR607" s="154"/>
      <c r="MS607" s="154"/>
      <c r="MT607" s="154"/>
      <c r="MU607" s="154"/>
      <c r="MV607" s="154"/>
      <c r="MW607" s="154"/>
      <c r="MX607" s="154"/>
      <c r="MY607" s="154"/>
      <c r="MZ607" s="154"/>
      <c r="NA607" s="154"/>
      <c r="NB607" s="154"/>
      <c r="NC607" s="154"/>
      <c r="ND607" s="154"/>
      <c r="NE607" s="154"/>
      <c r="NF607" s="154"/>
      <c r="NG607" s="154"/>
      <c r="NH607" s="154"/>
      <c r="NI607" s="154"/>
      <c r="NJ607" s="154"/>
      <c r="NK607" s="154"/>
      <c r="NL607" s="154"/>
      <c r="NM607" s="154"/>
      <c r="NN607" s="154"/>
      <c r="NO607" s="154"/>
      <c r="NP607" s="154"/>
      <c r="NQ607" s="154"/>
      <c r="NR607" s="154"/>
      <c r="NS607" s="154"/>
      <c r="NT607" s="154"/>
      <c r="NU607" s="154"/>
      <c r="NV607" s="154"/>
      <c r="NW607" s="154"/>
      <c r="NX607" s="154"/>
      <c r="NY607" s="154"/>
      <c r="NZ607" s="154"/>
      <c r="OA607" s="154"/>
      <c r="OB607" s="154"/>
      <c r="OC607" s="154"/>
      <c r="OD607" s="154"/>
      <c r="OE607" s="154"/>
      <c r="OF607" s="154"/>
      <c r="OG607" s="154"/>
      <c r="OH607" s="154"/>
      <c r="OI607" s="154"/>
      <c r="OJ607" s="154"/>
      <c r="OK607" s="154"/>
      <c r="OL607" s="154"/>
      <c r="OM607" s="154"/>
      <c r="ON607" s="154"/>
      <c r="OO607" s="154"/>
      <c r="OP607" s="154"/>
      <c r="OQ607" s="154"/>
      <c r="OR607" s="154"/>
      <c r="OS607" s="154"/>
      <c r="OT607" s="154"/>
      <c r="OU607" s="154"/>
      <c r="OV607" s="154"/>
      <c r="OW607" s="154"/>
      <c r="OX607" s="154"/>
      <c r="OY607" s="154"/>
      <c r="OZ607" s="154"/>
      <c r="PA607" s="154"/>
      <c r="PB607" s="154"/>
      <c r="PC607" s="154"/>
      <c r="PD607" s="154"/>
      <c r="PE607" s="154"/>
      <c r="PF607" s="154"/>
      <c r="PG607" s="154"/>
      <c r="PH607" s="154"/>
      <c r="PI607" s="154"/>
      <c r="PJ607" s="154"/>
      <c r="PK607" s="154"/>
      <c r="PL607" s="154"/>
      <c r="PM607" s="154"/>
      <c r="PN607" s="154"/>
      <c r="PO607" s="154"/>
      <c r="PP607" s="154"/>
      <c r="PQ607" s="154"/>
      <c r="PR607" s="154"/>
      <c r="PS607" s="154"/>
      <c r="PT607" s="154"/>
      <c r="PU607" s="154"/>
      <c r="PV607" s="154"/>
      <c r="PW607" s="154"/>
      <c r="PX607" s="154"/>
      <c r="PY607" s="154"/>
      <c r="PZ607" s="154"/>
      <c r="QA607" s="154"/>
      <c r="QB607" s="154"/>
      <c r="QC607" s="154"/>
      <c r="QD607" s="154"/>
      <c r="QE607" s="154"/>
      <c r="QF607" s="154"/>
      <c r="QG607" s="154"/>
      <c r="QH607" s="154"/>
      <c r="QI607" s="154"/>
      <c r="QJ607" s="154"/>
      <c r="QK607" s="154"/>
      <c r="QL607" s="154"/>
      <c r="QM607" s="154"/>
      <c r="QN607" s="154"/>
      <c r="QO607" s="154"/>
      <c r="QP607" s="154"/>
      <c r="QQ607" s="154"/>
      <c r="QR607" s="154"/>
      <c r="QS607" s="154"/>
      <c r="QT607" s="154"/>
      <c r="QU607" s="154"/>
      <c r="QV607" s="154"/>
      <c r="QW607" s="154"/>
      <c r="QX607" s="154"/>
      <c r="QY607" s="154"/>
      <c r="QZ607" s="154"/>
      <c r="RA607" s="154"/>
      <c r="RB607" s="154"/>
      <c r="RC607" s="154"/>
      <c r="RD607" s="154"/>
      <c r="RE607" s="154"/>
      <c r="RF607" s="154"/>
      <c r="RG607" s="154"/>
      <c r="RH607" s="154"/>
      <c r="RI607" s="154"/>
      <c r="RJ607" s="154"/>
      <c r="RK607" s="154"/>
      <c r="RL607" s="154"/>
      <c r="RM607" s="154"/>
      <c r="RN607" s="154"/>
      <c r="RO607" s="154"/>
      <c r="RP607" s="154"/>
      <c r="RQ607" s="154"/>
      <c r="RR607" s="154"/>
      <c r="RS607" s="154"/>
      <c r="RT607" s="154"/>
      <c r="RU607" s="154"/>
      <c r="RV607" s="154"/>
      <c r="RW607" s="154"/>
      <c r="RX607" s="154"/>
      <c r="RY607" s="154"/>
      <c r="RZ607" s="154"/>
      <c r="SA607" s="154"/>
      <c r="SB607" s="154"/>
      <c r="SC607" s="154"/>
      <c r="SD607" s="154"/>
      <c r="SE607" s="154"/>
      <c r="SF607" s="154"/>
      <c r="SG607" s="154"/>
      <c r="SH607" s="154"/>
      <c r="SI607" s="154"/>
      <c r="SJ607" s="154"/>
      <c r="SK607" s="154"/>
      <c r="SL607" s="154"/>
      <c r="SM607" s="154"/>
      <c r="SN607" s="154"/>
      <c r="SO607" s="154"/>
      <c r="SP607" s="154"/>
      <c r="SQ607" s="154"/>
      <c r="SR607" s="154"/>
      <c r="SS607" s="154"/>
      <c r="ST607" s="154"/>
      <c r="SU607" s="154"/>
      <c r="SV607" s="154"/>
      <c r="SW607" s="154"/>
      <c r="SX607" s="154"/>
      <c r="SY607" s="154"/>
      <c r="SZ607" s="154"/>
      <c r="TA607" s="154"/>
      <c r="TB607" s="154"/>
      <c r="TC607" s="154"/>
      <c r="TD607" s="154"/>
      <c r="TE607" s="154"/>
      <c r="TF607" s="154"/>
      <c r="TG607" s="154"/>
      <c r="TH607" s="154"/>
      <c r="TI607" s="154"/>
      <c r="TJ607" s="154"/>
      <c r="TK607" s="154"/>
      <c r="TL607" s="154"/>
      <c r="TM607" s="154"/>
      <c r="TN607" s="154"/>
      <c r="TO607" s="154"/>
      <c r="TP607" s="154"/>
      <c r="TQ607" s="154"/>
      <c r="TR607" s="154"/>
      <c r="TS607" s="154"/>
      <c r="TT607" s="154"/>
      <c r="TU607" s="154"/>
      <c r="TV607" s="154"/>
      <c r="TW607" s="154"/>
      <c r="TX607" s="154"/>
      <c r="TY607" s="154"/>
      <c r="TZ607" s="154"/>
      <c r="UA607" s="154"/>
      <c r="UB607" s="154"/>
      <c r="UC607" s="154"/>
      <c r="UD607" s="154"/>
      <c r="UE607" s="154"/>
      <c r="UF607" s="154"/>
      <c r="UG607" s="154"/>
      <c r="UH607" s="154"/>
      <c r="UI607" s="154"/>
      <c r="UJ607" s="154"/>
      <c r="UK607" s="154"/>
      <c r="UL607" s="154"/>
      <c r="UM607" s="154"/>
      <c r="UN607" s="154"/>
      <c r="UO607" s="154"/>
      <c r="UP607" s="154"/>
      <c r="UQ607" s="154"/>
      <c r="UR607" s="154"/>
      <c r="US607" s="154"/>
      <c r="UT607" s="154"/>
      <c r="UU607" s="154"/>
      <c r="UV607" s="154"/>
      <c r="UW607" s="154"/>
      <c r="UX607" s="154"/>
      <c r="UY607" s="154"/>
      <c r="UZ607" s="154"/>
      <c r="VA607" s="154"/>
      <c r="VB607" s="154"/>
      <c r="VC607" s="154"/>
      <c r="VD607" s="154"/>
      <c r="VE607" s="154"/>
      <c r="VF607" s="154"/>
      <c r="VG607" s="154"/>
      <c r="VH607" s="154"/>
      <c r="VI607" s="154"/>
      <c r="VJ607" s="154"/>
      <c r="VK607" s="154"/>
      <c r="VL607" s="154"/>
      <c r="VM607" s="154"/>
      <c r="VN607" s="154"/>
      <c r="VO607" s="154"/>
      <c r="VP607" s="154"/>
      <c r="VQ607" s="154"/>
      <c r="VR607" s="154"/>
      <c r="VS607" s="154"/>
      <c r="VT607" s="154"/>
      <c r="VU607" s="154"/>
      <c r="VV607" s="154"/>
      <c r="VW607" s="154"/>
    </row>
    <row r="608" spans="1:595" s="153" customFormat="1" ht="88.5" customHeight="1">
      <c r="A608" s="798"/>
      <c r="B608" s="673" t="s">
        <v>1350</v>
      </c>
      <c r="C608" s="657" t="s">
        <v>1351</v>
      </c>
      <c r="D608" s="659" t="s">
        <v>1352</v>
      </c>
      <c r="E608" s="661" t="s">
        <v>1353</v>
      </c>
      <c r="F608" s="653" t="s">
        <v>1354</v>
      </c>
      <c r="G608" s="664">
        <v>43831</v>
      </c>
      <c r="H608" s="653" t="s">
        <v>24</v>
      </c>
      <c r="I608" s="193" t="s">
        <v>352</v>
      </c>
      <c r="J608" s="193" t="s">
        <v>25</v>
      </c>
      <c r="K608" s="193" t="s">
        <v>1355</v>
      </c>
      <c r="L608" s="193" t="s">
        <v>28</v>
      </c>
      <c r="M608" s="152">
        <f t="shared" ref="M608:R608" si="38">M609</f>
        <v>100000</v>
      </c>
      <c r="N608" s="152">
        <f t="shared" si="38"/>
        <v>100000</v>
      </c>
      <c r="O608" s="152">
        <f t="shared" si="38"/>
        <v>150000</v>
      </c>
      <c r="P608" s="152">
        <f t="shared" si="38"/>
        <v>150000</v>
      </c>
      <c r="Q608" s="152">
        <f t="shared" si="38"/>
        <v>150000</v>
      </c>
      <c r="R608" s="152">
        <f t="shared" si="38"/>
        <v>150000</v>
      </c>
      <c r="S608" s="552"/>
      <c r="AU608" s="154"/>
      <c r="AV608" s="154"/>
      <c r="AW608" s="154"/>
      <c r="AX608" s="154"/>
      <c r="AY608" s="154"/>
      <c r="AZ608" s="154"/>
      <c r="BA608" s="154"/>
      <c r="BB608" s="154"/>
      <c r="BC608" s="154"/>
      <c r="BD608" s="154"/>
      <c r="BE608" s="154"/>
      <c r="BF608" s="154"/>
      <c r="BG608" s="154"/>
      <c r="BH608" s="154"/>
      <c r="BI608" s="154"/>
      <c r="BJ608" s="154"/>
      <c r="BK608" s="154"/>
      <c r="BL608" s="154"/>
      <c r="BM608" s="154"/>
      <c r="BN608" s="154"/>
      <c r="BO608" s="154"/>
      <c r="BP608" s="154"/>
      <c r="BQ608" s="154"/>
      <c r="BR608" s="154"/>
      <c r="BS608" s="154"/>
      <c r="BT608" s="154"/>
      <c r="BU608" s="154"/>
      <c r="BV608" s="154"/>
      <c r="BW608" s="154"/>
      <c r="BX608" s="154"/>
      <c r="BY608" s="154"/>
      <c r="BZ608" s="154"/>
      <c r="CA608" s="154"/>
      <c r="CB608" s="154"/>
      <c r="CC608" s="154"/>
      <c r="CD608" s="154"/>
      <c r="CE608" s="154"/>
      <c r="CF608" s="154"/>
      <c r="CG608" s="154"/>
      <c r="CH608" s="154"/>
      <c r="CI608" s="154"/>
      <c r="CJ608" s="154"/>
      <c r="CK608" s="154"/>
      <c r="CL608" s="154"/>
      <c r="CM608" s="154"/>
      <c r="CN608" s="154"/>
      <c r="CO608" s="154"/>
      <c r="CP608" s="154"/>
      <c r="CQ608" s="154"/>
      <c r="CR608" s="154"/>
      <c r="CS608" s="154"/>
      <c r="CT608" s="154"/>
      <c r="CU608" s="154"/>
      <c r="CV608" s="154"/>
      <c r="CW608" s="154"/>
      <c r="CX608" s="154"/>
      <c r="CY608" s="154"/>
      <c r="CZ608" s="154"/>
      <c r="DA608" s="154"/>
      <c r="DB608" s="154"/>
      <c r="DC608" s="154"/>
      <c r="DD608" s="154"/>
      <c r="DE608" s="154"/>
      <c r="DF608" s="154"/>
      <c r="DG608" s="154"/>
      <c r="DH608" s="154"/>
      <c r="DI608" s="154"/>
      <c r="DJ608" s="154"/>
      <c r="DK608" s="154"/>
      <c r="DL608" s="154"/>
      <c r="DM608" s="154"/>
      <c r="DN608" s="154"/>
      <c r="DO608" s="154"/>
      <c r="DP608" s="154"/>
      <c r="DQ608" s="154"/>
      <c r="DR608" s="154"/>
      <c r="DS608" s="154"/>
      <c r="DT608" s="154"/>
      <c r="DU608" s="154"/>
      <c r="DV608" s="154"/>
      <c r="DW608" s="154"/>
      <c r="DX608" s="154"/>
      <c r="DY608" s="154"/>
      <c r="DZ608" s="154"/>
      <c r="EA608" s="154"/>
      <c r="EB608" s="154"/>
      <c r="EC608" s="154"/>
      <c r="ED608" s="154"/>
      <c r="EE608" s="154"/>
      <c r="EF608" s="154"/>
      <c r="EG608" s="154"/>
      <c r="EH608" s="154"/>
      <c r="EI608" s="154"/>
      <c r="EJ608" s="154"/>
      <c r="EK608" s="154"/>
      <c r="EL608" s="154"/>
      <c r="EM608" s="154"/>
      <c r="EN608" s="154"/>
      <c r="EO608" s="154"/>
      <c r="EP608" s="154"/>
      <c r="EQ608" s="154"/>
      <c r="ER608" s="154"/>
      <c r="ES608" s="154"/>
      <c r="ET608" s="154"/>
      <c r="EU608" s="154"/>
      <c r="EV608" s="154"/>
      <c r="EW608" s="154"/>
      <c r="EX608" s="154"/>
      <c r="EY608" s="154"/>
      <c r="EZ608" s="154"/>
      <c r="FA608" s="154"/>
      <c r="FB608" s="154"/>
      <c r="FC608" s="154"/>
      <c r="FD608" s="154"/>
      <c r="FE608" s="154"/>
      <c r="FF608" s="154"/>
      <c r="FG608" s="154"/>
      <c r="FH608" s="154"/>
      <c r="FI608" s="154"/>
      <c r="FJ608" s="154"/>
      <c r="FK608" s="154"/>
      <c r="FL608" s="154"/>
      <c r="FM608" s="154"/>
      <c r="FN608" s="154"/>
      <c r="FO608" s="154"/>
      <c r="FP608" s="154"/>
      <c r="FQ608" s="154"/>
      <c r="FR608" s="154"/>
      <c r="FS608" s="154"/>
      <c r="FT608" s="154"/>
      <c r="FU608" s="154"/>
      <c r="FV608" s="154"/>
      <c r="FW608" s="154"/>
      <c r="FX608" s="154"/>
      <c r="FY608" s="154"/>
      <c r="FZ608" s="154"/>
      <c r="GA608" s="154"/>
      <c r="GB608" s="154"/>
      <c r="GC608" s="154"/>
      <c r="GD608" s="154"/>
      <c r="GE608" s="154"/>
      <c r="GF608" s="154"/>
      <c r="GG608" s="154"/>
      <c r="GH608" s="154"/>
      <c r="GI608" s="154"/>
      <c r="GJ608" s="154"/>
      <c r="GK608" s="154"/>
      <c r="GL608" s="154"/>
      <c r="GM608" s="154"/>
      <c r="GN608" s="154"/>
      <c r="GO608" s="154"/>
      <c r="GP608" s="154"/>
      <c r="GQ608" s="154"/>
      <c r="GR608" s="154"/>
      <c r="GS608" s="154"/>
      <c r="GT608" s="154"/>
      <c r="GU608" s="154"/>
      <c r="GV608" s="154"/>
      <c r="GW608" s="154"/>
      <c r="GX608" s="154"/>
      <c r="GY608" s="154"/>
      <c r="GZ608" s="154"/>
      <c r="HA608" s="154"/>
      <c r="HB608" s="154"/>
      <c r="HC608" s="154"/>
      <c r="HD608" s="154"/>
      <c r="HE608" s="154"/>
      <c r="HF608" s="154"/>
      <c r="HG608" s="154"/>
      <c r="HH608" s="154"/>
      <c r="HI608" s="154"/>
      <c r="HJ608" s="154"/>
      <c r="HK608" s="154"/>
      <c r="HL608" s="154"/>
      <c r="HM608" s="154"/>
      <c r="HN608" s="154"/>
      <c r="HO608" s="154"/>
      <c r="HP608" s="154"/>
      <c r="HQ608" s="154"/>
      <c r="HR608" s="154"/>
      <c r="HS608" s="154"/>
      <c r="HT608" s="154"/>
      <c r="HU608" s="154"/>
      <c r="HV608" s="154"/>
      <c r="HW608" s="154"/>
      <c r="HX608" s="154"/>
      <c r="HY608" s="154"/>
      <c r="HZ608" s="154"/>
      <c r="IA608" s="154"/>
      <c r="IB608" s="154"/>
      <c r="IC608" s="154"/>
      <c r="ID608" s="154"/>
      <c r="IE608" s="154"/>
      <c r="IF608" s="154"/>
      <c r="IG608" s="154"/>
      <c r="IH608" s="154"/>
      <c r="II608" s="154"/>
      <c r="IJ608" s="154"/>
      <c r="IK608" s="154"/>
      <c r="IL608" s="154"/>
      <c r="IM608" s="154"/>
      <c r="IN608" s="154"/>
      <c r="IO608" s="154"/>
      <c r="IP608" s="154"/>
      <c r="IQ608" s="154"/>
      <c r="IR608" s="154"/>
      <c r="IS608" s="154"/>
      <c r="IT608" s="154"/>
      <c r="IU608" s="154"/>
      <c r="IV608" s="154"/>
      <c r="IW608" s="154"/>
      <c r="IX608" s="154"/>
      <c r="IY608" s="154"/>
      <c r="IZ608" s="154"/>
      <c r="JA608" s="154"/>
      <c r="JB608" s="154"/>
      <c r="JC608" s="154"/>
      <c r="JD608" s="154"/>
      <c r="JE608" s="154"/>
      <c r="JF608" s="154"/>
      <c r="JG608" s="154"/>
      <c r="JH608" s="154"/>
      <c r="JI608" s="154"/>
      <c r="JJ608" s="154"/>
      <c r="JK608" s="154"/>
      <c r="JL608" s="154"/>
      <c r="JM608" s="154"/>
      <c r="JN608" s="154"/>
      <c r="JO608" s="154"/>
      <c r="JP608" s="154"/>
      <c r="JQ608" s="154"/>
      <c r="JR608" s="154"/>
      <c r="JS608" s="154"/>
      <c r="JT608" s="154"/>
      <c r="JU608" s="154"/>
      <c r="JV608" s="154"/>
      <c r="JW608" s="154"/>
      <c r="JX608" s="154"/>
      <c r="JY608" s="154"/>
      <c r="JZ608" s="154"/>
      <c r="KA608" s="154"/>
      <c r="KB608" s="154"/>
      <c r="KC608" s="154"/>
      <c r="KD608" s="154"/>
      <c r="KE608" s="154"/>
      <c r="KF608" s="154"/>
      <c r="KG608" s="154"/>
      <c r="KH608" s="154"/>
      <c r="KI608" s="154"/>
      <c r="KJ608" s="154"/>
      <c r="KK608" s="154"/>
      <c r="KL608" s="154"/>
      <c r="KM608" s="154"/>
      <c r="KN608" s="154"/>
      <c r="KO608" s="154"/>
      <c r="KP608" s="154"/>
      <c r="KQ608" s="154"/>
      <c r="KR608" s="154"/>
      <c r="KS608" s="154"/>
      <c r="KT608" s="154"/>
      <c r="KU608" s="154"/>
      <c r="KV608" s="154"/>
      <c r="KW608" s="154"/>
      <c r="KX608" s="154"/>
      <c r="KY608" s="154"/>
      <c r="KZ608" s="154"/>
      <c r="LA608" s="154"/>
      <c r="LB608" s="154"/>
      <c r="LC608" s="154"/>
      <c r="LD608" s="154"/>
      <c r="LE608" s="154"/>
      <c r="LF608" s="154"/>
      <c r="LG608" s="154"/>
      <c r="LH608" s="154"/>
      <c r="LI608" s="154"/>
      <c r="LJ608" s="154"/>
      <c r="LK608" s="154"/>
      <c r="LL608" s="154"/>
      <c r="LM608" s="154"/>
      <c r="LN608" s="154"/>
      <c r="LO608" s="154"/>
      <c r="LP608" s="154"/>
      <c r="LQ608" s="154"/>
      <c r="LR608" s="154"/>
      <c r="LS608" s="154"/>
      <c r="LT608" s="154"/>
      <c r="LU608" s="154"/>
      <c r="LV608" s="154"/>
      <c r="LW608" s="154"/>
      <c r="LX608" s="154"/>
      <c r="LY608" s="154"/>
      <c r="LZ608" s="154"/>
      <c r="MA608" s="154"/>
      <c r="MB608" s="154"/>
      <c r="MC608" s="154"/>
      <c r="MD608" s="154"/>
      <c r="ME608" s="154"/>
      <c r="MF608" s="154"/>
      <c r="MG608" s="154"/>
      <c r="MH608" s="154"/>
      <c r="MI608" s="154"/>
      <c r="MJ608" s="154"/>
      <c r="MK608" s="154"/>
      <c r="ML608" s="154"/>
      <c r="MM608" s="154"/>
      <c r="MN608" s="154"/>
      <c r="MO608" s="154"/>
      <c r="MP608" s="154"/>
      <c r="MQ608" s="154"/>
      <c r="MR608" s="154"/>
      <c r="MS608" s="154"/>
      <c r="MT608" s="154"/>
      <c r="MU608" s="154"/>
      <c r="MV608" s="154"/>
      <c r="MW608" s="154"/>
      <c r="MX608" s="154"/>
      <c r="MY608" s="154"/>
      <c r="MZ608" s="154"/>
      <c r="NA608" s="154"/>
      <c r="NB608" s="154"/>
      <c r="NC608" s="154"/>
      <c r="ND608" s="154"/>
      <c r="NE608" s="154"/>
      <c r="NF608" s="154"/>
      <c r="NG608" s="154"/>
      <c r="NH608" s="154"/>
      <c r="NI608" s="154"/>
      <c r="NJ608" s="154"/>
      <c r="NK608" s="154"/>
      <c r="NL608" s="154"/>
      <c r="NM608" s="154"/>
      <c r="NN608" s="154"/>
      <c r="NO608" s="154"/>
      <c r="NP608" s="154"/>
      <c r="NQ608" s="154"/>
      <c r="NR608" s="154"/>
      <c r="NS608" s="154"/>
      <c r="NT608" s="154"/>
      <c r="NU608" s="154"/>
      <c r="NV608" s="154"/>
      <c r="NW608" s="154"/>
      <c r="NX608" s="154"/>
      <c r="NY608" s="154"/>
      <c r="NZ608" s="154"/>
      <c r="OA608" s="154"/>
      <c r="OB608" s="154"/>
      <c r="OC608" s="154"/>
      <c r="OD608" s="154"/>
      <c r="OE608" s="154"/>
      <c r="OF608" s="154"/>
      <c r="OG608" s="154"/>
      <c r="OH608" s="154"/>
      <c r="OI608" s="154"/>
      <c r="OJ608" s="154"/>
      <c r="OK608" s="154"/>
      <c r="OL608" s="154"/>
      <c r="OM608" s="154"/>
      <c r="ON608" s="154"/>
      <c r="OO608" s="154"/>
      <c r="OP608" s="154"/>
      <c r="OQ608" s="154"/>
      <c r="OR608" s="154"/>
      <c r="OS608" s="154"/>
      <c r="OT608" s="154"/>
      <c r="OU608" s="154"/>
      <c r="OV608" s="154"/>
      <c r="OW608" s="154"/>
      <c r="OX608" s="154"/>
      <c r="OY608" s="154"/>
      <c r="OZ608" s="154"/>
      <c r="PA608" s="154"/>
      <c r="PB608" s="154"/>
      <c r="PC608" s="154"/>
      <c r="PD608" s="154"/>
      <c r="PE608" s="154"/>
      <c r="PF608" s="154"/>
      <c r="PG608" s="154"/>
      <c r="PH608" s="154"/>
      <c r="PI608" s="154"/>
      <c r="PJ608" s="154"/>
      <c r="PK608" s="154"/>
      <c r="PL608" s="154"/>
      <c r="PM608" s="154"/>
      <c r="PN608" s="154"/>
      <c r="PO608" s="154"/>
      <c r="PP608" s="154"/>
      <c r="PQ608" s="154"/>
      <c r="PR608" s="154"/>
      <c r="PS608" s="154"/>
      <c r="PT608" s="154"/>
      <c r="PU608" s="154"/>
      <c r="PV608" s="154"/>
      <c r="PW608" s="154"/>
      <c r="PX608" s="154"/>
      <c r="PY608" s="154"/>
      <c r="PZ608" s="154"/>
      <c r="QA608" s="154"/>
      <c r="QB608" s="154"/>
      <c r="QC608" s="154"/>
      <c r="QD608" s="154"/>
      <c r="QE608" s="154"/>
      <c r="QF608" s="154"/>
      <c r="QG608" s="154"/>
      <c r="QH608" s="154"/>
      <c r="QI608" s="154"/>
      <c r="QJ608" s="154"/>
      <c r="QK608" s="154"/>
      <c r="QL608" s="154"/>
      <c r="QM608" s="154"/>
      <c r="QN608" s="154"/>
      <c r="QO608" s="154"/>
      <c r="QP608" s="154"/>
      <c r="QQ608" s="154"/>
      <c r="QR608" s="154"/>
      <c r="QS608" s="154"/>
      <c r="QT608" s="154"/>
      <c r="QU608" s="154"/>
      <c r="QV608" s="154"/>
      <c r="QW608" s="154"/>
      <c r="QX608" s="154"/>
      <c r="QY608" s="154"/>
      <c r="QZ608" s="154"/>
      <c r="RA608" s="154"/>
      <c r="RB608" s="154"/>
      <c r="RC608" s="154"/>
      <c r="RD608" s="154"/>
      <c r="RE608" s="154"/>
      <c r="RF608" s="154"/>
      <c r="RG608" s="154"/>
      <c r="RH608" s="154"/>
      <c r="RI608" s="154"/>
      <c r="RJ608" s="154"/>
      <c r="RK608" s="154"/>
      <c r="RL608" s="154"/>
      <c r="RM608" s="154"/>
      <c r="RN608" s="154"/>
      <c r="RO608" s="154"/>
      <c r="RP608" s="154"/>
      <c r="RQ608" s="154"/>
      <c r="RR608" s="154"/>
      <c r="RS608" s="154"/>
      <c r="RT608" s="154"/>
      <c r="RU608" s="154"/>
      <c r="RV608" s="154"/>
      <c r="RW608" s="154"/>
      <c r="RX608" s="154"/>
      <c r="RY608" s="154"/>
      <c r="RZ608" s="154"/>
      <c r="SA608" s="154"/>
      <c r="SB608" s="154"/>
      <c r="SC608" s="154"/>
      <c r="SD608" s="154"/>
      <c r="SE608" s="154"/>
      <c r="SF608" s="154"/>
      <c r="SG608" s="154"/>
      <c r="SH608" s="154"/>
      <c r="SI608" s="154"/>
      <c r="SJ608" s="154"/>
      <c r="SK608" s="154"/>
      <c r="SL608" s="154"/>
      <c r="SM608" s="154"/>
      <c r="SN608" s="154"/>
      <c r="SO608" s="154"/>
      <c r="SP608" s="154"/>
      <c r="SQ608" s="154"/>
      <c r="SR608" s="154"/>
      <c r="SS608" s="154"/>
      <c r="ST608" s="154"/>
      <c r="SU608" s="154"/>
      <c r="SV608" s="154"/>
      <c r="SW608" s="154"/>
      <c r="SX608" s="154"/>
      <c r="SY608" s="154"/>
      <c r="SZ608" s="154"/>
      <c r="TA608" s="154"/>
      <c r="TB608" s="154"/>
      <c r="TC608" s="154"/>
      <c r="TD608" s="154"/>
      <c r="TE608" s="154"/>
      <c r="TF608" s="154"/>
      <c r="TG608" s="154"/>
      <c r="TH608" s="154"/>
      <c r="TI608" s="154"/>
      <c r="TJ608" s="154"/>
      <c r="TK608" s="154"/>
      <c r="TL608" s="154"/>
      <c r="TM608" s="154"/>
      <c r="TN608" s="154"/>
      <c r="TO608" s="154"/>
      <c r="TP608" s="154"/>
      <c r="TQ608" s="154"/>
      <c r="TR608" s="154"/>
      <c r="TS608" s="154"/>
      <c r="TT608" s="154"/>
      <c r="TU608" s="154"/>
      <c r="TV608" s="154"/>
      <c r="TW608" s="154"/>
      <c r="TX608" s="154"/>
      <c r="TY608" s="154"/>
      <c r="TZ608" s="154"/>
      <c r="UA608" s="154"/>
      <c r="UB608" s="154"/>
      <c r="UC608" s="154"/>
      <c r="UD608" s="154"/>
      <c r="UE608" s="154"/>
      <c r="UF608" s="154"/>
      <c r="UG608" s="154"/>
      <c r="UH608" s="154"/>
      <c r="UI608" s="154"/>
      <c r="UJ608" s="154"/>
      <c r="UK608" s="154"/>
      <c r="UL608" s="154"/>
      <c r="UM608" s="154"/>
      <c r="UN608" s="154"/>
      <c r="UO608" s="154"/>
      <c r="UP608" s="154"/>
      <c r="UQ608" s="154"/>
      <c r="UR608" s="154"/>
      <c r="US608" s="154"/>
      <c r="UT608" s="154"/>
      <c r="UU608" s="154"/>
      <c r="UV608" s="154"/>
      <c r="UW608" s="154"/>
      <c r="UX608" s="154"/>
      <c r="UY608" s="154"/>
      <c r="UZ608" s="154"/>
      <c r="VA608" s="154"/>
      <c r="VB608" s="154"/>
      <c r="VC608" s="154"/>
      <c r="VD608" s="154"/>
      <c r="VE608" s="154"/>
      <c r="VF608" s="154"/>
      <c r="VG608" s="154"/>
      <c r="VH608" s="154"/>
      <c r="VI608" s="154"/>
      <c r="VJ608" s="154"/>
      <c r="VK608" s="154"/>
      <c r="VL608" s="154"/>
      <c r="VM608" s="154"/>
      <c r="VN608" s="154"/>
      <c r="VO608" s="154"/>
      <c r="VP608" s="154"/>
      <c r="VQ608" s="154"/>
      <c r="VR608" s="154"/>
      <c r="VS608" s="154"/>
      <c r="VT608" s="154"/>
      <c r="VU608" s="154"/>
      <c r="VV608" s="154"/>
      <c r="VW608" s="154"/>
    </row>
    <row r="609" spans="1:595" s="153" customFormat="1" ht="45.75" customHeight="1">
      <c r="A609" s="798"/>
      <c r="B609" s="688"/>
      <c r="C609" s="676"/>
      <c r="D609" s="680"/>
      <c r="E609" s="683"/>
      <c r="F609" s="654"/>
      <c r="G609" s="684"/>
      <c r="H609" s="654"/>
      <c r="I609" s="720" t="s">
        <v>352</v>
      </c>
      <c r="J609" s="720" t="s">
        <v>25</v>
      </c>
      <c r="K609" s="720" t="s">
        <v>1355</v>
      </c>
      <c r="L609" s="720" t="s">
        <v>424</v>
      </c>
      <c r="M609" s="717">
        <v>100000</v>
      </c>
      <c r="N609" s="717">
        <v>100000</v>
      </c>
      <c r="O609" s="717">
        <v>150000</v>
      </c>
      <c r="P609" s="717">
        <v>150000</v>
      </c>
      <c r="Q609" s="717">
        <v>150000</v>
      </c>
      <c r="R609" s="717">
        <v>150000</v>
      </c>
      <c r="S609" s="713">
        <v>3</v>
      </c>
      <c r="AU609" s="154"/>
      <c r="AV609" s="154"/>
      <c r="AW609" s="154"/>
      <c r="AX609" s="154"/>
      <c r="AY609" s="154"/>
      <c r="AZ609" s="154"/>
      <c r="BA609" s="154"/>
      <c r="BB609" s="154"/>
      <c r="BC609" s="154"/>
      <c r="BD609" s="154"/>
      <c r="BE609" s="154"/>
      <c r="BF609" s="154"/>
      <c r="BG609" s="154"/>
      <c r="BH609" s="154"/>
      <c r="BI609" s="154"/>
      <c r="BJ609" s="154"/>
      <c r="BK609" s="154"/>
      <c r="BL609" s="154"/>
      <c r="BM609" s="154"/>
      <c r="BN609" s="154"/>
      <c r="BO609" s="154"/>
      <c r="BP609" s="154"/>
      <c r="BQ609" s="154"/>
      <c r="BR609" s="154"/>
      <c r="BS609" s="154"/>
      <c r="BT609" s="154"/>
      <c r="BU609" s="154"/>
      <c r="BV609" s="154"/>
      <c r="BW609" s="154"/>
      <c r="BX609" s="154"/>
      <c r="BY609" s="154"/>
      <c r="BZ609" s="154"/>
      <c r="CA609" s="154"/>
      <c r="CB609" s="154"/>
      <c r="CC609" s="154"/>
      <c r="CD609" s="154"/>
      <c r="CE609" s="154"/>
      <c r="CF609" s="154"/>
      <c r="CG609" s="154"/>
      <c r="CH609" s="154"/>
      <c r="CI609" s="154"/>
      <c r="CJ609" s="154"/>
      <c r="CK609" s="154"/>
      <c r="CL609" s="154"/>
      <c r="CM609" s="154"/>
      <c r="CN609" s="154"/>
      <c r="CO609" s="154"/>
      <c r="CP609" s="154"/>
      <c r="CQ609" s="154"/>
      <c r="CR609" s="154"/>
      <c r="CS609" s="154"/>
      <c r="CT609" s="154"/>
      <c r="CU609" s="154"/>
      <c r="CV609" s="154"/>
      <c r="CW609" s="154"/>
      <c r="CX609" s="154"/>
      <c r="CY609" s="154"/>
      <c r="CZ609" s="154"/>
      <c r="DA609" s="154"/>
      <c r="DB609" s="154"/>
      <c r="DC609" s="154"/>
      <c r="DD609" s="154"/>
      <c r="DE609" s="154"/>
      <c r="DF609" s="154"/>
      <c r="DG609" s="154"/>
      <c r="DH609" s="154"/>
      <c r="DI609" s="154"/>
      <c r="DJ609" s="154"/>
      <c r="DK609" s="154"/>
      <c r="DL609" s="154"/>
      <c r="DM609" s="154"/>
      <c r="DN609" s="154"/>
      <c r="DO609" s="154"/>
      <c r="DP609" s="154"/>
      <c r="DQ609" s="154"/>
      <c r="DR609" s="154"/>
      <c r="DS609" s="154"/>
      <c r="DT609" s="154"/>
      <c r="DU609" s="154"/>
      <c r="DV609" s="154"/>
      <c r="DW609" s="154"/>
      <c r="DX609" s="154"/>
      <c r="DY609" s="154"/>
      <c r="DZ609" s="154"/>
      <c r="EA609" s="154"/>
      <c r="EB609" s="154"/>
      <c r="EC609" s="154"/>
      <c r="ED609" s="154"/>
      <c r="EE609" s="154"/>
      <c r="EF609" s="154"/>
      <c r="EG609" s="154"/>
      <c r="EH609" s="154"/>
      <c r="EI609" s="154"/>
      <c r="EJ609" s="154"/>
      <c r="EK609" s="154"/>
      <c r="EL609" s="154"/>
      <c r="EM609" s="154"/>
      <c r="EN609" s="154"/>
      <c r="EO609" s="154"/>
      <c r="EP609" s="154"/>
      <c r="EQ609" s="154"/>
      <c r="ER609" s="154"/>
      <c r="ES609" s="154"/>
      <c r="ET609" s="154"/>
      <c r="EU609" s="154"/>
      <c r="EV609" s="154"/>
      <c r="EW609" s="154"/>
      <c r="EX609" s="154"/>
      <c r="EY609" s="154"/>
      <c r="EZ609" s="154"/>
      <c r="FA609" s="154"/>
      <c r="FB609" s="154"/>
      <c r="FC609" s="154"/>
      <c r="FD609" s="154"/>
      <c r="FE609" s="154"/>
      <c r="FF609" s="154"/>
      <c r="FG609" s="154"/>
      <c r="FH609" s="154"/>
      <c r="FI609" s="154"/>
      <c r="FJ609" s="154"/>
      <c r="FK609" s="154"/>
      <c r="FL609" s="154"/>
      <c r="FM609" s="154"/>
      <c r="FN609" s="154"/>
      <c r="FO609" s="154"/>
      <c r="FP609" s="154"/>
      <c r="FQ609" s="154"/>
      <c r="FR609" s="154"/>
      <c r="FS609" s="154"/>
      <c r="FT609" s="154"/>
      <c r="FU609" s="154"/>
      <c r="FV609" s="154"/>
      <c r="FW609" s="154"/>
      <c r="FX609" s="154"/>
      <c r="FY609" s="154"/>
      <c r="FZ609" s="154"/>
      <c r="GA609" s="154"/>
      <c r="GB609" s="154"/>
      <c r="GC609" s="154"/>
      <c r="GD609" s="154"/>
      <c r="GE609" s="154"/>
      <c r="GF609" s="154"/>
      <c r="GG609" s="154"/>
      <c r="GH609" s="154"/>
      <c r="GI609" s="154"/>
      <c r="GJ609" s="154"/>
      <c r="GK609" s="154"/>
      <c r="GL609" s="154"/>
      <c r="GM609" s="154"/>
      <c r="GN609" s="154"/>
      <c r="GO609" s="154"/>
      <c r="GP609" s="154"/>
      <c r="GQ609" s="154"/>
      <c r="GR609" s="154"/>
      <c r="GS609" s="154"/>
      <c r="GT609" s="154"/>
      <c r="GU609" s="154"/>
      <c r="GV609" s="154"/>
      <c r="GW609" s="154"/>
      <c r="GX609" s="154"/>
      <c r="GY609" s="154"/>
      <c r="GZ609" s="154"/>
      <c r="HA609" s="154"/>
      <c r="HB609" s="154"/>
      <c r="HC609" s="154"/>
      <c r="HD609" s="154"/>
      <c r="HE609" s="154"/>
      <c r="HF609" s="154"/>
      <c r="HG609" s="154"/>
      <c r="HH609" s="154"/>
      <c r="HI609" s="154"/>
      <c r="HJ609" s="154"/>
      <c r="HK609" s="154"/>
      <c r="HL609" s="154"/>
      <c r="HM609" s="154"/>
      <c r="HN609" s="154"/>
      <c r="HO609" s="154"/>
      <c r="HP609" s="154"/>
      <c r="HQ609" s="154"/>
      <c r="HR609" s="154"/>
      <c r="HS609" s="154"/>
      <c r="HT609" s="154"/>
      <c r="HU609" s="154"/>
      <c r="HV609" s="154"/>
      <c r="HW609" s="154"/>
      <c r="HX609" s="154"/>
      <c r="HY609" s="154"/>
      <c r="HZ609" s="154"/>
      <c r="IA609" s="154"/>
      <c r="IB609" s="154"/>
      <c r="IC609" s="154"/>
      <c r="ID609" s="154"/>
      <c r="IE609" s="154"/>
      <c r="IF609" s="154"/>
      <c r="IG609" s="154"/>
      <c r="IH609" s="154"/>
      <c r="II609" s="154"/>
      <c r="IJ609" s="154"/>
      <c r="IK609" s="154"/>
      <c r="IL609" s="154"/>
      <c r="IM609" s="154"/>
      <c r="IN609" s="154"/>
      <c r="IO609" s="154"/>
      <c r="IP609" s="154"/>
      <c r="IQ609" s="154"/>
      <c r="IR609" s="154"/>
      <c r="IS609" s="154"/>
      <c r="IT609" s="154"/>
      <c r="IU609" s="154"/>
      <c r="IV609" s="154"/>
      <c r="IW609" s="154"/>
      <c r="IX609" s="154"/>
      <c r="IY609" s="154"/>
      <c r="IZ609" s="154"/>
      <c r="JA609" s="154"/>
      <c r="JB609" s="154"/>
      <c r="JC609" s="154"/>
      <c r="JD609" s="154"/>
      <c r="JE609" s="154"/>
      <c r="JF609" s="154"/>
      <c r="JG609" s="154"/>
      <c r="JH609" s="154"/>
      <c r="JI609" s="154"/>
      <c r="JJ609" s="154"/>
      <c r="JK609" s="154"/>
      <c r="JL609" s="154"/>
      <c r="JM609" s="154"/>
      <c r="JN609" s="154"/>
      <c r="JO609" s="154"/>
      <c r="JP609" s="154"/>
      <c r="JQ609" s="154"/>
      <c r="JR609" s="154"/>
      <c r="JS609" s="154"/>
      <c r="JT609" s="154"/>
      <c r="JU609" s="154"/>
      <c r="JV609" s="154"/>
      <c r="JW609" s="154"/>
      <c r="JX609" s="154"/>
      <c r="JY609" s="154"/>
      <c r="JZ609" s="154"/>
      <c r="KA609" s="154"/>
      <c r="KB609" s="154"/>
      <c r="KC609" s="154"/>
      <c r="KD609" s="154"/>
      <c r="KE609" s="154"/>
      <c r="KF609" s="154"/>
      <c r="KG609" s="154"/>
      <c r="KH609" s="154"/>
      <c r="KI609" s="154"/>
      <c r="KJ609" s="154"/>
      <c r="KK609" s="154"/>
      <c r="KL609" s="154"/>
      <c r="KM609" s="154"/>
      <c r="KN609" s="154"/>
      <c r="KO609" s="154"/>
      <c r="KP609" s="154"/>
      <c r="KQ609" s="154"/>
      <c r="KR609" s="154"/>
      <c r="KS609" s="154"/>
      <c r="KT609" s="154"/>
      <c r="KU609" s="154"/>
      <c r="KV609" s="154"/>
      <c r="KW609" s="154"/>
      <c r="KX609" s="154"/>
      <c r="KY609" s="154"/>
      <c r="KZ609" s="154"/>
      <c r="LA609" s="154"/>
      <c r="LB609" s="154"/>
      <c r="LC609" s="154"/>
      <c r="LD609" s="154"/>
      <c r="LE609" s="154"/>
      <c r="LF609" s="154"/>
      <c r="LG609" s="154"/>
      <c r="LH609" s="154"/>
      <c r="LI609" s="154"/>
      <c r="LJ609" s="154"/>
      <c r="LK609" s="154"/>
      <c r="LL609" s="154"/>
      <c r="LM609" s="154"/>
      <c r="LN609" s="154"/>
      <c r="LO609" s="154"/>
      <c r="LP609" s="154"/>
      <c r="LQ609" s="154"/>
      <c r="LR609" s="154"/>
      <c r="LS609" s="154"/>
      <c r="LT609" s="154"/>
      <c r="LU609" s="154"/>
      <c r="LV609" s="154"/>
      <c r="LW609" s="154"/>
      <c r="LX609" s="154"/>
      <c r="LY609" s="154"/>
      <c r="LZ609" s="154"/>
      <c r="MA609" s="154"/>
      <c r="MB609" s="154"/>
      <c r="MC609" s="154"/>
      <c r="MD609" s="154"/>
      <c r="ME609" s="154"/>
      <c r="MF609" s="154"/>
      <c r="MG609" s="154"/>
      <c r="MH609" s="154"/>
      <c r="MI609" s="154"/>
      <c r="MJ609" s="154"/>
      <c r="MK609" s="154"/>
      <c r="ML609" s="154"/>
      <c r="MM609" s="154"/>
      <c r="MN609" s="154"/>
      <c r="MO609" s="154"/>
      <c r="MP609" s="154"/>
      <c r="MQ609" s="154"/>
      <c r="MR609" s="154"/>
      <c r="MS609" s="154"/>
      <c r="MT609" s="154"/>
      <c r="MU609" s="154"/>
      <c r="MV609" s="154"/>
      <c r="MW609" s="154"/>
      <c r="MX609" s="154"/>
      <c r="MY609" s="154"/>
      <c r="MZ609" s="154"/>
      <c r="NA609" s="154"/>
      <c r="NB609" s="154"/>
      <c r="NC609" s="154"/>
      <c r="ND609" s="154"/>
      <c r="NE609" s="154"/>
      <c r="NF609" s="154"/>
      <c r="NG609" s="154"/>
      <c r="NH609" s="154"/>
      <c r="NI609" s="154"/>
      <c r="NJ609" s="154"/>
      <c r="NK609" s="154"/>
      <c r="NL609" s="154"/>
      <c r="NM609" s="154"/>
      <c r="NN609" s="154"/>
      <c r="NO609" s="154"/>
      <c r="NP609" s="154"/>
      <c r="NQ609" s="154"/>
      <c r="NR609" s="154"/>
      <c r="NS609" s="154"/>
      <c r="NT609" s="154"/>
      <c r="NU609" s="154"/>
      <c r="NV609" s="154"/>
      <c r="NW609" s="154"/>
      <c r="NX609" s="154"/>
      <c r="NY609" s="154"/>
      <c r="NZ609" s="154"/>
      <c r="OA609" s="154"/>
      <c r="OB609" s="154"/>
      <c r="OC609" s="154"/>
      <c r="OD609" s="154"/>
      <c r="OE609" s="154"/>
      <c r="OF609" s="154"/>
      <c r="OG609" s="154"/>
      <c r="OH609" s="154"/>
      <c r="OI609" s="154"/>
      <c r="OJ609" s="154"/>
      <c r="OK609" s="154"/>
      <c r="OL609" s="154"/>
      <c r="OM609" s="154"/>
      <c r="ON609" s="154"/>
      <c r="OO609" s="154"/>
      <c r="OP609" s="154"/>
      <c r="OQ609" s="154"/>
      <c r="OR609" s="154"/>
      <c r="OS609" s="154"/>
      <c r="OT609" s="154"/>
      <c r="OU609" s="154"/>
      <c r="OV609" s="154"/>
      <c r="OW609" s="154"/>
      <c r="OX609" s="154"/>
      <c r="OY609" s="154"/>
      <c r="OZ609" s="154"/>
      <c r="PA609" s="154"/>
      <c r="PB609" s="154"/>
      <c r="PC609" s="154"/>
      <c r="PD609" s="154"/>
      <c r="PE609" s="154"/>
      <c r="PF609" s="154"/>
      <c r="PG609" s="154"/>
      <c r="PH609" s="154"/>
      <c r="PI609" s="154"/>
      <c r="PJ609" s="154"/>
      <c r="PK609" s="154"/>
      <c r="PL609" s="154"/>
      <c r="PM609" s="154"/>
      <c r="PN609" s="154"/>
      <c r="PO609" s="154"/>
      <c r="PP609" s="154"/>
      <c r="PQ609" s="154"/>
      <c r="PR609" s="154"/>
      <c r="PS609" s="154"/>
      <c r="PT609" s="154"/>
      <c r="PU609" s="154"/>
      <c r="PV609" s="154"/>
      <c r="PW609" s="154"/>
      <c r="PX609" s="154"/>
      <c r="PY609" s="154"/>
      <c r="PZ609" s="154"/>
      <c r="QA609" s="154"/>
      <c r="QB609" s="154"/>
      <c r="QC609" s="154"/>
      <c r="QD609" s="154"/>
      <c r="QE609" s="154"/>
      <c r="QF609" s="154"/>
      <c r="QG609" s="154"/>
      <c r="QH609" s="154"/>
      <c r="QI609" s="154"/>
      <c r="QJ609" s="154"/>
      <c r="QK609" s="154"/>
      <c r="QL609" s="154"/>
      <c r="QM609" s="154"/>
      <c r="QN609" s="154"/>
      <c r="QO609" s="154"/>
      <c r="QP609" s="154"/>
      <c r="QQ609" s="154"/>
      <c r="QR609" s="154"/>
      <c r="QS609" s="154"/>
      <c r="QT609" s="154"/>
      <c r="QU609" s="154"/>
      <c r="QV609" s="154"/>
      <c r="QW609" s="154"/>
      <c r="QX609" s="154"/>
      <c r="QY609" s="154"/>
      <c r="QZ609" s="154"/>
      <c r="RA609" s="154"/>
      <c r="RB609" s="154"/>
      <c r="RC609" s="154"/>
      <c r="RD609" s="154"/>
      <c r="RE609" s="154"/>
      <c r="RF609" s="154"/>
      <c r="RG609" s="154"/>
      <c r="RH609" s="154"/>
      <c r="RI609" s="154"/>
      <c r="RJ609" s="154"/>
      <c r="RK609" s="154"/>
      <c r="RL609" s="154"/>
      <c r="RM609" s="154"/>
      <c r="RN609" s="154"/>
      <c r="RO609" s="154"/>
      <c r="RP609" s="154"/>
      <c r="RQ609" s="154"/>
      <c r="RR609" s="154"/>
      <c r="RS609" s="154"/>
      <c r="RT609" s="154"/>
      <c r="RU609" s="154"/>
      <c r="RV609" s="154"/>
      <c r="RW609" s="154"/>
      <c r="RX609" s="154"/>
      <c r="RY609" s="154"/>
      <c r="RZ609" s="154"/>
      <c r="SA609" s="154"/>
      <c r="SB609" s="154"/>
      <c r="SC609" s="154"/>
      <c r="SD609" s="154"/>
      <c r="SE609" s="154"/>
      <c r="SF609" s="154"/>
      <c r="SG609" s="154"/>
      <c r="SH609" s="154"/>
      <c r="SI609" s="154"/>
      <c r="SJ609" s="154"/>
      <c r="SK609" s="154"/>
      <c r="SL609" s="154"/>
      <c r="SM609" s="154"/>
      <c r="SN609" s="154"/>
      <c r="SO609" s="154"/>
      <c r="SP609" s="154"/>
      <c r="SQ609" s="154"/>
      <c r="SR609" s="154"/>
      <c r="SS609" s="154"/>
      <c r="ST609" s="154"/>
      <c r="SU609" s="154"/>
      <c r="SV609" s="154"/>
      <c r="SW609" s="154"/>
      <c r="SX609" s="154"/>
      <c r="SY609" s="154"/>
      <c r="SZ609" s="154"/>
      <c r="TA609" s="154"/>
      <c r="TB609" s="154"/>
      <c r="TC609" s="154"/>
      <c r="TD609" s="154"/>
      <c r="TE609" s="154"/>
      <c r="TF609" s="154"/>
      <c r="TG609" s="154"/>
      <c r="TH609" s="154"/>
      <c r="TI609" s="154"/>
      <c r="TJ609" s="154"/>
      <c r="TK609" s="154"/>
      <c r="TL609" s="154"/>
      <c r="TM609" s="154"/>
      <c r="TN609" s="154"/>
      <c r="TO609" s="154"/>
      <c r="TP609" s="154"/>
      <c r="TQ609" s="154"/>
      <c r="TR609" s="154"/>
      <c r="TS609" s="154"/>
      <c r="TT609" s="154"/>
      <c r="TU609" s="154"/>
      <c r="TV609" s="154"/>
      <c r="TW609" s="154"/>
      <c r="TX609" s="154"/>
      <c r="TY609" s="154"/>
      <c r="TZ609" s="154"/>
      <c r="UA609" s="154"/>
      <c r="UB609" s="154"/>
      <c r="UC609" s="154"/>
      <c r="UD609" s="154"/>
      <c r="UE609" s="154"/>
      <c r="UF609" s="154"/>
      <c r="UG609" s="154"/>
      <c r="UH609" s="154"/>
      <c r="UI609" s="154"/>
      <c r="UJ609" s="154"/>
      <c r="UK609" s="154"/>
      <c r="UL609" s="154"/>
      <c r="UM609" s="154"/>
      <c r="UN609" s="154"/>
      <c r="UO609" s="154"/>
      <c r="UP609" s="154"/>
      <c r="UQ609" s="154"/>
      <c r="UR609" s="154"/>
      <c r="US609" s="154"/>
      <c r="UT609" s="154"/>
      <c r="UU609" s="154"/>
      <c r="UV609" s="154"/>
      <c r="UW609" s="154"/>
      <c r="UX609" s="154"/>
      <c r="UY609" s="154"/>
      <c r="UZ609" s="154"/>
      <c r="VA609" s="154"/>
      <c r="VB609" s="154"/>
      <c r="VC609" s="154"/>
      <c r="VD609" s="154"/>
      <c r="VE609" s="154"/>
      <c r="VF609" s="154"/>
      <c r="VG609" s="154"/>
      <c r="VH609" s="154"/>
      <c r="VI609" s="154"/>
      <c r="VJ609" s="154"/>
      <c r="VK609" s="154"/>
      <c r="VL609" s="154"/>
      <c r="VM609" s="154"/>
      <c r="VN609" s="154"/>
      <c r="VO609" s="154"/>
      <c r="VP609" s="154"/>
      <c r="VQ609" s="154"/>
      <c r="VR609" s="154"/>
      <c r="VS609" s="154"/>
      <c r="VT609" s="154"/>
      <c r="VU609" s="154"/>
      <c r="VV609" s="154"/>
      <c r="VW609" s="154"/>
    </row>
    <row r="610" spans="1:595" s="153" customFormat="1" ht="27" customHeight="1">
      <c r="A610" s="798"/>
      <c r="B610" s="689"/>
      <c r="C610" s="658"/>
      <c r="D610" s="660"/>
      <c r="E610" s="662"/>
      <c r="F610" s="663"/>
      <c r="G610" s="665"/>
      <c r="H610" s="663"/>
      <c r="I610" s="721"/>
      <c r="J610" s="721"/>
      <c r="K610" s="721"/>
      <c r="L610" s="721"/>
      <c r="M610" s="718"/>
      <c r="N610" s="718"/>
      <c r="O610" s="718"/>
      <c r="P610" s="718"/>
      <c r="Q610" s="718"/>
      <c r="R610" s="718"/>
      <c r="S610" s="719"/>
      <c r="AU610" s="154"/>
      <c r="AV610" s="154"/>
      <c r="AW610" s="154"/>
      <c r="AX610" s="154"/>
      <c r="AY610" s="154"/>
      <c r="AZ610" s="154"/>
      <c r="BA610" s="154"/>
      <c r="BB610" s="154"/>
      <c r="BC610" s="154"/>
      <c r="BD610" s="154"/>
      <c r="BE610" s="154"/>
      <c r="BF610" s="154"/>
      <c r="BG610" s="154"/>
      <c r="BH610" s="154"/>
      <c r="BI610" s="154"/>
      <c r="BJ610" s="154"/>
      <c r="BK610" s="154"/>
      <c r="BL610" s="154"/>
      <c r="BM610" s="154"/>
      <c r="BN610" s="154"/>
      <c r="BO610" s="154"/>
      <c r="BP610" s="154"/>
      <c r="BQ610" s="154"/>
      <c r="BR610" s="154"/>
      <c r="BS610" s="154"/>
      <c r="BT610" s="154"/>
      <c r="BU610" s="154"/>
      <c r="BV610" s="154"/>
      <c r="BW610" s="154"/>
      <c r="BX610" s="154"/>
      <c r="BY610" s="154"/>
      <c r="BZ610" s="154"/>
      <c r="CA610" s="154"/>
      <c r="CB610" s="154"/>
      <c r="CC610" s="154"/>
      <c r="CD610" s="154"/>
      <c r="CE610" s="154"/>
      <c r="CF610" s="154"/>
      <c r="CG610" s="154"/>
      <c r="CH610" s="154"/>
      <c r="CI610" s="154"/>
      <c r="CJ610" s="154"/>
      <c r="CK610" s="154"/>
      <c r="CL610" s="154"/>
      <c r="CM610" s="154"/>
      <c r="CN610" s="154"/>
      <c r="CO610" s="154"/>
      <c r="CP610" s="154"/>
      <c r="CQ610" s="154"/>
      <c r="CR610" s="154"/>
      <c r="CS610" s="154"/>
      <c r="CT610" s="154"/>
      <c r="CU610" s="154"/>
      <c r="CV610" s="154"/>
      <c r="CW610" s="154"/>
      <c r="CX610" s="154"/>
      <c r="CY610" s="154"/>
      <c r="CZ610" s="154"/>
      <c r="DA610" s="154"/>
      <c r="DB610" s="154"/>
      <c r="DC610" s="154"/>
      <c r="DD610" s="154"/>
      <c r="DE610" s="154"/>
      <c r="DF610" s="154"/>
      <c r="DG610" s="154"/>
      <c r="DH610" s="154"/>
      <c r="DI610" s="154"/>
      <c r="DJ610" s="154"/>
      <c r="DK610" s="154"/>
      <c r="DL610" s="154"/>
      <c r="DM610" s="154"/>
      <c r="DN610" s="154"/>
      <c r="DO610" s="154"/>
      <c r="DP610" s="154"/>
      <c r="DQ610" s="154"/>
      <c r="DR610" s="154"/>
      <c r="DS610" s="154"/>
      <c r="DT610" s="154"/>
      <c r="DU610" s="154"/>
      <c r="DV610" s="154"/>
      <c r="DW610" s="154"/>
      <c r="DX610" s="154"/>
      <c r="DY610" s="154"/>
      <c r="DZ610" s="154"/>
      <c r="EA610" s="154"/>
      <c r="EB610" s="154"/>
      <c r="EC610" s="154"/>
      <c r="ED610" s="154"/>
      <c r="EE610" s="154"/>
      <c r="EF610" s="154"/>
      <c r="EG610" s="154"/>
      <c r="EH610" s="154"/>
      <c r="EI610" s="154"/>
      <c r="EJ610" s="154"/>
      <c r="EK610" s="154"/>
      <c r="EL610" s="154"/>
      <c r="EM610" s="154"/>
      <c r="EN610" s="154"/>
      <c r="EO610" s="154"/>
      <c r="EP610" s="154"/>
      <c r="EQ610" s="154"/>
      <c r="ER610" s="154"/>
      <c r="ES610" s="154"/>
      <c r="ET610" s="154"/>
      <c r="EU610" s="154"/>
      <c r="EV610" s="154"/>
      <c r="EW610" s="154"/>
      <c r="EX610" s="154"/>
      <c r="EY610" s="154"/>
      <c r="EZ610" s="154"/>
      <c r="FA610" s="154"/>
      <c r="FB610" s="154"/>
      <c r="FC610" s="154"/>
      <c r="FD610" s="154"/>
      <c r="FE610" s="154"/>
      <c r="FF610" s="154"/>
      <c r="FG610" s="154"/>
      <c r="FH610" s="154"/>
      <c r="FI610" s="154"/>
      <c r="FJ610" s="154"/>
      <c r="FK610" s="154"/>
      <c r="FL610" s="154"/>
      <c r="FM610" s="154"/>
      <c r="FN610" s="154"/>
      <c r="FO610" s="154"/>
      <c r="FP610" s="154"/>
      <c r="FQ610" s="154"/>
      <c r="FR610" s="154"/>
      <c r="FS610" s="154"/>
      <c r="FT610" s="154"/>
      <c r="FU610" s="154"/>
      <c r="FV610" s="154"/>
      <c r="FW610" s="154"/>
      <c r="FX610" s="154"/>
      <c r="FY610" s="154"/>
      <c r="FZ610" s="154"/>
      <c r="GA610" s="154"/>
      <c r="GB610" s="154"/>
      <c r="GC610" s="154"/>
      <c r="GD610" s="154"/>
      <c r="GE610" s="154"/>
      <c r="GF610" s="154"/>
      <c r="GG610" s="154"/>
      <c r="GH610" s="154"/>
      <c r="GI610" s="154"/>
      <c r="GJ610" s="154"/>
      <c r="GK610" s="154"/>
      <c r="GL610" s="154"/>
      <c r="GM610" s="154"/>
      <c r="GN610" s="154"/>
      <c r="GO610" s="154"/>
      <c r="GP610" s="154"/>
      <c r="GQ610" s="154"/>
      <c r="GR610" s="154"/>
      <c r="GS610" s="154"/>
      <c r="GT610" s="154"/>
      <c r="GU610" s="154"/>
      <c r="GV610" s="154"/>
      <c r="GW610" s="154"/>
      <c r="GX610" s="154"/>
      <c r="GY610" s="154"/>
      <c r="GZ610" s="154"/>
      <c r="HA610" s="154"/>
      <c r="HB610" s="154"/>
      <c r="HC610" s="154"/>
      <c r="HD610" s="154"/>
      <c r="HE610" s="154"/>
      <c r="HF610" s="154"/>
      <c r="HG610" s="154"/>
      <c r="HH610" s="154"/>
      <c r="HI610" s="154"/>
      <c r="HJ610" s="154"/>
      <c r="HK610" s="154"/>
      <c r="HL610" s="154"/>
      <c r="HM610" s="154"/>
      <c r="HN610" s="154"/>
      <c r="HO610" s="154"/>
      <c r="HP610" s="154"/>
      <c r="HQ610" s="154"/>
      <c r="HR610" s="154"/>
      <c r="HS610" s="154"/>
      <c r="HT610" s="154"/>
      <c r="HU610" s="154"/>
      <c r="HV610" s="154"/>
      <c r="HW610" s="154"/>
      <c r="HX610" s="154"/>
      <c r="HY610" s="154"/>
      <c r="HZ610" s="154"/>
      <c r="IA610" s="154"/>
      <c r="IB610" s="154"/>
      <c r="IC610" s="154"/>
      <c r="ID610" s="154"/>
      <c r="IE610" s="154"/>
      <c r="IF610" s="154"/>
      <c r="IG610" s="154"/>
      <c r="IH610" s="154"/>
      <c r="II610" s="154"/>
      <c r="IJ610" s="154"/>
      <c r="IK610" s="154"/>
      <c r="IL610" s="154"/>
      <c r="IM610" s="154"/>
      <c r="IN610" s="154"/>
      <c r="IO610" s="154"/>
      <c r="IP610" s="154"/>
      <c r="IQ610" s="154"/>
      <c r="IR610" s="154"/>
      <c r="IS610" s="154"/>
      <c r="IT610" s="154"/>
      <c r="IU610" s="154"/>
      <c r="IV610" s="154"/>
      <c r="IW610" s="154"/>
      <c r="IX610" s="154"/>
      <c r="IY610" s="154"/>
      <c r="IZ610" s="154"/>
      <c r="JA610" s="154"/>
      <c r="JB610" s="154"/>
      <c r="JC610" s="154"/>
      <c r="JD610" s="154"/>
      <c r="JE610" s="154"/>
      <c r="JF610" s="154"/>
      <c r="JG610" s="154"/>
      <c r="JH610" s="154"/>
      <c r="JI610" s="154"/>
      <c r="JJ610" s="154"/>
      <c r="JK610" s="154"/>
      <c r="JL610" s="154"/>
      <c r="JM610" s="154"/>
      <c r="JN610" s="154"/>
      <c r="JO610" s="154"/>
      <c r="JP610" s="154"/>
      <c r="JQ610" s="154"/>
      <c r="JR610" s="154"/>
      <c r="JS610" s="154"/>
      <c r="JT610" s="154"/>
      <c r="JU610" s="154"/>
      <c r="JV610" s="154"/>
      <c r="JW610" s="154"/>
      <c r="JX610" s="154"/>
      <c r="JY610" s="154"/>
      <c r="JZ610" s="154"/>
      <c r="KA610" s="154"/>
      <c r="KB610" s="154"/>
      <c r="KC610" s="154"/>
      <c r="KD610" s="154"/>
      <c r="KE610" s="154"/>
      <c r="KF610" s="154"/>
      <c r="KG610" s="154"/>
      <c r="KH610" s="154"/>
      <c r="KI610" s="154"/>
      <c r="KJ610" s="154"/>
      <c r="KK610" s="154"/>
      <c r="KL610" s="154"/>
      <c r="KM610" s="154"/>
      <c r="KN610" s="154"/>
      <c r="KO610" s="154"/>
      <c r="KP610" s="154"/>
      <c r="KQ610" s="154"/>
      <c r="KR610" s="154"/>
      <c r="KS610" s="154"/>
      <c r="KT610" s="154"/>
      <c r="KU610" s="154"/>
      <c r="KV610" s="154"/>
      <c r="KW610" s="154"/>
      <c r="KX610" s="154"/>
      <c r="KY610" s="154"/>
      <c r="KZ610" s="154"/>
      <c r="LA610" s="154"/>
      <c r="LB610" s="154"/>
      <c r="LC610" s="154"/>
      <c r="LD610" s="154"/>
      <c r="LE610" s="154"/>
      <c r="LF610" s="154"/>
      <c r="LG610" s="154"/>
      <c r="LH610" s="154"/>
      <c r="LI610" s="154"/>
      <c r="LJ610" s="154"/>
      <c r="LK610" s="154"/>
      <c r="LL610" s="154"/>
      <c r="LM610" s="154"/>
      <c r="LN610" s="154"/>
      <c r="LO610" s="154"/>
      <c r="LP610" s="154"/>
      <c r="LQ610" s="154"/>
      <c r="LR610" s="154"/>
      <c r="LS610" s="154"/>
      <c r="LT610" s="154"/>
      <c r="LU610" s="154"/>
      <c r="LV610" s="154"/>
      <c r="LW610" s="154"/>
      <c r="LX610" s="154"/>
      <c r="LY610" s="154"/>
      <c r="LZ610" s="154"/>
      <c r="MA610" s="154"/>
      <c r="MB610" s="154"/>
      <c r="MC610" s="154"/>
      <c r="MD610" s="154"/>
      <c r="ME610" s="154"/>
      <c r="MF610" s="154"/>
      <c r="MG610" s="154"/>
      <c r="MH610" s="154"/>
      <c r="MI610" s="154"/>
      <c r="MJ610" s="154"/>
      <c r="MK610" s="154"/>
      <c r="ML610" s="154"/>
      <c r="MM610" s="154"/>
      <c r="MN610" s="154"/>
      <c r="MO610" s="154"/>
      <c r="MP610" s="154"/>
      <c r="MQ610" s="154"/>
      <c r="MR610" s="154"/>
      <c r="MS610" s="154"/>
      <c r="MT610" s="154"/>
      <c r="MU610" s="154"/>
      <c r="MV610" s="154"/>
      <c r="MW610" s="154"/>
      <c r="MX610" s="154"/>
      <c r="MY610" s="154"/>
      <c r="MZ610" s="154"/>
      <c r="NA610" s="154"/>
      <c r="NB610" s="154"/>
      <c r="NC610" s="154"/>
      <c r="ND610" s="154"/>
      <c r="NE610" s="154"/>
      <c r="NF610" s="154"/>
      <c r="NG610" s="154"/>
      <c r="NH610" s="154"/>
      <c r="NI610" s="154"/>
      <c r="NJ610" s="154"/>
      <c r="NK610" s="154"/>
      <c r="NL610" s="154"/>
      <c r="NM610" s="154"/>
      <c r="NN610" s="154"/>
      <c r="NO610" s="154"/>
      <c r="NP610" s="154"/>
      <c r="NQ610" s="154"/>
      <c r="NR610" s="154"/>
      <c r="NS610" s="154"/>
      <c r="NT610" s="154"/>
      <c r="NU610" s="154"/>
      <c r="NV610" s="154"/>
      <c r="NW610" s="154"/>
      <c r="NX610" s="154"/>
      <c r="NY610" s="154"/>
      <c r="NZ610" s="154"/>
      <c r="OA610" s="154"/>
      <c r="OB610" s="154"/>
      <c r="OC610" s="154"/>
      <c r="OD610" s="154"/>
      <c r="OE610" s="154"/>
      <c r="OF610" s="154"/>
      <c r="OG610" s="154"/>
      <c r="OH610" s="154"/>
      <c r="OI610" s="154"/>
      <c r="OJ610" s="154"/>
      <c r="OK610" s="154"/>
      <c r="OL610" s="154"/>
      <c r="OM610" s="154"/>
      <c r="ON610" s="154"/>
      <c r="OO610" s="154"/>
      <c r="OP610" s="154"/>
      <c r="OQ610" s="154"/>
      <c r="OR610" s="154"/>
      <c r="OS610" s="154"/>
      <c r="OT610" s="154"/>
      <c r="OU610" s="154"/>
      <c r="OV610" s="154"/>
      <c r="OW610" s="154"/>
      <c r="OX610" s="154"/>
      <c r="OY610" s="154"/>
      <c r="OZ610" s="154"/>
      <c r="PA610" s="154"/>
      <c r="PB610" s="154"/>
      <c r="PC610" s="154"/>
      <c r="PD610" s="154"/>
      <c r="PE610" s="154"/>
      <c r="PF610" s="154"/>
      <c r="PG610" s="154"/>
      <c r="PH610" s="154"/>
      <c r="PI610" s="154"/>
      <c r="PJ610" s="154"/>
      <c r="PK610" s="154"/>
      <c r="PL610" s="154"/>
      <c r="PM610" s="154"/>
      <c r="PN610" s="154"/>
      <c r="PO610" s="154"/>
      <c r="PP610" s="154"/>
      <c r="PQ610" s="154"/>
      <c r="PR610" s="154"/>
      <c r="PS610" s="154"/>
      <c r="PT610" s="154"/>
      <c r="PU610" s="154"/>
      <c r="PV610" s="154"/>
      <c r="PW610" s="154"/>
      <c r="PX610" s="154"/>
      <c r="PY610" s="154"/>
      <c r="PZ610" s="154"/>
      <c r="QA610" s="154"/>
      <c r="QB610" s="154"/>
      <c r="QC610" s="154"/>
      <c r="QD610" s="154"/>
      <c r="QE610" s="154"/>
      <c r="QF610" s="154"/>
      <c r="QG610" s="154"/>
      <c r="QH610" s="154"/>
      <c r="QI610" s="154"/>
      <c r="QJ610" s="154"/>
      <c r="QK610" s="154"/>
      <c r="QL610" s="154"/>
      <c r="QM610" s="154"/>
      <c r="QN610" s="154"/>
      <c r="QO610" s="154"/>
      <c r="QP610" s="154"/>
      <c r="QQ610" s="154"/>
      <c r="QR610" s="154"/>
      <c r="QS610" s="154"/>
      <c r="QT610" s="154"/>
      <c r="QU610" s="154"/>
      <c r="QV610" s="154"/>
      <c r="QW610" s="154"/>
      <c r="QX610" s="154"/>
      <c r="QY610" s="154"/>
      <c r="QZ610" s="154"/>
      <c r="RA610" s="154"/>
      <c r="RB610" s="154"/>
      <c r="RC610" s="154"/>
      <c r="RD610" s="154"/>
      <c r="RE610" s="154"/>
      <c r="RF610" s="154"/>
      <c r="RG610" s="154"/>
      <c r="RH610" s="154"/>
      <c r="RI610" s="154"/>
      <c r="RJ610" s="154"/>
      <c r="RK610" s="154"/>
      <c r="RL610" s="154"/>
      <c r="RM610" s="154"/>
      <c r="RN610" s="154"/>
      <c r="RO610" s="154"/>
      <c r="RP610" s="154"/>
      <c r="RQ610" s="154"/>
      <c r="RR610" s="154"/>
      <c r="RS610" s="154"/>
      <c r="RT610" s="154"/>
      <c r="RU610" s="154"/>
      <c r="RV610" s="154"/>
      <c r="RW610" s="154"/>
      <c r="RX610" s="154"/>
      <c r="RY610" s="154"/>
      <c r="RZ610" s="154"/>
      <c r="SA610" s="154"/>
      <c r="SB610" s="154"/>
      <c r="SC610" s="154"/>
      <c r="SD610" s="154"/>
      <c r="SE610" s="154"/>
      <c r="SF610" s="154"/>
      <c r="SG610" s="154"/>
      <c r="SH610" s="154"/>
      <c r="SI610" s="154"/>
      <c r="SJ610" s="154"/>
      <c r="SK610" s="154"/>
      <c r="SL610" s="154"/>
      <c r="SM610" s="154"/>
      <c r="SN610" s="154"/>
      <c r="SO610" s="154"/>
      <c r="SP610" s="154"/>
      <c r="SQ610" s="154"/>
      <c r="SR610" s="154"/>
      <c r="SS610" s="154"/>
      <c r="ST610" s="154"/>
      <c r="SU610" s="154"/>
      <c r="SV610" s="154"/>
      <c r="SW610" s="154"/>
      <c r="SX610" s="154"/>
      <c r="SY610" s="154"/>
      <c r="SZ610" s="154"/>
      <c r="TA610" s="154"/>
      <c r="TB610" s="154"/>
      <c r="TC610" s="154"/>
      <c r="TD610" s="154"/>
      <c r="TE610" s="154"/>
      <c r="TF610" s="154"/>
      <c r="TG610" s="154"/>
      <c r="TH610" s="154"/>
      <c r="TI610" s="154"/>
      <c r="TJ610" s="154"/>
      <c r="TK610" s="154"/>
      <c r="TL610" s="154"/>
      <c r="TM610" s="154"/>
      <c r="TN610" s="154"/>
      <c r="TO610" s="154"/>
      <c r="TP610" s="154"/>
      <c r="TQ610" s="154"/>
      <c r="TR610" s="154"/>
      <c r="TS610" s="154"/>
      <c r="TT610" s="154"/>
      <c r="TU610" s="154"/>
      <c r="TV610" s="154"/>
      <c r="TW610" s="154"/>
      <c r="TX610" s="154"/>
      <c r="TY610" s="154"/>
      <c r="TZ610" s="154"/>
      <c r="UA610" s="154"/>
      <c r="UB610" s="154"/>
      <c r="UC610" s="154"/>
      <c r="UD610" s="154"/>
      <c r="UE610" s="154"/>
      <c r="UF610" s="154"/>
      <c r="UG610" s="154"/>
      <c r="UH610" s="154"/>
      <c r="UI610" s="154"/>
      <c r="UJ610" s="154"/>
      <c r="UK610" s="154"/>
      <c r="UL610" s="154"/>
      <c r="UM610" s="154"/>
      <c r="UN610" s="154"/>
      <c r="UO610" s="154"/>
      <c r="UP610" s="154"/>
      <c r="UQ610" s="154"/>
      <c r="UR610" s="154"/>
      <c r="US610" s="154"/>
      <c r="UT610" s="154"/>
      <c r="UU610" s="154"/>
      <c r="UV610" s="154"/>
      <c r="UW610" s="154"/>
      <c r="UX610" s="154"/>
      <c r="UY610" s="154"/>
      <c r="UZ610" s="154"/>
      <c r="VA610" s="154"/>
      <c r="VB610" s="154"/>
      <c r="VC610" s="154"/>
      <c r="VD610" s="154"/>
      <c r="VE610" s="154"/>
      <c r="VF610" s="154"/>
      <c r="VG610" s="154"/>
      <c r="VH610" s="154"/>
      <c r="VI610" s="154"/>
      <c r="VJ610" s="154"/>
      <c r="VK610" s="154"/>
      <c r="VL610" s="154"/>
      <c r="VM610" s="154"/>
      <c r="VN610" s="154"/>
      <c r="VO610" s="154"/>
      <c r="VP610" s="154"/>
      <c r="VQ610" s="154"/>
      <c r="VR610" s="154"/>
      <c r="VS610" s="154"/>
      <c r="VT610" s="154"/>
      <c r="VU610" s="154"/>
      <c r="VV610" s="154"/>
      <c r="VW610" s="154"/>
    </row>
    <row r="611" spans="1:595" s="153" customFormat="1" ht="79.5" customHeight="1">
      <c r="A611" s="798"/>
      <c r="B611" s="673" t="s">
        <v>1356</v>
      </c>
      <c r="C611" s="657" t="s">
        <v>1357</v>
      </c>
      <c r="D611" s="659" t="s">
        <v>1290</v>
      </c>
      <c r="E611" s="661" t="s">
        <v>1358</v>
      </c>
      <c r="F611" s="653" t="s">
        <v>51</v>
      </c>
      <c r="G611" s="664">
        <v>45747</v>
      </c>
      <c r="H611" s="653" t="s">
        <v>24</v>
      </c>
      <c r="I611" s="193" t="s">
        <v>352</v>
      </c>
      <c r="J611" s="193" t="s">
        <v>25</v>
      </c>
      <c r="K611" s="193" t="s">
        <v>1359</v>
      </c>
      <c r="L611" s="193" t="s">
        <v>28</v>
      </c>
      <c r="M611" s="152">
        <f>M612</f>
        <v>2989293.65</v>
      </c>
      <c r="N611" s="152">
        <f>N612</f>
        <v>2989293.65</v>
      </c>
      <c r="O611" s="152">
        <f>O612</f>
        <v>8076551.8799999999</v>
      </c>
      <c r="P611" s="152">
        <f t="shared" ref="P611:R611" si="39">P612</f>
        <v>0</v>
      </c>
      <c r="Q611" s="152">
        <f t="shared" si="39"/>
        <v>0</v>
      </c>
      <c r="R611" s="152">
        <f t="shared" si="39"/>
        <v>0</v>
      </c>
      <c r="S611" s="552"/>
      <c r="AU611" s="154"/>
      <c r="AV611" s="154"/>
      <c r="AW611" s="154"/>
      <c r="AX611" s="154"/>
      <c r="AY611" s="154"/>
      <c r="AZ611" s="154"/>
      <c r="BA611" s="154"/>
      <c r="BB611" s="154"/>
      <c r="BC611" s="154"/>
      <c r="BD611" s="154"/>
      <c r="BE611" s="154"/>
      <c r="BF611" s="154"/>
      <c r="BG611" s="154"/>
      <c r="BH611" s="154"/>
      <c r="BI611" s="154"/>
      <c r="BJ611" s="154"/>
      <c r="BK611" s="154"/>
      <c r="BL611" s="154"/>
      <c r="BM611" s="154"/>
      <c r="BN611" s="154"/>
      <c r="BO611" s="154"/>
      <c r="BP611" s="154"/>
      <c r="BQ611" s="154"/>
      <c r="BR611" s="154"/>
      <c r="BS611" s="154"/>
      <c r="BT611" s="154"/>
      <c r="BU611" s="154"/>
      <c r="BV611" s="154"/>
      <c r="BW611" s="154"/>
      <c r="BX611" s="154"/>
      <c r="BY611" s="154"/>
      <c r="BZ611" s="154"/>
      <c r="CA611" s="154"/>
      <c r="CB611" s="154"/>
      <c r="CC611" s="154"/>
      <c r="CD611" s="154"/>
      <c r="CE611" s="154"/>
      <c r="CF611" s="154"/>
      <c r="CG611" s="154"/>
      <c r="CH611" s="154"/>
      <c r="CI611" s="154"/>
      <c r="CJ611" s="154"/>
      <c r="CK611" s="154"/>
      <c r="CL611" s="154"/>
      <c r="CM611" s="154"/>
      <c r="CN611" s="154"/>
      <c r="CO611" s="154"/>
      <c r="CP611" s="154"/>
      <c r="CQ611" s="154"/>
      <c r="CR611" s="154"/>
      <c r="CS611" s="154"/>
      <c r="CT611" s="154"/>
      <c r="CU611" s="154"/>
      <c r="CV611" s="154"/>
      <c r="CW611" s="154"/>
      <c r="CX611" s="154"/>
      <c r="CY611" s="154"/>
      <c r="CZ611" s="154"/>
      <c r="DA611" s="154"/>
      <c r="DB611" s="154"/>
      <c r="DC611" s="154"/>
      <c r="DD611" s="154"/>
      <c r="DE611" s="154"/>
      <c r="DF611" s="154"/>
      <c r="DG611" s="154"/>
      <c r="DH611" s="154"/>
      <c r="DI611" s="154"/>
      <c r="DJ611" s="154"/>
      <c r="DK611" s="154"/>
      <c r="DL611" s="154"/>
      <c r="DM611" s="154"/>
      <c r="DN611" s="154"/>
      <c r="DO611" s="154"/>
      <c r="DP611" s="154"/>
      <c r="DQ611" s="154"/>
      <c r="DR611" s="154"/>
      <c r="DS611" s="154"/>
      <c r="DT611" s="154"/>
      <c r="DU611" s="154"/>
      <c r="DV611" s="154"/>
      <c r="DW611" s="154"/>
      <c r="DX611" s="154"/>
      <c r="DY611" s="154"/>
      <c r="DZ611" s="154"/>
      <c r="EA611" s="154"/>
      <c r="EB611" s="154"/>
      <c r="EC611" s="154"/>
      <c r="ED611" s="154"/>
      <c r="EE611" s="154"/>
      <c r="EF611" s="154"/>
      <c r="EG611" s="154"/>
      <c r="EH611" s="154"/>
      <c r="EI611" s="154"/>
      <c r="EJ611" s="154"/>
      <c r="EK611" s="154"/>
      <c r="EL611" s="154"/>
      <c r="EM611" s="154"/>
      <c r="EN611" s="154"/>
      <c r="EO611" s="154"/>
      <c r="EP611" s="154"/>
      <c r="EQ611" s="154"/>
      <c r="ER611" s="154"/>
      <c r="ES611" s="154"/>
      <c r="ET611" s="154"/>
      <c r="EU611" s="154"/>
      <c r="EV611" s="154"/>
      <c r="EW611" s="154"/>
      <c r="EX611" s="154"/>
      <c r="EY611" s="154"/>
      <c r="EZ611" s="154"/>
      <c r="FA611" s="154"/>
      <c r="FB611" s="154"/>
      <c r="FC611" s="154"/>
      <c r="FD611" s="154"/>
      <c r="FE611" s="154"/>
      <c r="FF611" s="154"/>
      <c r="FG611" s="154"/>
      <c r="FH611" s="154"/>
      <c r="FI611" s="154"/>
      <c r="FJ611" s="154"/>
      <c r="FK611" s="154"/>
      <c r="FL611" s="154"/>
      <c r="FM611" s="154"/>
      <c r="FN611" s="154"/>
      <c r="FO611" s="154"/>
      <c r="FP611" s="154"/>
      <c r="FQ611" s="154"/>
      <c r="FR611" s="154"/>
      <c r="FS611" s="154"/>
      <c r="FT611" s="154"/>
      <c r="FU611" s="154"/>
      <c r="FV611" s="154"/>
      <c r="FW611" s="154"/>
      <c r="FX611" s="154"/>
      <c r="FY611" s="154"/>
      <c r="FZ611" s="154"/>
      <c r="GA611" s="154"/>
      <c r="GB611" s="154"/>
      <c r="GC611" s="154"/>
      <c r="GD611" s="154"/>
      <c r="GE611" s="154"/>
      <c r="GF611" s="154"/>
      <c r="GG611" s="154"/>
      <c r="GH611" s="154"/>
      <c r="GI611" s="154"/>
      <c r="GJ611" s="154"/>
      <c r="GK611" s="154"/>
      <c r="GL611" s="154"/>
      <c r="GM611" s="154"/>
      <c r="GN611" s="154"/>
      <c r="GO611" s="154"/>
      <c r="GP611" s="154"/>
      <c r="GQ611" s="154"/>
      <c r="GR611" s="154"/>
      <c r="GS611" s="154"/>
      <c r="GT611" s="154"/>
      <c r="GU611" s="154"/>
      <c r="GV611" s="154"/>
      <c r="GW611" s="154"/>
      <c r="GX611" s="154"/>
      <c r="GY611" s="154"/>
      <c r="GZ611" s="154"/>
      <c r="HA611" s="154"/>
      <c r="HB611" s="154"/>
      <c r="HC611" s="154"/>
      <c r="HD611" s="154"/>
      <c r="HE611" s="154"/>
      <c r="HF611" s="154"/>
      <c r="HG611" s="154"/>
      <c r="HH611" s="154"/>
      <c r="HI611" s="154"/>
      <c r="HJ611" s="154"/>
      <c r="HK611" s="154"/>
      <c r="HL611" s="154"/>
      <c r="HM611" s="154"/>
      <c r="HN611" s="154"/>
      <c r="HO611" s="154"/>
      <c r="HP611" s="154"/>
      <c r="HQ611" s="154"/>
      <c r="HR611" s="154"/>
      <c r="HS611" s="154"/>
      <c r="HT611" s="154"/>
      <c r="HU611" s="154"/>
      <c r="HV611" s="154"/>
      <c r="HW611" s="154"/>
      <c r="HX611" s="154"/>
      <c r="HY611" s="154"/>
      <c r="HZ611" s="154"/>
      <c r="IA611" s="154"/>
      <c r="IB611" s="154"/>
      <c r="IC611" s="154"/>
      <c r="ID611" s="154"/>
      <c r="IE611" s="154"/>
      <c r="IF611" s="154"/>
      <c r="IG611" s="154"/>
      <c r="IH611" s="154"/>
      <c r="II611" s="154"/>
      <c r="IJ611" s="154"/>
      <c r="IK611" s="154"/>
      <c r="IL611" s="154"/>
      <c r="IM611" s="154"/>
      <c r="IN611" s="154"/>
      <c r="IO611" s="154"/>
      <c r="IP611" s="154"/>
      <c r="IQ611" s="154"/>
      <c r="IR611" s="154"/>
      <c r="IS611" s="154"/>
      <c r="IT611" s="154"/>
      <c r="IU611" s="154"/>
      <c r="IV611" s="154"/>
      <c r="IW611" s="154"/>
      <c r="IX611" s="154"/>
      <c r="IY611" s="154"/>
      <c r="IZ611" s="154"/>
      <c r="JA611" s="154"/>
      <c r="JB611" s="154"/>
      <c r="JC611" s="154"/>
      <c r="JD611" s="154"/>
      <c r="JE611" s="154"/>
      <c r="JF611" s="154"/>
      <c r="JG611" s="154"/>
      <c r="JH611" s="154"/>
      <c r="JI611" s="154"/>
      <c r="JJ611" s="154"/>
      <c r="JK611" s="154"/>
      <c r="JL611" s="154"/>
      <c r="JM611" s="154"/>
      <c r="JN611" s="154"/>
      <c r="JO611" s="154"/>
      <c r="JP611" s="154"/>
      <c r="JQ611" s="154"/>
      <c r="JR611" s="154"/>
      <c r="JS611" s="154"/>
      <c r="JT611" s="154"/>
      <c r="JU611" s="154"/>
      <c r="JV611" s="154"/>
      <c r="JW611" s="154"/>
      <c r="JX611" s="154"/>
      <c r="JY611" s="154"/>
      <c r="JZ611" s="154"/>
      <c r="KA611" s="154"/>
      <c r="KB611" s="154"/>
      <c r="KC611" s="154"/>
      <c r="KD611" s="154"/>
      <c r="KE611" s="154"/>
      <c r="KF611" s="154"/>
      <c r="KG611" s="154"/>
      <c r="KH611" s="154"/>
      <c r="KI611" s="154"/>
      <c r="KJ611" s="154"/>
      <c r="KK611" s="154"/>
      <c r="KL611" s="154"/>
      <c r="KM611" s="154"/>
      <c r="KN611" s="154"/>
      <c r="KO611" s="154"/>
      <c r="KP611" s="154"/>
      <c r="KQ611" s="154"/>
      <c r="KR611" s="154"/>
      <c r="KS611" s="154"/>
      <c r="KT611" s="154"/>
      <c r="KU611" s="154"/>
      <c r="KV611" s="154"/>
      <c r="KW611" s="154"/>
      <c r="KX611" s="154"/>
      <c r="KY611" s="154"/>
      <c r="KZ611" s="154"/>
      <c r="LA611" s="154"/>
      <c r="LB611" s="154"/>
      <c r="LC611" s="154"/>
      <c r="LD611" s="154"/>
      <c r="LE611" s="154"/>
      <c r="LF611" s="154"/>
      <c r="LG611" s="154"/>
      <c r="LH611" s="154"/>
      <c r="LI611" s="154"/>
      <c r="LJ611" s="154"/>
      <c r="LK611" s="154"/>
      <c r="LL611" s="154"/>
      <c r="LM611" s="154"/>
      <c r="LN611" s="154"/>
      <c r="LO611" s="154"/>
      <c r="LP611" s="154"/>
      <c r="LQ611" s="154"/>
      <c r="LR611" s="154"/>
      <c r="LS611" s="154"/>
      <c r="LT611" s="154"/>
      <c r="LU611" s="154"/>
      <c r="LV611" s="154"/>
      <c r="LW611" s="154"/>
      <c r="LX611" s="154"/>
      <c r="LY611" s="154"/>
      <c r="LZ611" s="154"/>
      <c r="MA611" s="154"/>
      <c r="MB611" s="154"/>
      <c r="MC611" s="154"/>
      <c r="MD611" s="154"/>
      <c r="ME611" s="154"/>
      <c r="MF611" s="154"/>
      <c r="MG611" s="154"/>
      <c r="MH611" s="154"/>
      <c r="MI611" s="154"/>
      <c r="MJ611" s="154"/>
      <c r="MK611" s="154"/>
      <c r="ML611" s="154"/>
      <c r="MM611" s="154"/>
      <c r="MN611" s="154"/>
      <c r="MO611" s="154"/>
      <c r="MP611" s="154"/>
      <c r="MQ611" s="154"/>
      <c r="MR611" s="154"/>
      <c r="MS611" s="154"/>
      <c r="MT611" s="154"/>
      <c r="MU611" s="154"/>
      <c r="MV611" s="154"/>
      <c r="MW611" s="154"/>
      <c r="MX611" s="154"/>
      <c r="MY611" s="154"/>
      <c r="MZ611" s="154"/>
      <c r="NA611" s="154"/>
      <c r="NB611" s="154"/>
      <c r="NC611" s="154"/>
      <c r="ND611" s="154"/>
      <c r="NE611" s="154"/>
      <c r="NF611" s="154"/>
      <c r="NG611" s="154"/>
      <c r="NH611" s="154"/>
      <c r="NI611" s="154"/>
      <c r="NJ611" s="154"/>
      <c r="NK611" s="154"/>
      <c r="NL611" s="154"/>
      <c r="NM611" s="154"/>
      <c r="NN611" s="154"/>
      <c r="NO611" s="154"/>
      <c r="NP611" s="154"/>
      <c r="NQ611" s="154"/>
      <c r="NR611" s="154"/>
      <c r="NS611" s="154"/>
      <c r="NT611" s="154"/>
      <c r="NU611" s="154"/>
      <c r="NV611" s="154"/>
      <c r="NW611" s="154"/>
      <c r="NX611" s="154"/>
      <c r="NY611" s="154"/>
      <c r="NZ611" s="154"/>
      <c r="OA611" s="154"/>
      <c r="OB611" s="154"/>
      <c r="OC611" s="154"/>
      <c r="OD611" s="154"/>
      <c r="OE611" s="154"/>
      <c r="OF611" s="154"/>
      <c r="OG611" s="154"/>
      <c r="OH611" s="154"/>
      <c r="OI611" s="154"/>
      <c r="OJ611" s="154"/>
      <c r="OK611" s="154"/>
      <c r="OL611" s="154"/>
      <c r="OM611" s="154"/>
      <c r="ON611" s="154"/>
      <c r="OO611" s="154"/>
      <c r="OP611" s="154"/>
      <c r="OQ611" s="154"/>
      <c r="OR611" s="154"/>
      <c r="OS611" s="154"/>
      <c r="OT611" s="154"/>
      <c r="OU611" s="154"/>
      <c r="OV611" s="154"/>
      <c r="OW611" s="154"/>
      <c r="OX611" s="154"/>
      <c r="OY611" s="154"/>
      <c r="OZ611" s="154"/>
      <c r="PA611" s="154"/>
      <c r="PB611" s="154"/>
      <c r="PC611" s="154"/>
      <c r="PD611" s="154"/>
      <c r="PE611" s="154"/>
      <c r="PF611" s="154"/>
      <c r="PG611" s="154"/>
      <c r="PH611" s="154"/>
      <c r="PI611" s="154"/>
      <c r="PJ611" s="154"/>
      <c r="PK611" s="154"/>
      <c r="PL611" s="154"/>
      <c r="PM611" s="154"/>
      <c r="PN611" s="154"/>
      <c r="PO611" s="154"/>
      <c r="PP611" s="154"/>
      <c r="PQ611" s="154"/>
      <c r="PR611" s="154"/>
      <c r="PS611" s="154"/>
      <c r="PT611" s="154"/>
      <c r="PU611" s="154"/>
      <c r="PV611" s="154"/>
      <c r="PW611" s="154"/>
      <c r="PX611" s="154"/>
      <c r="PY611" s="154"/>
      <c r="PZ611" s="154"/>
      <c r="QA611" s="154"/>
      <c r="QB611" s="154"/>
      <c r="QC611" s="154"/>
      <c r="QD611" s="154"/>
      <c r="QE611" s="154"/>
      <c r="QF611" s="154"/>
      <c r="QG611" s="154"/>
      <c r="QH611" s="154"/>
      <c r="QI611" s="154"/>
      <c r="QJ611" s="154"/>
      <c r="QK611" s="154"/>
      <c r="QL611" s="154"/>
      <c r="QM611" s="154"/>
      <c r="QN611" s="154"/>
      <c r="QO611" s="154"/>
      <c r="QP611" s="154"/>
      <c r="QQ611" s="154"/>
      <c r="QR611" s="154"/>
      <c r="QS611" s="154"/>
      <c r="QT611" s="154"/>
      <c r="QU611" s="154"/>
      <c r="QV611" s="154"/>
      <c r="QW611" s="154"/>
      <c r="QX611" s="154"/>
      <c r="QY611" s="154"/>
      <c r="QZ611" s="154"/>
      <c r="RA611" s="154"/>
      <c r="RB611" s="154"/>
      <c r="RC611" s="154"/>
      <c r="RD611" s="154"/>
      <c r="RE611" s="154"/>
      <c r="RF611" s="154"/>
      <c r="RG611" s="154"/>
      <c r="RH611" s="154"/>
      <c r="RI611" s="154"/>
      <c r="RJ611" s="154"/>
      <c r="RK611" s="154"/>
      <c r="RL611" s="154"/>
      <c r="RM611" s="154"/>
      <c r="RN611" s="154"/>
      <c r="RO611" s="154"/>
      <c r="RP611" s="154"/>
      <c r="RQ611" s="154"/>
      <c r="RR611" s="154"/>
      <c r="RS611" s="154"/>
      <c r="RT611" s="154"/>
      <c r="RU611" s="154"/>
      <c r="RV611" s="154"/>
      <c r="RW611" s="154"/>
      <c r="RX611" s="154"/>
      <c r="RY611" s="154"/>
      <c r="RZ611" s="154"/>
      <c r="SA611" s="154"/>
      <c r="SB611" s="154"/>
      <c r="SC611" s="154"/>
      <c r="SD611" s="154"/>
      <c r="SE611" s="154"/>
      <c r="SF611" s="154"/>
      <c r="SG611" s="154"/>
      <c r="SH611" s="154"/>
      <c r="SI611" s="154"/>
      <c r="SJ611" s="154"/>
      <c r="SK611" s="154"/>
      <c r="SL611" s="154"/>
      <c r="SM611" s="154"/>
      <c r="SN611" s="154"/>
      <c r="SO611" s="154"/>
      <c r="SP611" s="154"/>
      <c r="SQ611" s="154"/>
      <c r="SR611" s="154"/>
      <c r="SS611" s="154"/>
      <c r="ST611" s="154"/>
      <c r="SU611" s="154"/>
      <c r="SV611" s="154"/>
      <c r="SW611" s="154"/>
      <c r="SX611" s="154"/>
      <c r="SY611" s="154"/>
      <c r="SZ611" s="154"/>
      <c r="TA611" s="154"/>
      <c r="TB611" s="154"/>
      <c r="TC611" s="154"/>
      <c r="TD611" s="154"/>
      <c r="TE611" s="154"/>
      <c r="TF611" s="154"/>
      <c r="TG611" s="154"/>
      <c r="TH611" s="154"/>
      <c r="TI611" s="154"/>
      <c r="TJ611" s="154"/>
      <c r="TK611" s="154"/>
      <c r="TL611" s="154"/>
      <c r="TM611" s="154"/>
      <c r="TN611" s="154"/>
      <c r="TO611" s="154"/>
      <c r="TP611" s="154"/>
      <c r="TQ611" s="154"/>
      <c r="TR611" s="154"/>
      <c r="TS611" s="154"/>
      <c r="TT611" s="154"/>
      <c r="TU611" s="154"/>
      <c r="TV611" s="154"/>
      <c r="TW611" s="154"/>
      <c r="TX611" s="154"/>
      <c r="TY611" s="154"/>
      <c r="TZ611" s="154"/>
      <c r="UA611" s="154"/>
      <c r="UB611" s="154"/>
      <c r="UC611" s="154"/>
      <c r="UD611" s="154"/>
      <c r="UE611" s="154"/>
      <c r="UF611" s="154"/>
      <c r="UG611" s="154"/>
      <c r="UH611" s="154"/>
      <c r="UI611" s="154"/>
      <c r="UJ611" s="154"/>
      <c r="UK611" s="154"/>
      <c r="UL611" s="154"/>
      <c r="UM611" s="154"/>
      <c r="UN611" s="154"/>
      <c r="UO611" s="154"/>
      <c r="UP611" s="154"/>
      <c r="UQ611" s="154"/>
      <c r="UR611" s="154"/>
      <c r="US611" s="154"/>
      <c r="UT611" s="154"/>
      <c r="UU611" s="154"/>
      <c r="UV611" s="154"/>
      <c r="UW611" s="154"/>
      <c r="UX611" s="154"/>
      <c r="UY611" s="154"/>
      <c r="UZ611" s="154"/>
      <c r="VA611" s="154"/>
      <c r="VB611" s="154"/>
      <c r="VC611" s="154"/>
      <c r="VD611" s="154"/>
      <c r="VE611" s="154"/>
      <c r="VF611" s="154"/>
      <c r="VG611" s="154"/>
      <c r="VH611" s="154"/>
      <c r="VI611" s="154"/>
      <c r="VJ611" s="154"/>
      <c r="VK611" s="154"/>
      <c r="VL611" s="154"/>
      <c r="VM611" s="154"/>
      <c r="VN611" s="154"/>
      <c r="VO611" s="154"/>
      <c r="VP611" s="154"/>
      <c r="VQ611" s="154"/>
      <c r="VR611" s="154"/>
      <c r="VS611" s="154"/>
      <c r="VT611" s="154"/>
      <c r="VU611" s="154"/>
      <c r="VV611" s="154"/>
      <c r="VW611" s="154"/>
    </row>
    <row r="612" spans="1:595" s="153" customFormat="1" ht="87.75" customHeight="1">
      <c r="A612" s="798"/>
      <c r="B612" s="689"/>
      <c r="C612" s="658"/>
      <c r="D612" s="660"/>
      <c r="E612" s="662"/>
      <c r="F612" s="663"/>
      <c r="G612" s="665"/>
      <c r="H612" s="663"/>
      <c r="I612" s="169" t="s">
        <v>352</v>
      </c>
      <c r="J612" s="169" t="s">
        <v>25</v>
      </c>
      <c r="K612" s="169" t="s">
        <v>1359</v>
      </c>
      <c r="L612" s="169" t="s">
        <v>424</v>
      </c>
      <c r="M612" s="155">
        <v>2989293.65</v>
      </c>
      <c r="N612" s="155">
        <v>2989293.65</v>
      </c>
      <c r="O612" s="168">
        <v>8076551.8799999999</v>
      </c>
      <c r="P612" s="168">
        <v>0</v>
      </c>
      <c r="Q612" s="161">
        <v>0</v>
      </c>
      <c r="R612" s="161">
        <v>0</v>
      </c>
      <c r="S612" s="545">
        <v>3</v>
      </c>
      <c r="AU612" s="154"/>
      <c r="AV612" s="154"/>
      <c r="AW612" s="154"/>
      <c r="AX612" s="154"/>
      <c r="AY612" s="154"/>
      <c r="AZ612" s="154"/>
      <c r="BA612" s="154"/>
      <c r="BB612" s="154"/>
      <c r="BC612" s="154"/>
      <c r="BD612" s="154"/>
      <c r="BE612" s="154"/>
      <c r="BF612" s="154"/>
      <c r="BG612" s="154"/>
      <c r="BH612" s="154"/>
      <c r="BI612" s="154"/>
      <c r="BJ612" s="154"/>
      <c r="BK612" s="154"/>
      <c r="BL612" s="154"/>
      <c r="BM612" s="154"/>
      <c r="BN612" s="154"/>
      <c r="BO612" s="154"/>
      <c r="BP612" s="154"/>
      <c r="BQ612" s="154"/>
      <c r="BR612" s="154"/>
      <c r="BS612" s="154"/>
      <c r="BT612" s="154"/>
      <c r="BU612" s="154"/>
      <c r="BV612" s="154"/>
      <c r="BW612" s="154"/>
      <c r="BX612" s="154"/>
      <c r="BY612" s="154"/>
      <c r="BZ612" s="154"/>
      <c r="CA612" s="154"/>
      <c r="CB612" s="154"/>
      <c r="CC612" s="154"/>
      <c r="CD612" s="154"/>
      <c r="CE612" s="154"/>
      <c r="CF612" s="154"/>
      <c r="CG612" s="154"/>
      <c r="CH612" s="154"/>
      <c r="CI612" s="154"/>
      <c r="CJ612" s="154"/>
      <c r="CK612" s="154"/>
      <c r="CL612" s="154"/>
      <c r="CM612" s="154"/>
      <c r="CN612" s="154"/>
      <c r="CO612" s="154"/>
      <c r="CP612" s="154"/>
      <c r="CQ612" s="154"/>
      <c r="CR612" s="154"/>
      <c r="CS612" s="154"/>
      <c r="CT612" s="154"/>
      <c r="CU612" s="154"/>
      <c r="CV612" s="154"/>
      <c r="CW612" s="154"/>
      <c r="CX612" s="154"/>
      <c r="CY612" s="154"/>
      <c r="CZ612" s="154"/>
      <c r="DA612" s="154"/>
      <c r="DB612" s="154"/>
      <c r="DC612" s="154"/>
      <c r="DD612" s="154"/>
      <c r="DE612" s="154"/>
      <c r="DF612" s="154"/>
      <c r="DG612" s="154"/>
      <c r="DH612" s="154"/>
      <c r="DI612" s="154"/>
      <c r="DJ612" s="154"/>
      <c r="DK612" s="154"/>
      <c r="DL612" s="154"/>
      <c r="DM612" s="154"/>
      <c r="DN612" s="154"/>
      <c r="DO612" s="154"/>
      <c r="DP612" s="154"/>
      <c r="DQ612" s="154"/>
      <c r="DR612" s="154"/>
      <c r="DS612" s="154"/>
      <c r="DT612" s="154"/>
      <c r="DU612" s="154"/>
      <c r="DV612" s="154"/>
      <c r="DW612" s="154"/>
      <c r="DX612" s="154"/>
      <c r="DY612" s="154"/>
      <c r="DZ612" s="154"/>
      <c r="EA612" s="154"/>
      <c r="EB612" s="154"/>
      <c r="EC612" s="154"/>
      <c r="ED612" s="154"/>
      <c r="EE612" s="154"/>
      <c r="EF612" s="154"/>
      <c r="EG612" s="154"/>
      <c r="EH612" s="154"/>
      <c r="EI612" s="154"/>
      <c r="EJ612" s="154"/>
      <c r="EK612" s="154"/>
      <c r="EL612" s="154"/>
      <c r="EM612" s="154"/>
      <c r="EN612" s="154"/>
      <c r="EO612" s="154"/>
      <c r="EP612" s="154"/>
      <c r="EQ612" s="154"/>
      <c r="ER612" s="154"/>
      <c r="ES612" s="154"/>
      <c r="ET612" s="154"/>
      <c r="EU612" s="154"/>
      <c r="EV612" s="154"/>
      <c r="EW612" s="154"/>
      <c r="EX612" s="154"/>
      <c r="EY612" s="154"/>
      <c r="EZ612" s="154"/>
      <c r="FA612" s="154"/>
      <c r="FB612" s="154"/>
      <c r="FC612" s="154"/>
      <c r="FD612" s="154"/>
      <c r="FE612" s="154"/>
      <c r="FF612" s="154"/>
      <c r="FG612" s="154"/>
      <c r="FH612" s="154"/>
      <c r="FI612" s="154"/>
      <c r="FJ612" s="154"/>
      <c r="FK612" s="154"/>
      <c r="FL612" s="154"/>
      <c r="FM612" s="154"/>
      <c r="FN612" s="154"/>
      <c r="FO612" s="154"/>
      <c r="FP612" s="154"/>
      <c r="FQ612" s="154"/>
      <c r="FR612" s="154"/>
      <c r="FS612" s="154"/>
      <c r="FT612" s="154"/>
      <c r="FU612" s="154"/>
      <c r="FV612" s="154"/>
      <c r="FW612" s="154"/>
      <c r="FX612" s="154"/>
      <c r="FY612" s="154"/>
      <c r="FZ612" s="154"/>
      <c r="GA612" s="154"/>
      <c r="GB612" s="154"/>
      <c r="GC612" s="154"/>
      <c r="GD612" s="154"/>
      <c r="GE612" s="154"/>
      <c r="GF612" s="154"/>
      <c r="GG612" s="154"/>
      <c r="GH612" s="154"/>
      <c r="GI612" s="154"/>
      <c r="GJ612" s="154"/>
      <c r="GK612" s="154"/>
      <c r="GL612" s="154"/>
      <c r="GM612" s="154"/>
      <c r="GN612" s="154"/>
      <c r="GO612" s="154"/>
      <c r="GP612" s="154"/>
      <c r="GQ612" s="154"/>
      <c r="GR612" s="154"/>
      <c r="GS612" s="154"/>
      <c r="GT612" s="154"/>
      <c r="GU612" s="154"/>
      <c r="GV612" s="154"/>
      <c r="GW612" s="154"/>
      <c r="GX612" s="154"/>
      <c r="GY612" s="154"/>
      <c r="GZ612" s="154"/>
      <c r="HA612" s="154"/>
      <c r="HB612" s="154"/>
      <c r="HC612" s="154"/>
      <c r="HD612" s="154"/>
      <c r="HE612" s="154"/>
      <c r="HF612" s="154"/>
      <c r="HG612" s="154"/>
      <c r="HH612" s="154"/>
      <c r="HI612" s="154"/>
      <c r="HJ612" s="154"/>
      <c r="HK612" s="154"/>
      <c r="HL612" s="154"/>
      <c r="HM612" s="154"/>
      <c r="HN612" s="154"/>
      <c r="HO612" s="154"/>
      <c r="HP612" s="154"/>
      <c r="HQ612" s="154"/>
      <c r="HR612" s="154"/>
      <c r="HS612" s="154"/>
      <c r="HT612" s="154"/>
      <c r="HU612" s="154"/>
      <c r="HV612" s="154"/>
      <c r="HW612" s="154"/>
      <c r="HX612" s="154"/>
      <c r="HY612" s="154"/>
      <c r="HZ612" s="154"/>
      <c r="IA612" s="154"/>
      <c r="IB612" s="154"/>
      <c r="IC612" s="154"/>
      <c r="ID612" s="154"/>
      <c r="IE612" s="154"/>
      <c r="IF612" s="154"/>
      <c r="IG612" s="154"/>
      <c r="IH612" s="154"/>
      <c r="II612" s="154"/>
      <c r="IJ612" s="154"/>
      <c r="IK612" s="154"/>
      <c r="IL612" s="154"/>
      <c r="IM612" s="154"/>
      <c r="IN612" s="154"/>
      <c r="IO612" s="154"/>
      <c r="IP612" s="154"/>
      <c r="IQ612" s="154"/>
      <c r="IR612" s="154"/>
      <c r="IS612" s="154"/>
      <c r="IT612" s="154"/>
      <c r="IU612" s="154"/>
      <c r="IV612" s="154"/>
      <c r="IW612" s="154"/>
      <c r="IX612" s="154"/>
      <c r="IY612" s="154"/>
      <c r="IZ612" s="154"/>
      <c r="JA612" s="154"/>
      <c r="JB612" s="154"/>
      <c r="JC612" s="154"/>
      <c r="JD612" s="154"/>
      <c r="JE612" s="154"/>
      <c r="JF612" s="154"/>
      <c r="JG612" s="154"/>
      <c r="JH612" s="154"/>
      <c r="JI612" s="154"/>
      <c r="JJ612" s="154"/>
      <c r="JK612" s="154"/>
      <c r="JL612" s="154"/>
      <c r="JM612" s="154"/>
      <c r="JN612" s="154"/>
      <c r="JO612" s="154"/>
      <c r="JP612" s="154"/>
      <c r="JQ612" s="154"/>
      <c r="JR612" s="154"/>
      <c r="JS612" s="154"/>
      <c r="JT612" s="154"/>
      <c r="JU612" s="154"/>
      <c r="JV612" s="154"/>
      <c r="JW612" s="154"/>
      <c r="JX612" s="154"/>
      <c r="JY612" s="154"/>
      <c r="JZ612" s="154"/>
      <c r="KA612" s="154"/>
      <c r="KB612" s="154"/>
      <c r="KC612" s="154"/>
      <c r="KD612" s="154"/>
      <c r="KE612" s="154"/>
      <c r="KF612" s="154"/>
      <c r="KG612" s="154"/>
      <c r="KH612" s="154"/>
      <c r="KI612" s="154"/>
      <c r="KJ612" s="154"/>
      <c r="KK612" s="154"/>
      <c r="KL612" s="154"/>
      <c r="KM612" s="154"/>
      <c r="KN612" s="154"/>
      <c r="KO612" s="154"/>
      <c r="KP612" s="154"/>
      <c r="KQ612" s="154"/>
      <c r="KR612" s="154"/>
      <c r="KS612" s="154"/>
      <c r="KT612" s="154"/>
      <c r="KU612" s="154"/>
      <c r="KV612" s="154"/>
      <c r="KW612" s="154"/>
      <c r="KX612" s="154"/>
      <c r="KY612" s="154"/>
      <c r="KZ612" s="154"/>
      <c r="LA612" s="154"/>
      <c r="LB612" s="154"/>
      <c r="LC612" s="154"/>
      <c r="LD612" s="154"/>
      <c r="LE612" s="154"/>
      <c r="LF612" s="154"/>
      <c r="LG612" s="154"/>
      <c r="LH612" s="154"/>
      <c r="LI612" s="154"/>
      <c r="LJ612" s="154"/>
      <c r="LK612" s="154"/>
      <c r="LL612" s="154"/>
      <c r="LM612" s="154"/>
      <c r="LN612" s="154"/>
      <c r="LO612" s="154"/>
      <c r="LP612" s="154"/>
      <c r="LQ612" s="154"/>
      <c r="LR612" s="154"/>
      <c r="LS612" s="154"/>
      <c r="LT612" s="154"/>
      <c r="LU612" s="154"/>
      <c r="LV612" s="154"/>
      <c r="LW612" s="154"/>
      <c r="LX612" s="154"/>
      <c r="LY612" s="154"/>
      <c r="LZ612" s="154"/>
      <c r="MA612" s="154"/>
      <c r="MB612" s="154"/>
      <c r="MC612" s="154"/>
      <c r="MD612" s="154"/>
      <c r="ME612" s="154"/>
      <c r="MF612" s="154"/>
      <c r="MG612" s="154"/>
      <c r="MH612" s="154"/>
      <c r="MI612" s="154"/>
      <c r="MJ612" s="154"/>
      <c r="MK612" s="154"/>
      <c r="ML612" s="154"/>
      <c r="MM612" s="154"/>
      <c r="MN612" s="154"/>
      <c r="MO612" s="154"/>
      <c r="MP612" s="154"/>
      <c r="MQ612" s="154"/>
      <c r="MR612" s="154"/>
      <c r="MS612" s="154"/>
      <c r="MT612" s="154"/>
      <c r="MU612" s="154"/>
      <c r="MV612" s="154"/>
      <c r="MW612" s="154"/>
      <c r="MX612" s="154"/>
      <c r="MY612" s="154"/>
      <c r="MZ612" s="154"/>
      <c r="NA612" s="154"/>
      <c r="NB612" s="154"/>
      <c r="NC612" s="154"/>
      <c r="ND612" s="154"/>
      <c r="NE612" s="154"/>
      <c r="NF612" s="154"/>
      <c r="NG612" s="154"/>
      <c r="NH612" s="154"/>
      <c r="NI612" s="154"/>
      <c r="NJ612" s="154"/>
      <c r="NK612" s="154"/>
      <c r="NL612" s="154"/>
      <c r="NM612" s="154"/>
      <c r="NN612" s="154"/>
      <c r="NO612" s="154"/>
      <c r="NP612" s="154"/>
      <c r="NQ612" s="154"/>
      <c r="NR612" s="154"/>
      <c r="NS612" s="154"/>
      <c r="NT612" s="154"/>
      <c r="NU612" s="154"/>
      <c r="NV612" s="154"/>
      <c r="NW612" s="154"/>
      <c r="NX612" s="154"/>
      <c r="NY612" s="154"/>
      <c r="NZ612" s="154"/>
      <c r="OA612" s="154"/>
      <c r="OB612" s="154"/>
      <c r="OC612" s="154"/>
      <c r="OD612" s="154"/>
      <c r="OE612" s="154"/>
      <c r="OF612" s="154"/>
      <c r="OG612" s="154"/>
      <c r="OH612" s="154"/>
      <c r="OI612" s="154"/>
      <c r="OJ612" s="154"/>
      <c r="OK612" s="154"/>
      <c r="OL612" s="154"/>
      <c r="OM612" s="154"/>
      <c r="ON612" s="154"/>
      <c r="OO612" s="154"/>
      <c r="OP612" s="154"/>
      <c r="OQ612" s="154"/>
      <c r="OR612" s="154"/>
      <c r="OS612" s="154"/>
      <c r="OT612" s="154"/>
      <c r="OU612" s="154"/>
      <c r="OV612" s="154"/>
      <c r="OW612" s="154"/>
      <c r="OX612" s="154"/>
      <c r="OY612" s="154"/>
      <c r="OZ612" s="154"/>
      <c r="PA612" s="154"/>
      <c r="PB612" s="154"/>
      <c r="PC612" s="154"/>
      <c r="PD612" s="154"/>
      <c r="PE612" s="154"/>
      <c r="PF612" s="154"/>
      <c r="PG612" s="154"/>
      <c r="PH612" s="154"/>
      <c r="PI612" s="154"/>
      <c r="PJ612" s="154"/>
      <c r="PK612" s="154"/>
      <c r="PL612" s="154"/>
      <c r="PM612" s="154"/>
      <c r="PN612" s="154"/>
      <c r="PO612" s="154"/>
      <c r="PP612" s="154"/>
      <c r="PQ612" s="154"/>
      <c r="PR612" s="154"/>
      <c r="PS612" s="154"/>
      <c r="PT612" s="154"/>
      <c r="PU612" s="154"/>
      <c r="PV612" s="154"/>
      <c r="PW612" s="154"/>
      <c r="PX612" s="154"/>
      <c r="PY612" s="154"/>
      <c r="PZ612" s="154"/>
      <c r="QA612" s="154"/>
      <c r="QB612" s="154"/>
      <c r="QC612" s="154"/>
      <c r="QD612" s="154"/>
      <c r="QE612" s="154"/>
      <c r="QF612" s="154"/>
      <c r="QG612" s="154"/>
      <c r="QH612" s="154"/>
      <c r="QI612" s="154"/>
      <c r="QJ612" s="154"/>
      <c r="QK612" s="154"/>
      <c r="QL612" s="154"/>
      <c r="QM612" s="154"/>
      <c r="QN612" s="154"/>
      <c r="QO612" s="154"/>
      <c r="QP612" s="154"/>
      <c r="QQ612" s="154"/>
      <c r="QR612" s="154"/>
      <c r="QS612" s="154"/>
      <c r="QT612" s="154"/>
      <c r="QU612" s="154"/>
      <c r="QV612" s="154"/>
      <c r="QW612" s="154"/>
      <c r="QX612" s="154"/>
      <c r="QY612" s="154"/>
      <c r="QZ612" s="154"/>
      <c r="RA612" s="154"/>
      <c r="RB612" s="154"/>
      <c r="RC612" s="154"/>
      <c r="RD612" s="154"/>
      <c r="RE612" s="154"/>
      <c r="RF612" s="154"/>
      <c r="RG612" s="154"/>
      <c r="RH612" s="154"/>
      <c r="RI612" s="154"/>
      <c r="RJ612" s="154"/>
      <c r="RK612" s="154"/>
      <c r="RL612" s="154"/>
      <c r="RM612" s="154"/>
      <c r="RN612" s="154"/>
      <c r="RO612" s="154"/>
      <c r="RP612" s="154"/>
      <c r="RQ612" s="154"/>
      <c r="RR612" s="154"/>
      <c r="RS612" s="154"/>
      <c r="RT612" s="154"/>
      <c r="RU612" s="154"/>
      <c r="RV612" s="154"/>
      <c r="RW612" s="154"/>
      <c r="RX612" s="154"/>
      <c r="RY612" s="154"/>
      <c r="RZ612" s="154"/>
      <c r="SA612" s="154"/>
      <c r="SB612" s="154"/>
      <c r="SC612" s="154"/>
      <c r="SD612" s="154"/>
      <c r="SE612" s="154"/>
      <c r="SF612" s="154"/>
      <c r="SG612" s="154"/>
      <c r="SH612" s="154"/>
      <c r="SI612" s="154"/>
      <c r="SJ612" s="154"/>
      <c r="SK612" s="154"/>
      <c r="SL612" s="154"/>
      <c r="SM612" s="154"/>
      <c r="SN612" s="154"/>
      <c r="SO612" s="154"/>
      <c r="SP612" s="154"/>
      <c r="SQ612" s="154"/>
      <c r="SR612" s="154"/>
      <c r="SS612" s="154"/>
      <c r="ST612" s="154"/>
      <c r="SU612" s="154"/>
      <c r="SV612" s="154"/>
      <c r="SW612" s="154"/>
      <c r="SX612" s="154"/>
      <c r="SY612" s="154"/>
      <c r="SZ612" s="154"/>
      <c r="TA612" s="154"/>
      <c r="TB612" s="154"/>
      <c r="TC612" s="154"/>
      <c r="TD612" s="154"/>
      <c r="TE612" s="154"/>
      <c r="TF612" s="154"/>
      <c r="TG612" s="154"/>
      <c r="TH612" s="154"/>
      <c r="TI612" s="154"/>
      <c r="TJ612" s="154"/>
      <c r="TK612" s="154"/>
      <c r="TL612" s="154"/>
      <c r="TM612" s="154"/>
      <c r="TN612" s="154"/>
      <c r="TO612" s="154"/>
      <c r="TP612" s="154"/>
      <c r="TQ612" s="154"/>
      <c r="TR612" s="154"/>
      <c r="TS612" s="154"/>
      <c r="TT612" s="154"/>
      <c r="TU612" s="154"/>
      <c r="TV612" s="154"/>
      <c r="TW612" s="154"/>
      <c r="TX612" s="154"/>
      <c r="TY612" s="154"/>
      <c r="TZ612" s="154"/>
      <c r="UA612" s="154"/>
      <c r="UB612" s="154"/>
      <c r="UC612" s="154"/>
      <c r="UD612" s="154"/>
      <c r="UE612" s="154"/>
      <c r="UF612" s="154"/>
      <c r="UG612" s="154"/>
      <c r="UH612" s="154"/>
      <c r="UI612" s="154"/>
      <c r="UJ612" s="154"/>
      <c r="UK612" s="154"/>
      <c r="UL612" s="154"/>
      <c r="UM612" s="154"/>
      <c r="UN612" s="154"/>
      <c r="UO612" s="154"/>
      <c r="UP612" s="154"/>
      <c r="UQ612" s="154"/>
      <c r="UR612" s="154"/>
      <c r="US612" s="154"/>
      <c r="UT612" s="154"/>
      <c r="UU612" s="154"/>
      <c r="UV612" s="154"/>
      <c r="UW612" s="154"/>
      <c r="UX612" s="154"/>
      <c r="UY612" s="154"/>
      <c r="UZ612" s="154"/>
      <c r="VA612" s="154"/>
      <c r="VB612" s="154"/>
      <c r="VC612" s="154"/>
      <c r="VD612" s="154"/>
      <c r="VE612" s="154"/>
      <c r="VF612" s="154"/>
      <c r="VG612" s="154"/>
      <c r="VH612" s="154"/>
      <c r="VI612" s="154"/>
      <c r="VJ612" s="154"/>
      <c r="VK612" s="154"/>
      <c r="VL612" s="154"/>
      <c r="VM612" s="154"/>
      <c r="VN612" s="154"/>
      <c r="VO612" s="154"/>
      <c r="VP612" s="154"/>
      <c r="VQ612" s="154"/>
      <c r="VR612" s="154"/>
      <c r="VS612" s="154"/>
      <c r="VT612" s="154"/>
      <c r="VU612" s="154"/>
      <c r="VV612" s="154"/>
      <c r="VW612" s="154"/>
    </row>
    <row r="613" spans="1:595" s="157" customFormat="1" ht="94.5" customHeight="1">
      <c r="A613" s="798"/>
      <c r="B613" s="655" t="s">
        <v>1360</v>
      </c>
      <c r="C613" s="657" t="s">
        <v>1361</v>
      </c>
      <c r="D613" s="659" t="s">
        <v>1290</v>
      </c>
      <c r="E613" s="553" t="s">
        <v>1304</v>
      </c>
      <c r="F613" s="179" t="s">
        <v>51</v>
      </c>
      <c r="G613" s="177">
        <v>39814</v>
      </c>
      <c r="H613" s="177" t="s">
        <v>24</v>
      </c>
      <c r="I613" s="197" t="s">
        <v>352</v>
      </c>
      <c r="J613" s="197" t="s">
        <v>298</v>
      </c>
      <c r="K613" s="197" t="s">
        <v>1362</v>
      </c>
      <c r="L613" s="197" t="s">
        <v>28</v>
      </c>
      <c r="M613" s="152">
        <f t="shared" ref="M613:R613" si="40">M614+M615</f>
        <v>129641056.46000001</v>
      </c>
      <c r="N613" s="152">
        <f t="shared" si="40"/>
        <v>129641056.46000001</v>
      </c>
      <c r="O613" s="152">
        <f>O614+O615</f>
        <v>129239237.90000001</v>
      </c>
      <c r="P613" s="198">
        <f t="shared" si="40"/>
        <v>115032030</v>
      </c>
      <c r="Q613" s="152">
        <f t="shared" si="40"/>
        <v>117030330</v>
      </c>
      <c r="R613" s="152">
        <f t="shared" si="40"/>
        <v>117030330</v>
      </c>
      <c r="S613" s="546"/>
      <c r="T613" s="153"/>
      <c r="U613" s="153"/>
      <c r="V613" s="153"/>
      <c r="W613" s="153"/>
      <c r="X613" s="153"/>
      <c r="Y613" s="153"/>
      <c r="Z613" s="153"/>
      <c r="AA613" s="153"/>
      <c r="AB613" s="153"/>
      <c r="AC613" s="153"/>
      <c r="AD613" s="153"/>
      <c r="AE613" s="153"/>
      <c r="AF613" s="153"/>
      <c r="AG613" s="153"/>
      <c r="AH613" s="153"/>
      <c r="AI613" s="153"/>
      <c r="AJ613" s="153"/>
      <c r="AK613" s="153"/>
      <c r="AL613" s="153"/>
      <c r="AM613" s="153"/>
      <c r="AN613" s="153"/>
      <c r="AO613" s="153"/>
      <c r="AP613" s="153"/>
      <c r="AQ613" s="153"/>
      <c r="AR613" s="153"/>
      <c r="AS613" s="153"/>
      <c r="AT613" s="153"/>
      <c r="AU613" s="154"/>
      <c r="AV613" s="154"/>
      <c r="AW613" s="154"/>
      <c r="AX613" s="154"/>
      <c r="AY613" s="154"/>
      <c r="AZ613" s="154"/>
      <c r="BA613" s="154"/>
      <c r="BB613" s="154"/>
      <c r="BC613" s="154"/>
      <c r="BD613" s="154"/>
      <c r="BE613" s="154"/>
      <c r="BF613" s="154"/>
      <c r="BG613" s="154"/>
      <c r="BH613" s="154"/>
      <c r="BI613" s="154"/>
      <c r="BJ613" s="154"/>
      <c r="BK613" s="154"/>
      <c r="BL613" s="154"/>
      <c r="BM613" s="154"/>
      <c r="BN613" s="154"/>
      <c r="BO613" s="154"/>
      <c r="BP613" s="154"/>
      <c r="BQ613" s="154"/>
      <c r="BR613" s="154"/>
      <c r="BS613" s="154"/>
      <c r="BT613" s="154"/>
      <c r="BU613" s="154"/>
      <c r="BV613" s="154"/>
      <c r="BW613" s="154"/>
      <c r="BX613" s="154"/>
      <c r="BY613" s="154"/>
      <c r="BZ613" s="154"/>
      <c r="CA613" s="154"/>
      <c r="CB613" s="154"/>
      <c r="CC613" s="154"/>
      <c r="CD613" s="154"/>
      <c r="CE613" s="154"/>
      <c r="CF613" s="154"/>
      <c r="CG613" s="154"/>
      <c r="CH613" s="154"/>
      <c r="CI613" s="154"/>
      <c r="CJ613" s="154"/>
      <c r="CK613" s="154"/>
      <c r="CL613" s="154"/>
      <c r="CM613" s="154"/>
      <c r="CN613" s="154"/>
      <c r="CO613" s="154"/>
      <c r="CP613" s="154"/>
      <c r="CQ613" s="154"/>
      <c r="CR613" s="154"/>
      <c r="CS613" s="154"/>
      <c r="CT613" s="154"/>
      <c r="CU613" s="154"/>
      <c r="CV613" s="154"/>
      <c r="CW613" s="154"/>
      <c r="CX613" s="154"/>
      <c r="CY613" s="154"/>
      <c r="CZ613" s="154"/>
      <c r="DA613" s="154"/>
      <c r="DB613" s="154"/>
      <c r="DC613" s="154"/>
      <c r="DD613" s="154"/>
      <c r="DE613" s="154"/>
      <c r="DF613" s="154"/>
      <c r="DG613" s="154"/>
      <c r="DH613" s="154"/>
      <c r="DI613" s="154"/>
      <c r="DJ613" s="154"/>
      <c r="DK613" s="154"/>
      <c r="DL613" s="154"/>
      <c r="DM613" s="154"/>
      <c r="DN613" s="154"/>
      <c r="DO613" s="154"/>
      <c r="DP613" s="154"/>
      <c r="DQ613" s="154"/>
      <c r="DR613" s="154"/>
      <c r="DS613" s="154"/>
      <c r="DT613" s="154"/>
      <c r="DU613" s="154"/>
      <c r="DV613" s="154"/>
      <c r="DW613" s="154"/>
      <c r="DX613" s="154"/>
      <c r="DY613" s="154"/>
      <c r="DZ613" s="154"/>
      <c r="EA613" s="154"/>
      <c r="EB613" s="154"/>
      <c r="EC613" s="154"/>
      <c r="ED613" s="154"/>
      <c r="EE613" s="154"/>
      <c r="EF613" s="154"/>
      <c r="EG613" s="154"/>
      <c r="EH613" s="154"/>
      <c r="EI613" s="154"/>
      <c r="EJ613" s="154"/>
      <c r="EK613" s="154"/>
      <c r="EL613" s="154"/>
      <c r="EM613" s="154"/>
      <c r="EN613" s="154"/>
      <c r="EO613" s="154"/>
      <c r="EP613" s="154"/>
      <c r="EQ613" s="154"/>
      <c r="ER613" s="154"/>
      <c r="ES613" s="154"/>
      <c r="ET613" s="154"/>
      <c r="EU613" s="154"/>
      <c r="EV613" s="154"/>
      <c r="EW613" s="154"/>
      <c r="EX613" s="154"/>
      <c r="EY613" s="154"/>
      <c r="EZ613" s="154"/>
      <c r="FA613" s="154"/>
      <c r="FB613" s="154"/>
      <c r="FC613" s="154"/>
      <c r="FD613" s="154"/>
      <c r="FE613" s="154"/>
      <c r="FF613" s="154"/>
      <c r="FG613" s="154"/>
      <c r="FH613" s="154"/>
      <c r="FI613" s="154"/>
      <c r="FJ613" s="154"/>
      <c r="FK613" s="154"/>
      <c r="FL613" s="154"/>
      <c r="FM613" s="154"/>
      <c r="FN613" s="154"/>
      <c r="FO613" s="154"/>
      <c r="FP613" s="154"/>
      <c r="FQ613" s="154"/>
      <c r="FR613" s="154"/>
      <c r="FS613" s="154"/>
      <c r="FT613" s="154"/>
      <c r="FU613" s="154"/>
      <c r="FV613" s="154"/>
      <c r="FW613" s="154"/>
      <c r="FX613" s="154"/>
      <c r="FY613" s="154"/>
      <c r="FZ613" s="154"/>
      <c r="GA613" s="154"/>
      <c r="GB613" s="154"/>
      <c r="GC613" s="154"/>
      <c r="GD613" s="154"/>
      <c r="GE613" s="154"/>
      <c r="GF613" s="154"/>
      <c r="GG613" s="154"/>
      <c r="GH613" s="154"/>
      <c r="GI613" s="154"/>
      <c r="GJ613" s="154"/>
      <c r="GK613" s="154"/>
      <c r="GL613" s="154"/>
      <c r="GM613" s="154"/>
      <c r="GN613" s="154"/>
      <c r="GO613" s="154"/>
      <c r="GP613" s="154"/>
      <c r="GQ613" s="154"/>
      <c r="GR613" s="154"/>
      <c r="GS613" s="154"/>
      <c r="GT613" s="154"/>
      <c r="GU613" s="154"/>
      <c r="GV613" s="154"/>
      <c r="GW613" s="154"/>
      <c r="GX613" s="154"/>
      <c r="GY613" s="154"/>
      <c r="GZ613" s="154"/>
      <c r="HA613" s="154"/>
      <c r="HB613" s="154"/>
      <c r="HC613" s="154"/>
      <c r="HD613" s="154"/>
      <c r="HE613" s="154"/>
      <c r="HF613" s="154"/>
      <c r="HG613" s="154"/>
      <c r="HH613" s="154"/>
      <c r="HI613" s="154"/>
      <c r="HJ613" s="154"/>
      <c r="HK613" s="154"/>
      <c r="HL613" s="154"/>
      <c r="HM613" s="154"/>
      <c r="HN613" s="154"/>
      <c r="HO613" s="154"/>
      <c r="HP613" s="154"/>
      <c r="HQ613" s="154"/>
      <c r="HR613" s="154"/>
      <c r="HS613" s="154"/>
      <c r="HT613" s="154"/>
      <c r="HU613" s="154"/>
      <c r="HV613" s="154"/>
      <c r="HW613" s="154"/>
      <c r="HX613" s="154"/>
      <c r="HY613" s="154"/>
      <c r="HZ613" s="154"/>
      <c r="IA613" s="154"/>
      <c r="IB613" s="154"/>
      <c r="IC613" s="154"/>
      <c r="ID613" s="154"/>
      <c r="IE613" s="154"/>
      <c r="IF613" s="154"/>
      <c r="IG613" s="154"/>
      <c r="IH613" s="154"/>
      <c r="II613" s="154"/>
      <c r="IJ613" s="154"/>
      <c r="IK613" s="154"/>
      <c r="IL613" s="154"/>
      <c r="IM613" s="154"/>
      <c r="IN613" s="154"/>
      <c r="IO613" s="154"/>
      <c r="IP613" s="154"/>
      <c r="IQ613" s="154"/>
      <c r="IR613" s="154"/>
      <c r="IS613" s="154"/>
      <c r="IT613" s="154"/>
      <c r="IU613" s="154"/>
      <c r="IV613" s="154"/>
      <c r="IW613" s="154"/>
      <c r="IX613" s="154"/>
      <c r="IY613" s="154"/>
      <c r="IZ613" s="154"/>
      <c r="JA613" s="154"/>
      <c r="JB613" s="154"/>
      <c r="JC613" s="154"/>
      <c r="JD613" s="154"/>
      <c r="JE613" s="154"/>
      <c r="JF613" s="154"/>
      <c r="JG613" s="154"/>
      <c r="JH613" s="154"/>
      <c r="JI613" s="154"/>
      <c r="JJ613" s="154"/>
      <c r="JK613" s="154"/>
      <c r="JL613" s="154"/>
      <c r="JM613" s="154"/>
      <c r="JN613" s="154"/>
      <c r="JO613" s="154"/>
      <c r="JP613" s="154"/>
      <c r="JQ613" s="154"/>
      <c r="JR613" s="154"/>
      <c r="JS613" s="154"/>
      <c r="JT613" s="154"/>
      <c r="JU613" s="154"/>
      <c r="JV613" s="154"/>
      <c r="JW613" s="154"/>
      <c r="JX613" s="154"/>
      <c r="JY613" s="154"/>
      <c r="JZ613" s="154"/>
      <c r="KA613" s="154"/>
      <c r="KB613" s="154"/>
      <c r="KC613" s="154"/>
      <c r="KD613" s="154"/>
      <c r="KE613" s="154"/>
      <c r="KF613" s="154"/>
      <c r="KG613" s="154"/>
      <c r="KH613" s="154"/>
      <c r="KI613" s="154"/>
      <c r="KJ613" s="154"/>
      <c r="KK613" s="154"/>
      <c r="KL613" s="154"/>
      <c r="KM613" s="154"/>
      <c r="KN613" s="154"/>
      <c r="KO613" s="154"/>
      <c r="KP613" s="154"/>
      <c r="KQ613" s="154"/>
      <c r="KR613" s="154"/>
      <c r="KS613" s="154"/>
      <c r="KT613" s="154"/>
      <c r="KU613" s="154"/>
      <c r="KV613" s="154"/>
      <c r="KW613" s="154"/>
      <c r="KX613" s="154"/>
      <c r="KY613" s="154"/>
      <c r="KZ613" s="154"/>
      <c r="LA613" s="154"/>
      <c r="LB613" s="154"/>
      <c r="LC613" s="154"/>
      <c r="LD613" s="154"/>
      <c r="LE613" s="154"/>
      <c r="LF613" s="154"/>
      <c r="LG613" s="154"/>
      <c r="LH613" s="154"/>
      <c r="LI613" s="154"/>
      <c r="LJ613" s="154"/>
      <c r="LK613" s="154"/>
      <c r="LL613" s="154"/>
      <c r="LM613" s="154"/>
      <c r="LN613" s="154"/>
      <c r="LO613" s="154"/>
      <c r="LP613" s="154"/>
      <c r="LQ613" s="154"/>
      <c r="LR613" s="154"/>
      <c r="LS613" s="154"/>
      <c r="LT613" s="154"/>
      <c r="LU613" s="154"/>
      <c r="LV613" s="154"/>
      <c r="LW613" s="154"/>
      <c r="LX613" s="154"/>
      <c r="LY613" s="154"/>
      <c r="LZ613" s="154"/>
      <c r="MA613" s="154"/>
      <c r="MB613" s="154"/>
      <c r="MC613" s="154"/>
      <c r="MD613" s="154"/>
      <c r="ME613" s="154"/>
      <c r="MF613" s="154"/>
      <c r="MG613" s="154"/>
      <c r="MH613" s="154"/>
      <c r="MI613" s="154"/>
      <c r="MJ613" s="154"/>
      <c r="MK613" s="154"/>
      <c r="ML613" s="154"/>
      <c r="MM613" s="154"/>
      <c r="MN613" s="154"/>
      <c r="MO613" s="154"/>
      <c r="MP613" s="154"/>
      <c r="MQ613" s="154"/>
      <c r="MR613" s="154"/>
      <c r="MS613" s="154"/>
      <c r="MT613" s="154"/>
      <c r="MU613" s="154"/>
      <c r="MV613" s="154"/>
      <c r="MW613" s="154"/>
      <c r="MX613" s="154"/>
      <c r="MY613" s="154"/>
      <c r="MZ613" s="154"/>
      <c r="NA613" s="154"/>
      <c r="NB613" s="154"/>
      <c r="NC613" s="154"/>
      <c r="ND613" s="154"/>
      <c r="NE613" s="154"/>
      <c r="NF613" s="154"/>
      <c r="NG613" s="154"/>
      <c r="NH613" s="154"/>
      <c r="NI613" s="154"/>
      <c r="NJ613" s="154"/>
      <c r="NK613" s="154"/>
      <c r="NL613" s="154"/>
      <c r="NM613" s="154"/>
      <c r="NN613" s="154"/>
      <c r="NO613" s="154"/>
      <c r="NP613" s="154"/>
      <c r="NQ613" s="154"/>
      <c r="NR613" s="154"/>
      <c r="NS613" s="154"/>
      <c r="NT613" s="154"/>
      <c r="NU613" s="154"/>
      <c r="NV613" s="154"/>
      <c r="NW613" s="154"/>
      <c r="NX613" s="154"/>
      <c r="NY613" s="154"/>
      <c r="NZ613" s="154"/>
      <c r="OA613" s="154"/>
      <c r="OB613" s="154"/>
      <c r="OC613" s="154"/>
      <c r="OD613" s="154"/>
      <c r="OE613" s="154"/>
      <c r="OF613" s="154"/>
      <c r="OG613" s="154"/>
      <c r="OH613" s="154"/>
      <c r="OI613" s="154"/>
      <c r="OJ613" s="154"/>
      <c r="OK613" s="154"/>
      <c r="OL613" s="154"/>
      <c r="OM613" s="154"/>
      <c r="ON613" s="154"/>
      <c r="OO613" s="154"/>
      <c r="OP613" s="154"/>
      <c r="OQ613" s="154"/>
      <c r="OR613" s="154"/>
      <c r="OS613" s="154"/>
      <c r="OT613" s="154"/>
      <c r="OU613" s="154"/>
      <c r="OV613" s="154"/>
      <c r="OW613" s="154"/>
      <c r="OX613" s="154"/>
      <c r="OY613" s="154"/>
      <c r="OZ613" s="154"/>
      <c r="PA613" s="154"/>
      <c r="PB613" s="154"/>
      <c r="PC613" s="154"/>
      <c r="PD613" s="154"/>
      <c r="PE613" s="154"/>
      <c r="PF613" s="154"/>
      <c r="PG613" s="154"/>
      <c r="PH613" s="154"/>
      <c r="PI613" s="154"/>
      <c r="PJ613" s="154"/>
      <c r="PK613" s="154"/>
      <c r="PL613" s="154"/>
      <c r="PM613" s="154"/>
      <c r="PN613" s="154"/>
      <c r="PO613" s="154"/>
      <c r="PP613" s="154"/>
      <c r="PQ613" s="154"/>
      <c r="PR613" s="154"/>
      <c r="PS613" s="154"/>
      <c r="PT613" s="154"/>
      <c r="PU613" s="154"/>
      <c r="PV613" s="154"/>
      <c r="PW613" s="154"/>
      <c r="PX613" s="154"/>
      <c r="PY613" s="154"/>
      <c r="PZ613" s="154"/>
      <c r="QA613" s="154"/>
      <c r="QB613" s="154"/>
      <c r="QC613" s="154"/>
      <c r="QD613" s="154"/>
      <c r="QE613" s="154"/>
      <c r="QF613" s="154"/>
      <c r="QG613" s="154"/>
      <c r="QH613" s="154"/>
      <c r="QI613" s="154"/>
      <c r="QJ613" s="154"/>
      <c r="QK613" s="154"/>
      <c r="QL613" s="154"/>
      <c r="QM613" s="154"/>
      <c r="QN613" s="154"/>
      <c r="QO613" s="154"/>
      <c r="QP613" s="154"/>
      <c r="QQ613" s="154"/>
      <c r="QR613" s="154"/>
      <c r="QS613" s="154"/>
      <c r="QT613" s="154"/>
      <c r="QU613" s="154"/>
      <c r="QV613" s="154"/>
      <c r="QW613" s="154"/>
      <c r="QX613" s="154"/>
      <c r="QY613" s="154"/>
      <c r="QZ613" s="154"/>
      <c r="RA613" s="154"/>
      <c r="RB613" s="154"/>
      <c r="RC613" s="154"/>
      <c r="RD613" s="154"/>
      <c r="RE613" s="154"/>
      <c r="RF613" s="154"/>
      <c r="RG613" s="154"/>
      <c r="RH613" s="154"/>
      <c r="RI613" s="154"/>
      <c r="RJ613" s="154"/>
      <c r="RK613" s="154"/>
      <c r="RL613" s="154"/>
      <c r="RM613" s="154"/>
      <c r="RN613" s="154"/>
      <c r="RO613" s="154"/>
      <c r="RP613" s="154"/>
      <c r="RQ613" s="154"/>
      <c r="RR613" s="154"/>
      <c r="RS613" s="154"/>
      <c r="RT613" s="154"/>
      <c r="RU613" s="154"/>
      <c r="RV613" s="154"/>
      <c r="RW613" s="154"/>
      <c r="RX613" s="154"/>
      <c r="RY613" s="154"/>
      <c r="RZ613" s="154"/>
      <c r="SA613" s="154"/>
      <c r="SB613" s="154"/>
      <c r="SC613" s="154"/>
      <c r="SD613" s="154"/>
      <c r="SE613" s="154"/>
      <c r="SF613" s="154"/>
      <c r="SG613" s="154"/>
      <c r="SH613" s="154"/>
      <c r="SI613" s="154"/>
      <c r="SJ613" s="154"/>
      <c r="SK613" s="154"/>
      <c r="SL613" s="154"/>
      <c r="SM613" s="154"/>
      <c r="SN613" s="154"/>
      <c r="SO613" s="154"/>
      <c r="SP613" s="154"/>
      <c r="SQ613" s="154"/>
      <c r="SR613" s="154"/>
      <c r="SS613" s="154"/>
      <c r="ST613" s="154"/>
      <c r="SU613" s="154"/>
      <c r="SV613" s="154"/>
      <c r="SW613" s="154"/>
      <c r="SX613" s="154"/>
      <c r="SY613" s="154"/>
      <c r="SZ613" s="154"/>
      <c r="TA613" s="154"/>
      <c r="TB613" s="154"/>
      <c r="TC613" s="154"/>
      <c r="TD613" s="154"/>
      <c r="TE613" s="154"/>
      <c r="TF613" s="154"/>
      <c r="TG613" s="154"/>
      <c r="TH613" s="154"/>
      <c r="TI613" s="154"/>
      <c r="TJ613" s="154"/>
      <c r="TK613" s="154"/>
      <c r="TL613" s="154"/>
      <c r="TM613" s="154"/>
      <c r="TN613" s="154"/>
      <c r="TO613" s="154"/>
      <c r="TP613" s="154"/>
      <c r="TQ613" s="154"/>
      <c r="TR613" s="154"/>
      <c r="TS613" s="154"/>
      <c r="TT613" s="154"/>
      <c r="TU613" s="154"/>
      <c r="TV613" s="154"/>
      <c r="TW613" s="154"/>
      <c r="TX613" s="154"/>
      <c r="TY613" s="154"/>
      <c r="TZ613" s="154"/>
      <c r="UA613" s="154"/>
      <c r="UB613" s="154"/>
      <c r="UC613" s="154"/>
      <c r="UD613" s="154"/>
      <c r="UE613" s="154"/>
      <c r="UF613" s="154"/>
      <c r="UG613" s="154"/>
      <c r="UH613" s="154"/>
      <c r="UI613" s="154"/>
      <c r="UJ613" s="154"/>
      <c r="UK613" s="154"/>
      <c r="UL613" s="154"/>
      <c r="UM613" s="154"/>
      <c r="UN613" s="154"/>
      <c r="UO613" s="154"/>
      <c r="UP613" s="154"/>
      <c r="UQ613" s="154"/>
      <c r="UR613" s="154"/>
      <c r="US613" s="154"/>
      <c r="UT613" s="154"/>
      <c r="UU613" s="154"/>
      <c r="UV613" s="154"/>
      <c r="UW613" s="154"/>
      <c r="UX613" s="154"/>
      <c r="UY613" s="154"/>
      <c r="UZ613" s="154"/>
      <c r="VA613" s="154"/>
      <c r="VB613" s="154"/>
      <c r="VC613" s="154"/>
      <c r="VD613" s="154"/>
      <c r="VE613" s="154"/>
      <c r="VF613" s="154"/>
      <c r="VG613" s="154"/>
      <c r="VH613" s="154"/>
      <c r="VI613" s="154"/>
      <c r="VJ613" s="154"/>
      <c r="VK613" s="154"/>
      <c r="VL613" s="154"/>
      <c r="VM613" s="154"/>
      <c r="VN613" s="154"/>
      <c r="VO613" s="154"/>
      <c r="VP613" s="154"/>
      <c r="VQ613" s="154"/>
      <c r="VR613" s="154"/>
      <c r="VS613" s="154"/>
      <c r="VT613" s="154"/>
      <c r="VU613" s="154"/>
      <c r="VV613" s="154"/>
      <c r="VW613" s="154"/>
    </row>
    <row r="614" spans="1:595" s="153" customFormat="1" ht="158.25" customHeight="1">
      <c r="A614" s="798"/>
      <c r="B614" s="686"/>
      <c r="C614" s="676"/>
      <c r="D614" s="680"/>
      <c r="E614" s="486" t="s">
        <v>1363</v>
      </c>
      <c r="F614" s="166" t="s">
        <v>51</v>
      </c>
      <c r="G614" s="167">
        <v>43831</v>
      </c>
      <c r="H614" s="167" t="s">
        <v>24</v>
      </c>
      <c r="I614" s="175" t="s">
        <v>352</v>
      </c>
      <c r="J614" s="175" t="s">
        <v>298</v>
      </c>
      <c r="K614" s="175" t="s">
        <v>1362</v>
      </c>
      <c r="L614" s="175" t="s">
        <v>431</v>
      </c>
      <c r="M614" s="155">
        <v>79261855.609999999</v>
      </c>
      <c r="N614" s="155">
        <v>79261855.609999999</v>
      </c>
      <c r="O614" s="155">
        <v>88909750</v>
      </c>
      <c r="P614" s="199">
        <v>90423480</v>
      </c>
      <c r="Q614" s="155">
        <v>90423480</v>
      </c>
      <c r="R614" s="155">
        <v>90423480</v>
      </c>
      <c r="S614" s="545">
        <v>3</v>
      </c>
      <c r="AU614" s="154"/>
      <c r="AV614" s="154"/>
      <c r="AW614" s="154"/>
      <c r="AX614" s="154"/>
      <c r="AY614" s="154"/>
      <c r="AZ614" s="154"/>
      <c r="BA614" s="154"/>
      <c r="BB614" s="154"/>
      <c r="BC614" s="154"/>
      <c r="BD614" s="154"/>
      <c r="BE614" s="154"/>
      <c r="BF614" s="154"/>
      <c r="BG614" s="154"/>
      <c r="BH614" s="154"/>
      <c r="BI614" s="154"/>
      <c r="BJ614" s="154"/>
      <c r="BK614" s="154"/>
      <c r="BL614" s="154"/>
      <c r="BM614" s="154"/>
      <c r="BN614" s="154"/>
      <c r="BO614" s="154"/>
      <c r="BP614" s="154"/>
      <c r="BQ614" s="154"/>
      <c r="BR614" s="154"/>
      <c r="BS614" s="154"/>
      <c r="BT614" s="154"/>
      <c r="BU614" s="154"/>
      <c r="BV614" s="154"/>
      <c r="BW614" s="154"/>
      <c r="BX614" s="154"/>
      <c r="BY614" s="154"/>
      <c r="BZ614" s="154"/>
      <c r="CA614" s="154"/>
      <c r="CB614" s="154"/>
      <c r="CC614" s="154"/>
      <c r="CD614" s="154"/>
      <c r="CE614" s="154"/>
      <c r="CF614" s="154"/>
      <c r="CG614" s="154"/>
      <c r="CH614" s="154"/>
      <c r="CI614" s="154"/>
      <c r="CJ614" s="154"/>
      <c r="CK614" s="154"/>
      <c r="CL614" s="154"/>
      <c r="CM614" s="154"/>
      <c r="CN614" s="154"/>
      <c r="CO614" s="154"/>
      <c r="CP614" s="154"/>
      <c r="CQ614" s="154"/>
      <c r="CR614" s="154"/>
      <c r="CS614" s="154"/>
      <c r="CT614" s="154"/>
      <c r="CU614" s="154"/>
      <c r="CV614" s="154"/>
      <c r="CW614" s="154"/>
      <c r="CX614" s="154"/>
      <c r="CY614" s="154"/>
      <c r="CZ614" s="154"/>
      <c r="DA614" s="154"/>
      <c r="DB614" s="154"/>
      <c r="DC614" s="154"/>
      <c r="DD614" s="154"/>
      <c r="DE614" s="154"/>
      <c r="DF614" s="154"/>
      <c r="DG614" s="154"/>
      <c r="DH614" s="154"/>
      <c r="DI614" s="154"/>
      <c r="DJ614" s="154"/>
      <c r="DK614" s="154"/>
      <c r="DL614" s="154"/>
      <c r="DM614" s="154"/>
      <c r="DN614" s="154"/>
      <c r="DO614" s="154"/>
      <c r="DP614" s="154"/>
      <c r="DQ614" s="154"/>
      <c r="DR614" s="154"/>
      <c r="DS614" s="154"/>
      <c r="DT614" s="154"/>
      <c r="DU614" s="154"/>
      <c r="DV614" s="154"/>
      <c r="DW614" s="154"/>
      <c r="DX614" s="154"/>
      <c r="DY614" s="154"/>
      <c r="DZ614" s="154"/>
      <c r="EA614" s="154"/>
      <c r="EB614" s="154"/>
      <c r="EC614" s="154"/>
      <c r="ED614" s="154"/>
      <c r="EE614" s="154"/>
      <c r="EF614" s="154"/>
      <c r="EG614" s="154"/>
      <c r="EH614" s="154"/>
      <c r="EI614" s="154"/>
      <c r="EJ614" s="154"/>
      <c r="EK614" s="154"/>
      <c r="EL614" s="154"/>
      <c r="EM614" s="154"/>
      <c r="EN614" s="154"/>
      <c r="EO614" s="154"/>
      <c r="EP614" s="154"/>
      <c r="EQ614" s="154"/>
      <c r="ER614" s="154"/>
      <c r="ES614" s="154"/>
      <c r="ET614" s="154"/>
      <c r="EU614" s="154"/>
      <c r="EV614" s="154"/>
      <c r="EW614" s="154"/>
      <c r="EX614" s="154"/>
      <c r="EY614" s="154"/>
      <c r="EZ614" s="154"/>
      <c r="FA614" s="154"/>
      <c r="FB614" s="154"/>
      <c r="FC614" s="154"/>
      <c r="FD614" s="154"/>
      <c r="FE614" s="154"/>
      <c r="FF614" s="154"/>
      <c r="FG614" s="154"/>
      <c r="FH614" s="154"/>
      <c r="FI614" s="154"/>
      <c r="FJ614" s="154"/>
      <c r="FK614" s="154"/>
      <c r="FL614" s="154"/>
      <c r="FM614" s="154"/>
      <c r="FN614" s="154"/>
      <c r="FO614" s="154"/>
      <c r="FP614" s="154"/>
      <c r="FQ614" s="154"/>
      <c r="FR614" s="154"/>
      <c r="FS614" s="154"/>
      <c r="FT614" s="154"/>
      <c r="FU614" s="154"/>
      <c r="FV614" s="154"/>
      <c r="FW614" s="154"/>
      <c r="FX614" s="154"/>
      <c r="FY614" s="154"/>
      <c r="FZ614" s="154"/>
      <c r="GA614" s="154"/>
      <c r="GB614" s="154"/>
      <c r="GC614" s="154"/>
      <c r="GD614" s="154"/>
      <c r="GE614" s="154"/>
      <c r="GF614" s="154"/>
      <c r="GG614" s="154"/>
      <c r="GH614" s="154"/>
      <c r="GI614" s="154"/>
      <c r="GJ614" s="154"/>
      <c r="GK614" s="154"/>
      <c r="GL614" s="154"/>
      <c r="GM614" s="154"/>
      <c r="GN614" s="154"/>
      <c r="GO614" s="154"/>
      <c r="GP614" s="154"/>
      <c r="GQ614" s="154"/>
      <c r="GR614" s="154"/>
      <c r="GS614" s="154"/>
      <c r="GT614" s="154"/>
      <c r="GU614" s="154"/>
      <c r="GV614" s="154"/>
      <c r="GW614" s="154"/>
      <c r="GX614" s="154"/>
      <c r="GY614" s="154"/>
      <c r="GZ614" s="154"/>
      <c r="HA614" s="154"/>
      <c r="HB614" s="154"/>
      <c r="HC614" s="154"/>
      <c r="HD614" s="154"/>
      <c r="HE614" s="154"/>
      <c r="HF614" s="154"/>
      <c r="HG614" s="154"/>
      <c r="HH614" s="154"/>
      <c r="HI614" s="154"/>
      <c r="HJ614" s="154"/>
      <c r="HK614" s="154"/>
      <c r="HL614" s="154"/>
      <c r="HM614" s="154"/>
      <c r="HN614" s="154"/>
      <c r="HO614" s="154"/>
      <c r="HP614" s="154"/>
      <c r="HQ614" s="154"/>
      <c r="HR614" s="154"/>
      <c r="HS614" s="154"/>
      <c r="HT614" s="154"/>
      <c r="HU614" s="154"/>
      <c r="HV614" s="154"/>
      <c r="HW614" s="154"/>
      <c r="HX614" s="154"/>
      <c r="HY614" s="154"/>
      <c r="HZ614" s="154"/>
      <c r="IA614" s="154"/>
      <c r="IB614" s="154"/>
      <c r="IC614" s="154"/>
      <c r="ID614" s="154"/>
      <c r="IE614" s="154"/>
      <c r="IF614" s="154"/>
      <c r="IG614" s="154"/>
      <c r="IH614" s="154"/>
      <c r="II614" s="154"/>
      <c r="IJ614" s="154"/>
      <c r="IK614" s="154"/>
      <c r="IL614" s="154"/>
      <c r="IM614" s="154"/>
      <c r="IN614" s="154"/>
      <c r="IO614" s="154"/>
      <c r="IP614" s="154"/>
      <c r="IQ614" s="154"/>
      <c r="IR614" s="154"/>
      <c r="IS614" s="154"/>
      <c r="IT614" s="154"/>
      <c r="IU614" s="154"/>
      <c r="IV614" s="154"/>
      <c r="IW614" s="154"/>
      <c r="IX614" s="154"/>
      <c r="IY614" s="154"/>
      <c r="IZ614" s="154"/>
      <c r="JA614" s="154"/>
      <c r="JB614" s="154"/>
      <c r="JC614" s="154"/>
      <c r="JD614" s="154"/>
      <c r="JE614" s="154"/>
      <c r="JF614" s="154"/>
      <c r="JG614" s="154"/>
      <c r="JH614" s="154"/>
      <c r="JI614" s="154"/>
      <c r="JJ614" s="154"/>
      <c r="JK614" s="154"/>
      <c r="JL614" s="154"/>
      <c r="JM614" s="154"/>
      <c r="JN614" s="154"/>
      <c r="JO614" s="154"/>
      <c r="JP614" s="154"/>
      <c r="JQ614" s="154"/>
      <c r="JR614" s="154"/>
      <c r="JS614" s="154"/>
      <c r="JT614" s="154"/>
      <c r="JU614" s="154"/>
      <c r="JV614" s="154"/>
      <c r="JW614" s="154"/>
      <c r="JX614" s="154"/>
      <c r="JY614" s="154"/>
      <c r="JZ614" s="154"/>
      <c r="KA614" s="154"/>
      <c r="KB614" s="154"/>
      <c r="KC614" s="154"/>
      <c r="KD614" s="154"/>
      <c r="KE614" s="154"/>
      <c r="KF614" s="154"/>
      <c r="KG614" s="154"/>
      <c r="KH614" s="154"/>
      <c r="KI614" s="154"/>
      <c r="KJ614" s="154"/>
      <c r="KK614" s="154"/>
      <c r="KL614" s="154"/>
      <c r="KM614" s="154"/>
      <c r="KN614" s="154"/>
      <c r="KO614" s="154"/>
      <c r="KP614" s="154"/>
      <c r="KQ614" s="154"/>
      <c r="KR614" s="154"/>
      <c r="KS614" s="154"/>
      <c r="KT614" s="154"/>
      <c r="KU614" s="154"/>
      <c r="KV614" s="154"/>
      <c r="KW614" s="154"/>
      <c r="KX614" s="154"/>
      <c r="KY614" s="154"/>
      <c r="KZ614" s="154"/>
      <c r="LA614" s="154"/>
      <c r="LB614" s="154"/>
      <c r="LC614" s="154"/>
      <c r="LD614" s="154"/>
      <c r="LE614" s="154"/>
      <c r="LF614" s="154"/>
      <c r="LG614" s="154"/>
      <c r="LH614" s="154"/>
      <c r="LI614" s="154"/>
      <c r="LJ614" s="154"/>
      <c r="LK614" s="154"/>
      <c r="LL614" s="154"/>
      <c r="LM614" s="154"/>
      <c r="LN614" s="154"/>
      <c r="LO614" s="154"/>
      <c r="LP614" s="154"/>
      <c r="LQ614" s="154"/>
      <c r="LR614" s="154"/>
      <c r="LS614" s="154"/>
      <c r="LT614" s="154"/>
      <c r="LU614" s="154"/>
      <c r="LV614" s="154"/>
      <c r="LW614" s="154"/>
      <c r="LX614" s="154"/>
      <c r="LY614" s="154"/>
      <c r="LZ614" s="154"/>
      <c r="MA614" s="154"/>
      <c r="MB614" s="154"/>
      <c r="MC614" s="154"/>
      <c r="MD614" s="154"/>
      <c r="ME614" s="154"/>
      <c r="MF614" s="154"/>
      <c r="MG614" s="154"/>
      <c r="MH614" s="154"/>
      <c r="MI614" s="154"/>
      <c r="MJ614" s="154"/>
      <c r="MK614" s="154"/>
      <c r="ML614" s="154"/>
      <c r="MM614" s="154"/>
      <c r="MN614" s="154"/>
      <c r="MO614" s="154"/>
      <c r="MP614" s="154"/>
      <c r="MQ614" s="154"/>
      <c r="MR614" s="154"/>
      <c r="MS614" s="154"/>
      <c r="MT614" s="154"/>
      <c r="MU614" s="154"/>
      <c r="MV614" s="154"/>
      <c r="MW614" s="154"/>
      <c r="MX614" s="154"/>
      <c r="MY614" s="154"/>
      <c r="MZ614" s="154"/>
      <c r="NA614" s="154"/>
      <c r="NB614" s="154"/>
      <c r="NC614" s="154"/>
      <c r="ND614" s="154"/>
      <c r="NE614" s="154"/>
      <c r="NF614" s="154"/>
      <c r="NG614" s="154"/>
      <c r="NH614" s="154"/>
      <c r="NI614" s="154"/>
      <c r="NJ614" s="154"/>
      <c r="NK614" s="154"/>
      <c r="NL614" s="154"/>
      <c r="NM614" s="154"/>
      <c r="NN614" s="154"/>
      <c r="NO614" s="154"/>
      <c r="NP614" s="154"/>
      <c r="NQ614" s="154"/>
      <c r="NR614" s="154"/>
      <c r="NS614" s="154"/>
      <c r="NT614" s="154"/>
      <c r="NU614" s="154"/>
      <c r="NV614" s="154"/>
      <c r="NW614" s="154"/>
      <c r="NX614" s="154"/>
      <c r="NY614" s="154"/>
      <c r="NZ614" s="154"/>
      <c r="OA614" s="154"/>
      <c r="OB614" s="154"/>
      <c r="OC614" s="154"/>
      <c r="OD614" s="154"/>
      <c r="OE614" s="154"/>
      <c r="OF614" s="154"/>
      <c r="OG614" s="154"/>
      <c r="OH614" s="154"/>
      <c r="OI614" s="154"/>
      <c r="OJ614" s="154"/>
      <c r="OK614" s="154"/>
      <c r="OL614" s="154"/>
      <c r="OM614" s="154"/>
      <c r="ON614" s="154"/>
      <c r="OO614" s="154"/>
      <c r="OP614" s="154"/>
      <c r="OQ614" s="154"/>
      <c r="OR614" s="154"/>
      <c r="OS614" s="154"/>
      <c r="OT614" s="154"/>
      <c r="OU614" s="154"/>
      <c r="OV614" s="154"/>
      <c r="OW614" s="154"/>
      <c r="OX614" s="154"/>
      <c r="OY614" s="154"/>
      <c r="OZ614" s="154"/>
      <c r="PA614" s="154"/>
      <c r="PB614" s="154"/>
      <c r="PC614" s="154"/>
      <c r="PD614" s="154"/>
      <c r="PE614" s="154"/>
      <c r="PF614" s="154"/>
      <c r="PG614" s="154"/>
      <c r="PH614" s="154"/>
      <c r="PI614" s="154"/>
      <c r="PJ614" s="154"/>
      <c r="PK614" s="154"/>
      <c r="PL614" s="154"/>
      <c r="PM614" s="154"/>
      <c r="PN614" s="154"/>
      <c r="PO614" s="154"/>
      <c r="PP614" s="154"/>
      <c r="PQ614" s="154"/>
      <c r="PR614" s="154"/>
      <c r="PS614" s="154"/>
      <c r="PT614" s="154"/>
      <c r="PU614" s="154"/>
      <c r="PV614" s="154"/>
      <c r="PW614" s="154"/>
      <c r="PX614" s="154"/>
      <c r="PY614" s="154"/>
      <c r="PZ614" s="154"/>
      <c r="QA614" s="154"/>
      <c r="QB614" s="154"/>
      <c r="QC614" s="154"/>
      <c r="QD614" s="154"/>
      <c r="QE614" s="154"/>
      <c r="QF614" s="154"/>
      <c r="QG614" s="154"/>
      <c r="QH614" s="154"/>
      <c r="QI614" s="154"/>
      <c r="QJ614" s="154"/>
      <c r="QK614" s="154"/>
      <c r="QL614" s="154"/>
      <c r="QM614" s="154"/>
      <c r="QN614" s="154"/>
      <c r="QO614" s="154"/>
      <c r="QP614" s="154"/>
      <c r="QQ614" s="154"/>
      <c r="QR614" s="154"/>
      <c r="QS614" s="154"/>
      <c r="QT614" s="154"/>
      <c r="QU614" s="154"/>
      <c r="QV614" s="154"/>
      <c r="QW614" s="154"/>
      <c r="QX614" s="154"/>
      <c r="QY614" s="154"/>
      <c r="QZ614" s="154"/>
      <c r="RA614" s="154"/>
      <c r="RB614" s="154"/>
      <c r="RC614" s="154"/>
      <c r="RD614" s="154"/>
      <c r="RE614" s="154"/>
      <c r="RF614" s="154"/>
      <c r="RG614" s="154"/>
      <c r="RH614" s="154"/>
      <c r="RI614" s="154"/>
      <c r="RJ614" s="154"/>
      <c r="RK614" s="154"/>
      <c r="RL614" s="154"/>
      <c r="RM614" s="154"/>
      <c r="RN614" s="154"/>
      <c r="RO614" s="154"/>
      <c r="RP614" s="154"/>
      <c r="RQ614" s="154"/>
      <c r="RR614" s="154"/>
      <c r="RS614" s="154"/>
      <c r="RT614" s="154"/>
      <c r="RU614" s="154"/>
      <c r="RV614" s="154"/>
      <c r="RW614" s="154"/>
      <c r="RX614" s="154"/>
      <c r="RY614" s="154"/>
      <c r="RZ614" s="154"/>
      <c r="SA614" s="154"/>
      <c r="SB614" s="154"/>
      <c r="SC614" s="154"/>
      <c r="SD614" s="154"/>
      <c r="SE614" s="154"/>
      <c r="SF614" s="154"/>
      <c r="SG614" s="154"/>
      <c r="SH614" s="154"/>
      <c r="SI614" s="154"/>
      <c r="SJ614" s="154"/>
      <c r="SK614" s="154"/>
      <c r="SL614" s="154"/>
      <c r="SM614" s="154"/>
      <c r="SN614" s="154"/>
      <c r="SO614" s="154"/>
      <c r="SP614" s="154"/>
      <c r="SQ614" s="154"/>
      <c r="SR614" s="154"/>
      <c r="SS614" s="154"/>
      <c r="ST614" s="154"/>
      <c r="SU614" s="154"/>
      <c r="SV614" s="154"/>
      <c r="SW614" s="154"/>
      <c r="SX614" s="154"/>
      <c r="SY614" s="154"/>
      <c r="SZ614" s="154"/>
      <c r="TA614" s="154"/>
      <c r="TB614" s="154"/>
      <c r="TC614" s="154"/>
      <c r="TD614" s="154"/>
      <c r="TE614" s="154"/>
      <c r="TF614" s="154"/>
      <c r="TG614" s="154"/>
      <c r="TH614" s="154"/>
      <c r="TI614" s="154"/>
      <c r="TJ614" s="154"/>
      <c r="TK614" s="154"/>
      <c r="TL614" s="154"/>
      <c r="TM614" s="154"/>
      <c r="TN614" s="154"/>
      <c r="TO614" s="154"/>
      <c r="TP614" s="154"/>
      <c r="TQ614" s="154"/>
      <c r="TR614" s="154"/>
      <c r="TS614" s="154"/>
      <c r="TT614" s="154"/>
      <c r="TU614" s="154"/>
      <c r="TV614" s="154"/>
      <c r="TW614" s="154"/>
      <c r="TX614" s="154"/>
      <c r="TY614" s="154"/>
      <c r="TZ614" s="154"/>
      <c r="UA614" s="154"/>
      <c r="UB614" s="154"/>
      <c r="UC614" s="154"/>
      <c r="UD614" s="154"/>
      <c r="UE614" s="154"/>
      <c r="UF614" s="154"/>
      <c r="UG614" s="154"/>
      <c r="UH614" s="154"/>
      <c r="UI614" s="154"/>
      <c r="UJ614" s="154"/>
      <c r="UK614" s="154"/>
      <c r="UL614" s="154"/>
      <c r="UM614" s="154"/>
      <c r="UN614" s="154"/>
      <c r="UO614" s="154"/>
      <c r="UP614" s="154"/>
      <c r="UQ614" s="154"/>
      <c r="UR614" s="154"/>
      <c r="US614" s="154"/>
      <c r="UT614" s="154"/>
      <c r="UU614" s="154"/>
      <c r="UV614" s="154"/>
      <c r="UW614" s="154"/>
      <c r="UX614" s="154"/>
      <c r="UY614" s="154"/>
      <c r="UZ614" s="154"/>
      <c r="VA614" s="154"/>
      <c r="VB614" s="154"/>
      <c r="VC614" s="154"/>
      <c r="VD614" s="154"/>
      <c r="VE614" s="154"/>
      <c r="VF614" s="154"/>
      <c r="VG614" s="154"/>
      <c r="VH614" s="154"/>
      <c r="VI614" s="154"/>
      <c r="VJ614" s="154"/>
      <c r="VK614" s="154"/>
      <c r="VL614" s="154"/>
      <c r="VM614" s="154"/>
      <c r="VN614" s="154"/>
      <c r="VO614" s="154"/>
      <c r="VP614" s="154"/>
      <c r="VQ614" s="154"/>
      <c r="VR614" s="154"/>
      <c r="VS614" s="154"/>
      <c r="VT614" s="154"/>
      <c r="VU614" s="154"/>
      <c r="VV614" s="154"/>
      <c r="VW614" s="154"/>
    </row>
    <row r="615" spans="1:595" s="153" customFormat="1" ht="144" customHeight="1">
      <c r="A615" s="798"/>
      <c r="B615" s="656"/>
      <c r="C615" s="658"/>
      <c r="D615" s="660"/>
      <c r="E615" s="485" t="s">
        <v>1300</v>
      </c>
      <c r="F615" s="160" t="s">
        <v>51</v>
      </c>
      <c r="G615" s="176" t="s">
        <v>1364</v>
      </c>
      <c r="H615" s="176" t="s">
        <v>24</v>
      </c>
      <c r="I615" s="192" t="s">
        <v>352</v>
      </c>
      <c r="J615" s="192" t="s">
        <v>298</v>
      </c>
      <c r="K615" s="175" t="s">
        <v>1362</v>
      </c>
      <c r="L615" s="192" t="s">
        <v>424</v>
      </c>
      <c r="M615" s="155">
        <v>50379200.850000001</v>
      </c>
      <c r="N615" s="155">
        <v>50379200.850000001</v>
      </c>
      <c r="O615" s="155">
        <v>40329487.899999999</v>
      </c>
      <c r="P615" s="168">
        <v>24608550</v>
      </c>
      <c r="Q615" s="161">
        <v>26606850</v>
      </c>
      <c r="R615" s="161">
        <v>26606850</v>
      </c>
      <c r="S615" s="545">
        <v>3</v>
      </c>
      <c r="AU615" s="154"/>
      <c r="AV615" s="154"/>
      <c r="AW615" s="154"/>
      <c r="AX615" s="154"/>
      <c r="AY615" s="154"/>
      <c r="AZ615" s="154"/>
      <c r="BA615" s="154"/>
      <c r="BB615" s="154"/>
      <c r="BC615" s="154"/>
      <c r="BD615" s="154"/>
      <c r="BE615" s="154"/>
      <c r="BF615" s="154"/>
      <c r="BG615" s="154"/>
      <c r="BH615" s="154"/>
      <c r="BI615" s="154"/>
      <c r="BJ615" s="154"/>
      <c r="BK615" s="154"/>
      <c r="BL615" s="154"/>
      <c r="BM615" s="154"/>
      <c r="BN615" s="154"/>
      <c r="BO615" s="154"/>
      <c r="BP615" s="154"/>
      <c r="BQ615" s="154"/>
      <c r="BR615" s="154"/>
      <c r="BS615" s="154"/>
      <c r="BT615" s="154"/>
      <c r="BU615" s="154"/>
      <c r="BV615" s="154"/>
      <c r="BW615" s="154"/>
      <c r="BX615" s="154"/>
      <c r="BY615" s="154"/>
      <c r="BZ615" s="154"/>
      <c r="CA615" s="154"/>
      <c r="CB615" s="154"/>
      <c r="CC615" s="154"/>
      <c r="CD615" s="154"/>
      <c r="CE615" s="154"/>
      <c r="CF615" s="154"/>
      <c r="CG615" s="154"/>
      <c r="CH615" s="154"/>
      <c r="CI615" s="154"/>
      <c r="CJ615" s="154"/>
      <c r="CK615" s="154"/>
      <c r="CL615" s="154"/>
      <c r="CM615" s="154"/>
      <c r="CN615" s="154"/>
      <c r="CO615" s="154"/>
      <c r="CP615" s="154"/>
      <c r="CQ615" s="154"/>
      <c r="CR615" s="154"/>
      <c r="CS615" s="154"/>
      <c r="CT615" s="154"/>
      <c r="CU615" s="154"/>
      <c r="CV615" s="154"/>
      <c r="CW615" s="154"/>
      <c r="CX615" s="154"/>
      <c r="CY615" s="154"/>
      <c r="CZ615" s="154"/>
      <c r="DA615" s="154"/>
      <c r="DB615" s="154"/>
      <c r="DC615" s="154"/>
      <c r="DD615" s="154"/>
      <c r="DE615" s="154"/>
      <c r="DF615" s="154"/>
      <c r="DG615" s="154"/>
      <c r="DH615" s="154"/>
      <c r="DI615" s="154"/>
      <c r="DJ615" s="154"/>
      <c r="DK615" s="154"/>
      <c r="DL615" s="154"/>
      <c r="DM615" s="154"/>
      <c r="DN615" s="154"/>
      <c r="DO615" s="154"/>
      <c r="DP615" s="154"/>
      <c r="DQ615" s="154"/>
      <c r="DR615" s="154"/>
      <c r="DS615" s="154"/>
      <c r="DT615" s="154"/>
      <c r="DU615" s="154"/>
      <c r="DV615" s="154"/>
      <c r="DW615" s="154"/>
      <c r="DX615" s="154"/>
      <c r="DY615" s="154"/>
      <c r="DZ615" s="154"/>
      <c r="EA615" s="154"/>
      <c r="EB615" s="154"/>
      <c r="EC615" s="154"/>
      <c r="ED615" s="154"/>
      <c r="EE615" s="154"/>
      <c r="EF615" s="154"/>
      <c r="EG615" s="154"/>
      <c r="EH615" s="154"/>
      <c r="EI615" s="154"/>
      <c r="EJ615" s="154"/>
      <c r="EK615" s="154"/>
      <c r="EL615" s="154"/>
      <c r="EM615" s="154"/>
      <c r="EN615" s="154"/>
      <c r="EO615" s="154"/>
      <c r="EP615" s="154"/>
      <c r="EQ615" s="154"/>
      <c r="ER615" s="154"/>
      <c r="ES615" s="154"/>
      <c r="ET615" s="154"/>
      <c r="EU615" s="154"/>
      <c r="EV615" s="154"/>
      <c r="EW615" s="154"/>
      <c r="EX615" s="154"/>
      <c r="EY615" s="154"/>
      <c r="EZ615" s="154"/>
      <c r="FA615" s="154"/>
      <c r="FB615" s="154"/>
      <c r="FC615" s="154"/>
      <c r="FD615" s="154"/>
      <c r="FE615" s="154"/>
      <c r="FF615" s="154"/>
      <c r="FG615" s="154"/>
      <c r="FH615" s="154"/>
      <c r="FI615" s="154"/>
      <c r="FJ615" s="154"/>
      <c r="FK615" s="154"/>
      <c r="FL615" s="154"/>
      <c r="FM615" s="154"/>
      <c r="FN615" s="154"/>
      <c r="FO615" s="154"/>
      <c r="FP615" s="154"/>
      <c r="FQ615" s="154"/>
      <c r="FR615" s="154"/>
      <c r="FS615" s="154"/>
      <c r="FT615" s="154"/>
      <c r="FU615" s="154"/>
      <c r="FV615" s="154"/>
      <c r="FW615" s="154"/>
      <c r="FX615" s="154"/>
      <c r="FY615" s="154"/>
      <c r="FZ615" s="154"/>
      <c r="GA615" s="154"/>
      <c r="GB615" s="154"/>
      <c r="GC615" s="154"/>
      <c r="GD615" s="154"/>
      <c r="GE615" s="154"/>
      <c r="GF615" s="154"/>
      <c r="GG615" s="154"/>
      <c r="GH615" s="154"/>
      <c r="GI615" s="154"/>
      <c r="GJ615" s="154"/>
      <c r="GK615" s="154"/>
      <c r="GL615" s="154"/>
      <c r="GM615" s="154"/>
      <c r="GN615" s="154"/>
      <c r="GO615" s="154"/>
      <c r="GP615" s="154"/>
      <c r="GQ615" s="154"/>
      <c r="GR615" s="154"/>
      <c r="GS615" s="154"/>
      <c r="GT615" s="154"/>
      <c r="GU615" s="154"/>
      <c r="GV615" s="154"/>
      <c r="GW615" s="154"/>
      <c r="GX615" s="154"/>
      <c r="GY615" s="154"/>
      <c r="GZ615" s="154"/>
      <c r="HA615" s="154"/>
      <c r="HB615" s="154"/>
      <c r="HC615" s="154"/>
      <c r="HD615" s="154"/>
      <c r="HE615" s="154"/>
      <c r="HF615" s="154"/>
      <c r="HG615" s="154"/>
      <c r="HH615" s="154"/>
      <c r="HI615" s="154"/>
      <c r="HJ615" s="154"/>
      <c r="HK615" s="154"/>
      <c r="HL615" s="154"/>
      <c r="HM615" s="154"/>
      <c r="HN615" s="154"/>
      <c r="HO615" s="154"/>
      <c r="HP615" s="154"/>
      <c r="HQ615" s="154"/>
      <c r="HR615" s="154"/>
      <c r="HS615" s="154"/>
      <c r="HT615" s="154"/>
      <c r="HU615" s="154"/>
      <c r="HV615" s="154"/>
      <c r="HW615" s="154"/>
      <c r="HX615" s="154"/>
      <c r="HY615" s="154"/>
      <c r="HZ615" s="154"/>
      <c r="IA615" s="154"/>
      <c r="IB615" s="154"/>
      <c r="IC615" s="154"/>
      <c r="ID615" s="154"/>
      <c r="IE615" s="154"/>
      <c r="IF615" s="154"/>
      <c r="IG615" s="154"/>
      <c r="IH615" s="154"/>
      <c r="II615" s="154"/>
      <c r="IJ615" s="154"/>
      <c r="IK615" s="154"/>
      <c r="IL615" s="154"/>
      <c r="IM615" s="154"/>
      <c r="IN615" s="154"/>
      <c r="IO615" s="154"/>
      <c r="IP615" s="154"/>
      <c r="IQ615" s="154"/>
      <c r="IR615" s="154"/>
      <c r="IS615" s="154"/>
      <c r="IT615" s="154"/>
      <c r="IU615" s="154"/>
      <c r="IV615" s="154"/>
      <c r="IW615" s="154"/>
      <c r="IX615" s="154"/>
      <c r="IY615" s="154"/>
      <c r="IZ615" s="154"/>
      <c r="JA615" s="154"/>
      <c r="JB615" s="154"/>
      <c r="JC615" s="154"/>
      <c r="JD615" s="154"/>
      <c r="JE615" s="154"/>
      <c r="JF615" s="154"/>
      <c r="JG615" s="154"/>
      <c r="JH615" s="154"/>
      <c r="JI615" s="154"/>
      <c r="JJ615" s="154"/>
      <c r="JK615" s="154"/>
      <c r="JL615" s="154"/>
      <c r="JM615" s="154"/>
      <c r="JN615" s="154"/>
      <c r="JO615" s="154"/>
      <c r="JP615" s="154"/>
      <c r="JQ615" s="154"/>
      <c r="JR615" s="154"/>
      <c r="JS615" s="154"/>
      <c r="JT615" s="154"/>
      <c r="JU615" s="154"/>
      <c r="JV615" s="154"/>
      <c r="JW615" s="154"/>
      <c r="JX615" s="154"/>
      <c r="JY615" s="154"/>
      <c r="JZ615" s="154"/>
      <c r="KA615" s="154"/>
      <c r="KB615" s="154"/>
      <c r="KC615" s="154"/>
      <c r="KD615" s="154"/>
      <c r="KE615" s="154"/>
      <c r="KF615" s="154"/>
      <c r="KG615" s="154"/>
      <c r="KH615" s="154"/>
      <c r="KI615" s="154"/>
      <c r="KJ615" s="154"/>
      <c r="KK615" s="154"/>
      <c r="KL615" s="154"/>
      <c r="KM615" s="154"/>
      <c r="KN615" s="154"/>
      <c r="KO615" s="154"/>
      <c r="KP615" s="154"/>
      <c r="KQ615" s="154"/>
      <c r="KR615" s="154"/>
      <c r="KS615" s="154"/>
      <c r="KT615" s="154"/>
      <c r="KU615" s="154"/>
      <c r="KV615" s="154"/>
      <c r="KW615" s="154"/>
      <c r="KX615" s="154"/>
      <c r="KY615" s="154"/>
      <c r="KZ615" s="154"/>
      <c r="LA615" s="154"/>
      <c r="LB615" s="154"/>
      <c r="LC615" s="154"/>
      <c r="LD615" s="154"/>
      <c r="LE615" s="154"/>
      <c r="LF615" s="154"/>
      <c r="LG615" s="154"/>
      <c r="LH615" s="154"/>
      <c r="LI615" s="154"/>
      <c r="LJ615" s="154"/>
      <c r="LK615" s="154"/>
      <c r="LL615" s="154"/>
      <c r="LM615" s="154"/>
      <c r="LN615" s="154"/>
      <c r="LO615" s="154"/>
      <c r="LP615" s="154"/>
      <c r="LQ615" s="154"/>
      <c r="LR615" s="154"/>
      <c r="LS615" s="154"/>
      <c r="LT615" s="154"/>
      <c r="LU615" s="154"/>
      <c r="LV615" s="154"/>
      <c r="LW615" s="154"/>
      <c r="LX615" s="154"/>
      <c r="LY615" s="154"/>
      <c r="LZ615" s="154"/>
      <c r="MA615" s="154"/>
      <c r="MB615" s="154"/>
      <c r="MC615" s="154"/>
      <c r="MD615" s="154"/>
      <c r="ME615" s="154"/>
      <c r="MF615" s="154"/>
      <c r="MG615" s="154"/>
      <c r="MH615" s="154"/>
      <c r="MI615" s="154"/>
      <c r="MJ615" s="154"/>
      <c r="MK615" s="154"/>
      <c r="ML615" s="154"/>
      <c r="MM615" s="154"/>
      <c r="MN615" s="154"/>
      <c r="MO615" s="154"/>
      <c r="MP615" s="154"/>
      <c r="MQ615" s="154"/>
      <c r="MR615" s="154"/>
      <c r="MS615" s="154"/>
      <c r="MT615" s="154"/>
      <c r="MU615" s="154"/>
      <c r="MV615" s="154"/>
      <c r="MW615" s="154"/>
      <c r="MX615" s="154"/>
      <c r="MY615" s="154"/>
      <c r="MZ615" s="154"/>
      <c r="NA615" s="154"/>
      <c r="NB615" s="154"/>
      <c r="NC615" s="154"/>
      <c r="ND615" s="154"/>
      <c r="NE615" s="154"/>
      <c r="NF615" s="154"/>
      <c r="NG615" s="154"/>
      <c r="NH615" s="154"/>
      <c r="NI615" s="154"/>
      <c r="NJ615" s="154"/>
      <c r="NK615" s="154"/>
      <c r="NL615" s="154"/>
      <c r="NM615" s="154"/>
      <c r="NN615" s="154"/>
      <c r="NO615" s="154"/>
      <c r="NP615" s="154"/>
      <c r="NQ615" s="154"/>
      <c r="NR615" s="154"/>
      <c r="NS615" s="154"/>
      <c r="NT615" s="154"/>
      <c r="NU615" s="154"/>
      <c r="NV615" s="154"/>
      <c r="NW615" s="154"/>
      <c r="NX615" s="154"/>
      <c r="NY615" s="154"/>
      <c r="NZ615" s="154"/>
      <c r="OA615" s="154"/>
      <c r="OB615" s="154"/>
      <c r="OC615" s="154"/>
      <c r="OD615" s="154"/>
      <c r="OE615" s="154"/>
      <c r="OF615" s="154"/>
      <c r="OG615" s="154"/>
      <c r="OH615" s="154"/>
      <c r="OI615" s="154"/>
      <c r="OJ615" s="154"/>
      <c r="OK615" s="154"/>
      <c r="OL615" s="154"/>
      <c r="OM615" s="154"/>
      <c r="ON615" s="154"/>
      <c r="OO615" s="154"/>
      <c r="OP615" s="154"/>
      <c r="OQ615" s="154"/>
      <c r="OR615" s="154"/>
      <c r="OS615" s="154"/>
      <c r="OT615" s="154"/>
      <c r="OU615" s="154"/>
      <c r="OV615" s="154"/>
      <c r="OW615" s="154"/>
      <c r="OX615" s="154"/>
      <c r="OY615" s="154"/>
      <c r="OZ615" s="154"/>
      <c r="PA615" s="154"/>
      <c r="PB615" s="154"/>
      <c r="PC615" s="154"/>
      <c r="PD615" s="154"/>
      <c r="PE615" s="154"/>
      <c r="PF615" s="154"/>
      <c r="PG615" s="154"/>
      <c r="PH615" s="154"/>
      <c r="PI615" s="154"/>
      <c r="PJ615" s="154"/>
      <c r="PK615" s="154"/>
      <c r="PL615" s="154"/>
      <c r="PM615" s="154"/>
      <c r="PN615" s="154"/>
      <c r="PO615" s="154"/>
      <c r="PP615" s="154"/>
      <c r="PQ615" s="154"/>
      <c r="PR615" s="154"/>
      <c r="PS615" s="154"/>
      <c r="PT615" s="154"/>
      <c r="PU615" s="154"/>
      <c r="PV615" s="154"/>
      <c r="PW615" s="154"/>
      <c r="PX615" s="154"/>
      <c r="PY615" s="154"/>
      <c r="PZ615" s="154"/>
      <c r="QA615" s="154"/>
      <c r="QB615" s="154"/>
      <c r="QC615" s="154"/>
      <c r="QD615" s="154"/>
      <c r="QE615" s="154"/>
      <c r="QF615" s="154"/>
      <c r="QG615" s="154"/>
      <c r="QH615" s="154"/>
      <c r="QI615" s="154"/>
      <c r="QJ615" s="154"/>
      <c r="QK615" s="154"/>
      <c r="QL615" s="154"/>
      <c r="QM615" s="154"/>
      <c r="QN615" s="154"/>
      <c r="QO615" s="154"/>
      <c r="QP615" s="154"/>
      <c r="QQ615" s="154"/>
      <c r="QR615" s="154"/>
      <c r="QS615" s="154"/>
      <c r="QT615" s="154"/>
      <c r="QU615" s="154"/>
      <c r="QV615" s="154"/>
      <c r="QW615" s="154"/>
      <c r="QX615" s="154"/>
      <c r="QY615" s="154"/>
      <c r="QZ615" s="154"/>
      <c r="RA615" s="154"/>
      <c r="RB615" s="154"/>
      <c r="RC615" s="154"/>
      <c r="RD615" s="154"/>
      <c r="RE615" s="154"/>
      <c r="RF615" s="154"/>
      <c r="RG615" s="154"/>
      <c r="RH615" s="154"/>
      <c r="RI615" s="154"/>
      <c r="RJ615" s="154"/>
      <c r="RK615" s="154"/>
      <c r="RL615" s="154"/>
      <c r="RM615" s="154"/>
      <c r="RN615" s="154"/>
      <c r="RO615" s="154"/>
      <c r="RP615" s="154"/>
      <c r="RQ615" s="154"/>
      <c r="RR615" s="154"/>
      <c r="RS615" s="154"/>
      <c r="RT615" s="154"/>
      <c r="RU615" s="154"/>
      <c r="RV615" s="154"/>
      <c r="RW615" s="154"/>
      <c r="RX615" s="154"/>
      <c r="RY615" s="154"/>
      <c r="RZ615" s="154"/>
      <c r="SA615" s="154"/>
      <c r="SB615" s="154"/>
      <c r="SC615" s="154"/>
      <c r="SD615" s="154"/>
      <c r="SE615" s="154"/>
      <c r="SF615" s="154"/>
      <c r="SG615" s="154"/>
      <c r="SH615" s="154"/>
      <c r="SI615" s="154"/>
      <c r="SJ615" s="154"/>
      <c r="SK615" s="154"/>
      <c r="SL615" s="154"/>
      <c r="SM615" s="154"/>
      <c r="SN615" s="154"/>
      <c r="SO615" s="154"/>
      <c r="SP615" s="154"/>
      <c r="SQ615" s="154"/>
      <c r="SR615" s="154"/>
      <c r="SS615" s="154"/>
      <c r="ST615" s="154"/>
      <c r="SU615" s="154"/>
      <c r="SV615" s="154"/>
      <c r="SW615" s="154"/>
      <c r="SX615" s="154"/>
      <c r="SY615" s="154"/>
      <c r="SZ615" s="154"/>
      <c r="TA615" s="154"/>
      <c r="TB615" s="154"/>
      <c r="TC615" s="154"/>
      <c r="TD615" s="154"/>
      <c r="TE615" s="154"/>
      <c r="TF615" s="154"/>
      <c r="TG615" s="154"/>
      <c r="TH615" s="154"/>
      <c r="TI615" s="154"/>
      <c r="TJ615" s="154"/>
      <c r="TK615" s="154"/>
      <c r="TL615" s="154"/>
      <c r="TM615" s="154"/>
      <c r="TN615" s="154"/>
      <c r="TO615" s="154"/>
      <c r="TP615" s="154"/>
      <c r="TQ615" s="154"/>
      <c r="TR615" s="154"/>
      <c r="TS615" s="154"/>
      <c r="TT615" s="154"/>
      <c r="TU615" s="154"/>
      <c r="TV615" s="154"/>
      <c r="TW615" s="154"/>
      <c r="TX615" s="154"/>
      <c r="TY615" s="154"/>
      <c r="TZ615" s="154"/>
      <c r="UA615" s="154"/>
      <c r="UB615" s="154"/>
      <c r="UC615" s="154"/>
      <c r="UD615" s="154"/>
      <c r="UE615" s="154"/>
      <c r="UF615" s="154"/>
      <c r="UG615" s="154"/>
      <c r="UH615" s="154"/>
      <c r="UI615" s="154"/>
      <c r="UJ615" s="154"/>
      <c r="UK615" s="154"/>
      <c r="UL615" s="154"/>
      <c r="UM615" s="154"/>
      <c r="UN615" s="154"/>
      <c r="UO615" s="154"/>
      <c r="UP615" s="154"/>
      <c r="UQ615" s="154"/>
      <c r="UR615" s="154"/>
      <c r="US615" s="154"/>
      <c r="UT615" s="154"/>
      <c r="UU615" s="154"/>
      <c r="UV615" s="154"/>
      <c r="UW615" s="154"/>
      <c r="UX615" s="154"/>
      <c r="UY615" s="154"/>
      <c r="UZ615" s="154"/>
      <c r="VA615" s="154"/>
      <c r="VB615" s="154"/>
      <c r="VC615" s="154"/>
      <c r="VD615" s="154"/>
      <c r="VE615" s="154"/>
      <c r="VF615" s="154"/>
      <c r="VG615" s="154"/>
      <c r="VH615" s="154"/>
      <c r="VI615" s="154"/>
      <c r="VJ615" s="154"/>
      <c r="VK615" s="154"/>
      <c r="VL615" s="154"/>
      <c r="VM615" s="154"/>
      <c r="VN615" s="154"/>
      <c r="VO615" s="154"/>
      <c r="VP615" s="154"/>
      <c r="VQ615" s="154"/>
      <c r="VR615" s="154"/>
      <c r="VS615" s="154"/>
      <c r="VT615" s="154"/>
      <c r="VU615" s="154"/>
      <c r="VV615" s="154"/>
      <c r="VW615" s="154"/>
    </row>
    <row r="616" spans="1:595" s="153" customFormat="1" ht="76.5" customHeight="1">
      <c r="A616" s="798"/>
      <c r="B616" s="655" t="s">
        <v>1365</v>
      </c>
      <c r="C616" s="657" t="s">
        <v>1366</v>
      </c>
      <c r="D616" s="659" t="s">
        <v>1367</v>
      </c>
      <c r="E616" s="751" t="s">
        <v>1304</v>
      </c>
      <c r="F616" s="653" t="s">
        <v>1368</v>
      </c>
      <c r="G616" s="664">
        <v>39814</v>
      </c>
      <c r="H616" s="664" t="s">
        <v>24</v>
      </c>
      <c r="I616" s="188" t="s">
        <v>352</v>
      </c>
      <c r="J616" s="188" t="s">
        <v>298</v>
      </c>
      <c r="K616" s="197" t="s">
        <v>1369</v>
      </c>
      <c r="L616" s="188" t="s">
        <v>28</v>
      </c>
      <c r="M616" s="152">
        <f t="shared" ref="M616:R616" si="41">M617</f>
        <v>7000</v>
      </c>
      <c r="N616" s="152">
        <f t="shared" si="41"/>
        <v>7000</v>
      </c>
      <c r="O616" s="152">
        <f t="shared" si="41"/>
        <v>0</v>
      </c>
      <c r="P616" s="203">
        <f t="shared" si="41"/>
        <v>0</v>
      </c>
      <c r="Q616" s="202">
        <f t="shared" si="41"/>
        <v>0</v>
      </c>
      <c r="R616" s="202">
        <f t="shared" si="41"/>
        <v>0</v>
      </c>
      <c r="S616" s="551"/>
      <c r="AU616" s="154"/>
      <c r="AV616" s="154"/>
      <c r="AW616" s="154"/>
      <c r="AX616" s="154"/>
      <c r="AY616" s="154"/>
      <c r="AZ616" s="154"/>
      <c r="BA616" s="154"/>
      <c r="BB616" s="154"/>
      <c r="BC616" s="154"/>
      <c r="BD616" s="154"/>
      <c r="BE616" s="154"/>
      <c r="BF616" s="154"/>
      <c r="BG616" s="154"/>
      <c r="BH616" s="154"/>
      <c r="BI616" s="154"/>
      <c r="BJ616" s="154"/>
      <c r="BK616" s="154"/>
      <c r="BL616" s="154"/>
      <c r="BM616" s="154"/>
      <c r="BN616" s="154"/>
      <c r="BO616" s="154"/>
      <c r="BP616" s="154"/>
      <c r="BQ616" s="154"/>
      <c r="BR616" s="154"/>
      <c r="BS616" s="154"/>
      <c r="BT616" s="154"/>
      <c r="BU616" s="154"/>
      <c r="BV616" s="154"/>
      <c r="BW616" s="154"/>
      <c r="BX616" s="154"/>
      <c r="BY616" s="154"/>
      <c r="BZ616" s="154"/>
      <c r="CA616" s="154"/>
      <c r="CB616" s="154"/>
      <c r="CC616" s="154"/>
      <c r="CD616" s="154"/>
      <c r="CE616" s="154"/>
      <c r="CF616" s="154"/>
      <c r="CG616" s="154"/>
      <c r="CH616" s="154"/>
      <c r="CI616" s="154"/>
      <c r="CJ616" s="154"/>
      <c r="CK616" s="154"/>
      <c r="CL616" s="154"/>
      <c r="CM616" s="154"/>
      <c r="CN616" s="154"/>
      <c r="CO616" s="154"/>
      <c r="CP616" s="154"/>
      <c r="CQ616" s="154"/>
      <c r="CR616" s="154"/>
      <c r="CS616" s="154"/>
      <c r="CT616" s="154"/>
      <c r="CU616" s="154"/>
      <c r="CV616" s="154"/>
      <c r="CW616" s="154"/>
      <c r="CX616" s="154"/>
      <c r="CY616" s="154"/>
      <c r="CZ616" s="154"/>
      <c r="DA616" s="154"/>
      <c r="DB616" s="154"/>
      <c r="DC616" s="154"/>
      <c r="DD616" s="154"/>
      <c r="DE616" s="154"/>
      <c r="DF616" s="154"/>
      <c r="DG616" s="154"/>
      <c r="DH616" s="154"/>
      <c r="DI616" s="154"/>
      <c r="DJ616" s="154"/>
      <c r="DK616" s="154"/>
      <c r="DL616" s="154"/>
      <c r="DM616" s="154"/>
      <c r="DN616" s="154"/>
      <c r="DO616" s="154"/>
      <c r="DP616" s="154"/>
      <c r="DQ616" s="154"/>
      <c r="DR616" s="154"/>
      <c r="DS616" s="154"/>
      <c r="DT616" s="154"/>
      <c r="DU616" s="154"/>
      <c r="DV616" s="154"/>
      <c r="DW616" s="154"/>
      <c r="DX616" s="154"/>
      <c r="DY616" s="154"/>
      <c r="DZ616" s="154"/>
      <c r="EA616" s="154"/>
      <c r="EB616" s="154"/>
      <c r="EC616" s="154"/>
      <c r="ED616" s="154"/>
      <c r="EE616" s="154"/>
      <c r="EF616" s="154"/>
      <c r="EG616" s="154"/>
      <c r="EH616" s="154"/>
      <c r="EI616" s="154"/>
      <c r="EJ616" s="154"/>
      <c r="EK616" s="154"/>
      <c r="EL616" s="154"/>
      <c r="EM616" s="154"/>
      <c r="EN616" s="154"/>
      <c r="EO616" s="154"/>
      <c r="EP616" s="154"/>
      <c r="EQ616" s="154"/>
      <c r="ER616" s="154"/>
      <c r="ES616" s="154"/>
      <c r="ET616" s="154"/>
      <c r="EU616" s="154"/>
      <c r="EV616" s="154"/>
      <c r="EW616" s="154"/>
      <c r="EX616" s="154"/>
      <c r="EY616" s="154"/>
      <c r="EZ616" s="154"/>
      <c r="FA616" s="154"/>
      <c r="FB616" s="154"/>
      <c r="FC616" s="154"/>
      <c r="FD616" s="154"/>
      <c r="FE616" s="154"/>
      <c r="FF616" s="154"/>
      <c r="FG616" s="154"/>
      <c r="FH616" s="154"/>
      <c r="FI616" s="154"/>
      <c r="FJ616" s="154"/>
      <c r="FK616" s="154"/>
      <c r="FL616" s="154"/>
      <c r="FM616" s="154"/>
      <c r="FN616" s="154"/>
      <c r="FO616" s="154"/>
      <c r="FP616" s="154"/>
      <c r="FQ616" s="154"/>
      <c r="FR616" s="154"/>
      <c r="FS616" s="154"/>
      <c r="FT616" s="154"/>
      <c r="FU616" s="154"/>
      <c r="FV616" s="154"/>
      <c r="FW616" s="154"/>
      <c r="FX616" s="154"/>
      <c r="FY616" s="154"/>
      <c r="FZ616" s="154"/>
      <c r="GA616" s="154"/>
      <c r="GB616" s="154"/>
      <c r="GC616" s="154"/>
      <c r="GD616" s="154"/>
      <c r="GE616" s="154"/>
      <c r="GF616" s="154"/>
      <c r="GG616" s="154"/>
      <c r="GH616" s="154"/>
      <c r="GI616" s="154"/>
      <c r="GJ616" s="154"/>
      <c r="GK616" s="154"/>
      <c r="GL616" s="154"/>
      <c r="GM616" s="154"/>
      <c r="GN616" s="154"/>
      <c r="GO616" s="154"/>
      <c r="GP616" s="154"/>
      <c r="GQ616" s="154"/>
      <c r="GR616" s="154"/>
      <c r="GS616" s="154"/>
      <c r="GT616" s="154"/>
      <c r="GU616" s="154"/>
      <c r="GV616" s="154"/>
      <c r="GW616" s="154"/>
      <c r="GX616" s="154"/>
      <c r="GY616" s="154"/>
      <c r="GZ616" s="154"/>
      <c r="HA616" s="154"/>
      <c r="HB616" s="154"/>
      <c r="HC616" s="154"/>
      <c r="HD616" s="154"/>
      <c r="HE616" s="154"/>
      <c r="HF616" s="154"/>
      <c r="HG616" s="154"/>
      <c r="HH616" s="154"/>
      <c r="HI616" s="154"/>
      <c r="HJ616" s="154"/>
      <c r="HK616" s="154"/>
      <c r="HL616" s="154"/>
      <c r="HM616" s="154"/>
      <c r="HN616" s="154"/>
      <c r="HO616" s="154"/>
      <c r="HP616" s="154"/>
      <c r="HQ616" s="154"/>
      <c r="HR616" s="154"/>
      <c r="HS616" s="154"/>
      <c r="HT616" s="154"/>
      <c r="HU616" s="154"/>
      <c r="HV616" s="154"/>
      <c r="HW616" s="154"/>
      <c r="HX616" s="154"/>
      <c r="HY616" s="154"/>
      <c r="HZ616" s="154"/>
      <c r="IA616" s="154"/>
      <c r="IB616" s="154"/>
      <c r="IC616" s="154"/>
      <c r="ID616" s="154"/>
      <c r="IE616" s="154"/>
      <c r="IF616" s="154"/>
      <c r="IG616" s="154"/>
      <c r="IH616" s="154"/>
      <c r="II616" s="154"/>
      <c r="IJ616" s="154"/>
      <c r="IK616" s="154"/>
      <c r="IL616" s="154"/>
      <c r="IM616" s="154"/>
      <c r="IN616" s="154"/>
      <c r="IO616" s="154"/>
      <c r="IP616" s="154"/>
      <c r="IQ616" s="154"/>
      <c r="IR616" s="154"/>
      <c r="IS616" s="154"/>
      <c r="IT616" s="154"/>
      <c r="IU616" s="154"/>
      <c r="IV616" s="154"/>
      <c r="IW616" s="154"/>
      <c r="IX616" s="154"/>
      <c r="IY616" s="154"/>
      <c r="IZ616" s="154"/>
      <c r="JA616" s="154"/>
      <c r="JB616" s="154"/>
      <c r="JC616" s="154"/>
      <c r="JD616" s="154"/>
      <c r="JE616" s="154"/>
      <c r="JF616" s="154"/>
      <c r="JG616" s="154"/>
      <c r="JH616" s="154"/>
      <c r="JI616" s="154"/>
      <c r="JJ616" s="154"/>
      <c r="JK616" s="154"/>
      <c r="JL616" s="154"/>
      <c r="JM616" s="154"/>
      <c r="JN616" s="154"/>
      <c r="JO616" s="154"/>
      <c r="JP616" s="154"/>
      <c r="JQ616" s="154"/>
      <c r="JR616" s="154"/>
      <c r="JS616" s="154"/>
      <c r="JT616" s="154"/>
      <c r="JU616" s="154"/>
      <c r="JV616" s="154"/>
      <c r="JW616" s="154"/>
      <c r="JX616" s="154"/>
      <c r="JY616" s="154"/>
      <c r="JZ616" s="154"/>
      <c r="KA616" s="154"/>
      <c r="KB616" s="154"/>
      <c r="KC616" s="154"/>
      <c r="KD616" s="154"/>
      <c r="KE616" s="154"/>
      <c r="KF616" s="154"/>
      <c r="KG616" s="154"/>
      <c r="KH616" s="154"/>
      <c r="KI616" s="154"/>
      <c r="KJ616" s="154"/>
      <c r="KK616" s="154"/>
      <c r="KL616" s="154"/>
      <c r="KM616" s="154"/>
      <c r="KN616" s="154"/>
      <c r="KO616" s="154"/>
      <c r="KP616" s="154"/>
      <c r="KQ616" s="154"/>
      <c r="KR616" s="154"/>
      <c r="KS616" s="154"/>
      <c r="KT616" s="154"/>
      <c r="KU616" s="154"/>
      <c r="KV616" s="154"/>
      <c r="KW616" s="154"/>
      <c r="KX616" s="154"/>
      <c r="KY616" s="154"/>
      <c r="KZ616" s="154"/>
      <c r="LA616" s="154"/>
      <c r="LB616" s="154"/>
      <c r="LC616" s="154"/>
      <c r="LD616" s="154"/>
      <c r="LE616" s="154"/>
      <c r="LF616" s="154"/>
      <c r="LG616" s="154"/>
      <c r="LH616" s="154"/>
      <c r="LI616" s="154"/>
      <c r="LJ616" s="154"/>
      <c r="LK616" s="154"/>
      <c r="LL616" s="154"/>
      <c r="LM616" s="154"/>
      <c r="LN616" s="154"/>
      <c r="LO616" s="154"/>
      <c r="LP616" s="154"/>
      <c r="LQ616" s="154"/>
      <c r="LR616" s="154"/>
      <c r="LS616" s="154"/>
      <c r="LT616" s="154"/>
      <c r="LU616" s="154"/>
      <c r="LV616" s="154"/>
      <c r="LW616" s="154"/>
      <c r="LX616" s="154"/>
      <c r="LY616" s="154"/>
      <c r="LZ616" s="154"/>
      <c r="MA616" s="154"/>
      <c r="MB616" s="154"/>
      <c r="MC616" s="154"/>
      <c r="MD616" s="154"/>
      <c r="ME616" s="154"/>
      <c r="MF616" s="154"/>
      <c r="MG616" s="154"/>
      <c r="MH616" s="154"/>
      <c r="MI616" s="154"/>
      <c r="MJ616" s="154"/>
      <c r="MK616" s="154"/>
      <c r="ML616" s="154"/>
      <c r="MM616" s="154"/>
      <c r="MN616" s="154"/>
      <c r="MO616" s="154"/>
      <c r="MP616" s="154"/>
      <c r="MQ616" s="154"/>
      <c r="MR616" s="154"/>
      <c r="MS616" s="154"/>
      <c r="MT616" s="154"/>
      <c r="MU616" s="154"/>
      <c r="MV616" s="154"/>
      <c r="MW616" s="154"/>
      <c r="MX616" s="154"/>
      <c r="MY616" s="154"/>
      <c r="MZ616" s="154"/>
      <c r="NA616" s="154"/>
      <c r="NB616" s="154"/>
      <c r="NC616" s="154"/>
      <c r="ND616" s="154"/>
      <c r="NE616" s="154"/>
      <c r="NF616" s="154"/>
      <c r="NG616" s="154"/>
      <c r="NH616" s="154"/>
      <c r="NI616" s="154"/>
      <c r="NJ616" s="154"/>
      <c r="NK616" s="154"/>
      <c r="NL616" s="154"/>
      <c r="NM616" s="154"/>
      <c r="NN616" s="154"/>
      <c r="NO616" s="154"/>
      <c r="NP616" s="154"/>
      <c r="NQ616" s="154"/>
      <c r="NR616" s="154"/>
      <c r="NS616" s="154"/>
      <c r="NT616" s="154"/>
      <c r="NU616" s="154"/>
      <c r="NV616" s="154"/>
      <c r="NW616" s="154"/>
      <c r="NX616" s="154"/>
      <c r="NY616" s="154"/>
      <c r="NZ616" s="154"/>
      <c r="OA616" s="154"/>
      <c r="OB616" s="154"/>
      <c r="OC616" s="154"/>
      <c r="OD616" s="154"/>
      <c r="OE616" s="154"/>
      <c r="OF616" s="154"/>
      <c r="OG616" s="154"/>
      <c r="OH616" s="154"/>
      <c r="OI616" s="154"/>
      <c r="OJ616" s="154"/>
      <c r="OK616" s="154"/>
      <c r="OL616" s="154"/>
      <c r="OM616" s="154"/>
      <c r="ON616" s="154"/>
      <c r="OO616" s="154"/>
      <c r="OP616" s="154"/>
      <c r="OQ616" s="154"/>
      <c r="OR616" s="154"/>
      <c r="OS616" s="154"/>
      <c r="OT616" s="154"/>
      <c r="OU616" s="154"/>
      <c r="OV616" s="154"/>
      <c r="OW616" s="154"/>
      <c r="OX616" s="154"/>
      <c r="OY616" s="154"/>
      <c r="OZ616" s="154"/>
      <c r="PA616" s="154"/>
      <c r="PB616" s="154"/>
      <c r="PC616" s="154"/>
      <c r="PD616" s="154"/>
      <c r="PE616" s="154"/>
      <c r="PF616" s="154"/>
      <c r="PG616" s="154"/>
      <c r="PH616" s="154"/>
      <c r="PI616" s="154"/>
      <c r="PJ616" s="154"/>
      <c r="PK616" s="154"/>
      <c r="PL616" s="154"/>
      <c r="PM616" s="154"/>
      <c r="PN616" s="154"/>
      <c r="PO616" s="154"/>
      <c r="PP616" s="154"/>
      <c r="PQ616" s="154"/>
      <c r="PR616" s="154"/>
      <c r="PS616" s="154"/>
      <c r="PT616" s="154"/>
      <c r="PU616" s="154"/>
      <c r="PV616" s="154"/>
      <c r="PW616" s="154"/>
      <c r="PX616" s="154"/>
      <c r="PY616" s="154"/>
      <c r="PZ616" s="154"/>
      <c r="QA616" s="154"/>
      <c r="QB616" s="154"/>
      <c r="QC616" s="154"/>
      <c r="QD616" s="154"/>
      <c r="QE616" s="154"/>
      <c r="QF616" s="154"/>
      <c r="QG616" s="154"/>
      <c r="QH616" s="154"/>
      <c r="QI616" s="154"/>
      <c r="QJ616" s="154"/>
      <c r="QK616" s="154"/>
      <c r="QL616" s="154"/>
      <c r="QM616" s="154"/>
      <c r="QN616" s="154"/>
      <c r="QO616" s="154"/>
      <c r="QP616" s="154"/>
      <c r="QQ616" s="154"/>
      <c r="QR616" s="154"/>
      <c r="QS616" s="154"/>
      <c r="QT616" s="154"/>
      <c r="QU616" s="154"/>
      <c r="QV616" s="154"/>
      <c r="QW616" s="154"/>
      <c r="QX616" s="154"/>
      <c r="QY616" s="154"/>
      <c r="QZ616" s="154"/>
      <c r="RA616" s="154"/>
      <c r="RB616" s="154"/>
      <c r="RC616" s="154"/>
      <c r="RD616" s="154"/>
      <c r="RE616" s="154"/>
      <c r="RF616" s="154"/>
      <c r="RG616" s="154"/>
      <c r="RH616" s="154"/>
      <c r="RI616" s="154"/>
      <c r="RJ616" s="154"/>
      <c r="RK616" s="154"/>
      <c r="RL616" s="154"/>
      <c r="RM616" s="154"/>
      <c r="RN616" s="154"/>
      <c r="RO616" s="154"/>
      <c r="RP616" s="154"/>
      <c r="RQ616" s="154"/>
      <c r="RR616" s="154"/>
      <c r="RS616" s="154"/>
      <c r="RT616" s="154"/>
      <c r="RU616" s="154"/>
      <c r="RV616" s="154"/>
      <c r="RW616" s="154"/>
      <c r="RX616" s="154"/>
      <c r="RY616" s="154"/>
      <c r="RZ616" s="154"/>
      <c r="SA616" s="154"/>
      <c r="SB616" s="154"/>
      <c r="SC616" s="154"/>
      <c r="SD616" s="154"/>
      <c r="SE616" s="154"/>
      <c r="SF616" s="154"/>
      <c r="SG616" s="154"/>
      <c r="SH616" s="154"/>
      <c r="SI616" s="154"/>
      <c r="SJ616" s="154"/>
      <c r="SK616" s="154"/>
      <c r="SL616" s="154"/>
      <c r="SM616" s="154"/>
      <c r="SN616" s="154"/>
      <c r="SO616" s="154"/>
      <c r="SP616" s="154"/>
      <c r="SQ616" s="154"/>
      <c r="SR616" s="154"/>
      <c r="SS616" s="154"/>
      <c r="ST616" s="154"/>
      <c r="SU616" s="154"/>
      <c r="SV616" s="154"/>
      <c r="SW616" s="154"/>
      <c r="SX616" s="154"/>
      <c r="SY616" s="154"/>
      <c r="SZ616" s="154"/>
      <c r="TA616" s="154"/>
      <c r="TB616" s="154"/>
      <c r="TC616" s="154"/>
      <c r="TD616" s="154"/>
      <c r="TE616" s="154"/>
      <c r="TF616" s="154"/>
      <c r="TG616" s="154"/>
      <c r="TH616" s="154"/>
      <c r="TI616" s="154"/>
      <c r="TJ616" s="154"/>
      <c r="TK616" s="154"/>
      <c r="TL616" s="154"/>
      <c r="TM616" s="154"/>
      <c r="TN616" s="154"/>
      <c r="TO616" s="154"/>
      <c r="TP616" s="154"/>
      <c r="TQ616" s="154"/>
      <c r="TR616" s="154"/>
      <c r="TS616" s="154"/>
      <c r="TT616" s="154"/>
      <c r="TU616" s="154"/>
      <c r="TV616" s="154"/>
      <c r="TW616" s="154"/>
      <c r="TX616" s="154"/>
      <c r="TY616" s="154"/>
      <c r="TZ616" s="154"/>
      <c r="UA616" s="154"/>
      <c r="UB616" s="154"/>
      <c r="UC616" s="154"/>
      <c r="UD616" s="154"/>
      <c r="UE616" s="154"/>
      <c r="UF616" s="154"/>
      <c r="UG616" s="154"/>
      <c r="UH616" s="154"/>
      <c r="UI616" s="154"/>
      <c r="UJ616" s="154"/>
      <c r="UK616" s="154"/>
      <c r="UL616" s="154"/>
      <c r="UM616" s="154"/>
      <c r="UN616" s="154"/>
      <c r="UO616" s="154"/>
      <c r="UP616" s="154"/>
      <c r="UQ616" s="154"/>
      <c r="UR616" s="154"/>
      <c r="US616" s="154"/>
      <c r="UT616" s="154"/>
      <c r="UU616" s="154"/>
      <c r="UV616" s="154"/>
      <c r="UW616" s="154"/>
      <c r="UX616" s="154"/>
      <c r="UY616" s="154"/>
      <c r="UZ616" s="154"/>
      <c r="VA616" s="154"/>
      <c r="VB616" s="154"/>
      <c r="VC616" s="154"/>
      <c r="VD616" s="154"/>
      <c r="VE616" s="154"/>
      <c r="VF616" s="154"/>
      <c r="VG616" s="154"/>
      <c r="VH616" s="154"/>
      <c r="VI616" s="154"/>
      <c r="VJ616" s="154"/>
      <c r="VK616" s="154"/>
      <c r="VL616" s="154"/>
      <c r="VM616" s="154"/>
      <c r="VN616" s="154"/>
      <c r="VO616" s="154"/>
      <c r="VP616" s="154"/>
      <c r="VQ616" s="154"/>
      <c r="VR616" s="154"/>
      <c r="VS616" s="154"/>
      <c r="VT616" s="154"/>
      <c r="VU616" s="154"/>
      <c r="VV616" s="154"/>
      <c r="VW616" s="154"/>
    </row>
    <row r="617" spans="1:595" s="153" customFormat="1" ht="97.5" customHeight="1">
      <c r="A617" s="798"/>
      <c r="B617" s="765"/>
      <c r="C617" s="692"/>
      <c r="D617" s="660"/>
      <c r="E617" s="752"/>
      <c r="F617" s="663"/>
      <c r="G617" s="665"/>
      <c r="H617" s="665"/>
      <c r="I617" s="192" t="s">
        <v>352</v>
      </c>
      <c r="J617" s="192" t="s">
        <v>298</v>
      </c>
      <c r="K617" s="175" t="s">
        <v>1369</v>
      </c>
      <c r="L617" s="192" t="s">
        <v>431</v>
      </c>
      <c r="M617" s="155">
        <v>7000</v>
      </c>
      <c r="N617" s="155">
        <v>7000</v>
      </c>
      <c r="O617" s="155">
        <v>0</v>
      </c>
      <c r="P617" s="168">
        <v>0</v>
      </c>
      <c r="Q617" s="161">
        <v>0</v>
      </c>
      <c r="R617" s="161">
        <v>0</v>
      </c>
      <c r="S617" s="545">
        <v>3</v>
      </c>
      <c r="AU617" s="154"/>
      <c r="AV617" s="154"/>
      <c r="AW617" s="154"/>
      <c r="AX617" s="154"/>
      <c r="AY617" s="154"/>
      <c r="AZ617" s="154"/>
      <c r="BA617" s="154"/>
      <c r="BB617" s="154"/>
      <c r="BC617" s="154"/>
      <c r="BD617" s="154"/>
      <c r="BE617" s="154"/>
      <c r="BF617" s="154"/>
      <c r="BG617" s="154"/>
      <c r="BH617" s="154"/>
      <c r="BI617" s="154"/>
      <c r="BJ617" s="154"/>
      <c r="BK617" s="154"/>
      <c r="BL617" s="154"/>
      <c r="BM617" s="154"/>
      <c r="BN617" s="154"/>
      <c r="BO617" s="154"/>
      <c r="BP617" s="154"/>
      <c r="BQ617" s="154"/>
      <c r="BR617" s="154"/>
      <c r="BS617" s="154"/>
      <c r="BT617" s="154"/>
      <c r="BU617" s="154"/>
      <c r="BV617" s="154"/>
      <c r="BW617" s="154"/>
      <c r="BX617" s="154"/>
      <c r="BY617" s="154"/>
      <c r="BZ617" s="154"/>
      <c r="CA617" s="154"/>
      <c r="CB617" s="154"/>
      <c r="CC617" s="154"/>
      <c r="CD617" s="154"/>
      <c r="CE617" s="154"/>
      <c r="CF617" s="154"/>
      <c r="CG617" s="154"/>
      <c r="CH617" s="154"/>
      <c r="CI617" s="154"/>
      <c r="CJ617" s="154"/>
      <c r="CK617" s="154"/>
      <c r="CL617" s="154"/>
      <c r="CM617" s="154"/>
      <c r="CN617" s="154"/>
      <c r="CO617" s="154"/>
      <c r="CP617" s="154"/>
      <c r="CQ617" s="154"/>
      <c r="CR617" s="154"/>
      <c r="CS617" s="154"/>
      <c r="CT617" s="154"/>
      <c r="CU617" s="154"/>
      <c r="CV617" s="154"/>
      <c r="CW617" s="154"/>
      <c r="CX617" s="154"/>
      <c r="CY617" s="154"/>
      <c r="CZ617" s="154"/>
      <c r="DA617" s="154"/>
      <c r="DB617" s="154"/>
      <c r="DC617" s="154"/>
      <c r="DD617" s="154"/>
      <c r="DE617" s="154"/>
      <c r="DF617" s="154"/>
      <c r="DG617" s="154"/>
      <c r="DH617" s="154"/>
      <c r="DI617" s="154"/>
      <c r="DJ617" s="154"/>
      <c r="DK617" s="154"/>
      <c r="DL617" s="154"/>
      <c r="DM617" s="154"/>
      <c r="DN617" s="154"/>
      <c r="DO617" s="154"/>
      <c r="DP617" s="154"/>
      <c r="DQ617" s="154"/>
      <c r="DR617" s="154"/>
      <c r="DS617" s="154"/>
      <c r="DT617" s="154"/>
      <c r="DU617" s="154"/>
      <c r="DV617" s="154"/>
      <c r="DW617" s="154"/>
      <c r="DX617" s="154"/>
      <c r="DY617" s="154"/>
      <c r="DZ617" s="154"/>
      <c r="EA617" s="154"/>
      <c r="EB617" s="154"/>
      <c r="EC617" s="154"/>
      <c r="ED617" s="154"/>
      <c r="EE617" s="154"/>
      <c r="EF617" s="154"/>
      <c r="EG617" s="154"/>
      <c r="EH617" s="154"/>
      <c r="EI617" s="154"/>
      <c r="EJ617" s="154"/>
      <c r="EK617" s="154"/>
      <c r="EL617" s="154"/>
      <c r="EM617" s="154"/>
      <c r="EN617" s="154"/>
      <c r="EO617" s="154"/>
      <c r="EP617" s="154"/>
      <c r="EQ617" s="154"/>
      <c r="ER617" s="154"/>
      <c r="ES617" s="154"/>
      <c r="ET617" s="154"/>
      <c r="EU617" s="154"/>
      <c r="EV617" s="154"/>
      <c r="EW617" s="154"/>
      <c r="EX617" s="154"/>
      <c r="EY617" s="154"/>
      <c r="EZ617" s="154"/>
      <c r="FA617" s="154"/>
      <c r="FB617" s="154"/>
      <c r="FC617" s="154"/>
      <c r="FD617" s="154"/>
      <c r="FE617" s="154"/>
      <c r="FF617" s="154"/>
      <c r="FG617" s="154"/>
      <c r="FH617" s="154"/>
      <c r="FI617" s="154"/>
      <c r="FJ617" s="154"/>
      <c r="FK617" s="154"/>
      <c r="FL617" s="154"/>
      <c r="FM617" s="154"/>
      <c r="FN617" s="154"/>
      <c r="FO617" s="154"/>
      <c r="FP617" s="154"/>
      <c r="FQ617" s="154"/>
      <c r="FR617" s="154"/>
      <c r="FS617" s="154"/>
      <c r="FT617" s="154"/>
      <c r="FU617" s="154"/>
      <c r="FV617" s="154"/>
      <c r="FW617" s="154"/>
      <c r="FX617" s="154"/>
      <c r="FY617" s="154"/>
      <c r="FZ617" s="154"/>
      <c r="GA617" s="154"/>
      <c r="GB617" s="154"/>
      <c r="GC617" s="154"/>
      <c r="GD617" s="154"/>
      <c r="GE617" s="154"/>
      <c r="GF617" s="154"/>
      <c r="GG617" s="154"/>
      <c r="GH617" s="154"/>
      <c r="GI617" s="154"/>
      <c r="GJ617" s="154"/>
      <c r="GK617" s="154"/>
      <c r="GL617" s="154"/>
      <c r="GM617" s="154"/>
      <c r="GN617" s="154"/>
      <c r="GO617" s="154"/>
      <c r="GP617" s="154"/>
      <c r="GQ617" s="154"/>
      <c r="GR617" s="154"/>
      <c r="GS617" s="154"/>
      <c r="GT617" s="154"/>
      <c r="GU617" s="154"/>
      <c r="GV617" s="154"/>
      <c r="GW617" s="154"/>
      <c r="GX617" s="154"/>
      <c r="GY617" s="154"/>
      <c r="GZ617" s="154"/>
      <c r="HA617" s="154"/>
      <c r="HB617" s="154"/>
      <c r="HC617" s="154"/>
      <c r="HD617" s="154"/>
      <c r="HE617" s="154"/>
      <c r="HF617" s="154"/>
      <c r="HG617" s="154"/>
      <c r="HH617" s="154"/>
      <c r="HI617" s="154"/>
      <c r="HJ617" s="154"/>
      <c r="HK617" s="154"/>
      <c r="HL617" s="154"/>
      <c r="HM617" s="154"/>
      <c r="HN617" s="154"/>
      <c r="HO617" s="154"/>
      <c r="HP617" s="154"/>
      <c r="HQ617" s="154"/>
      <c r="HR617" s="154"/>
      <c r="HS617" s="154"/>
      <c r="HT617" s="154"/>
      <c r="HU617" s="154"/>
      <c r="HV617" s="154"/>
      <c r="HW617" s="154"/>
      <c r="HX617" s="154"/>
      <c r="HY617" s="154"/>
      <c r="HZ617" s="154"/>
      <c r="IA617" s="154"/>
      <c r="IB617" s="154"/>
      <c r="IC617" s="154"/>
      <c r="ID617" s="154"/>
      <c r="IE617" s="154"/>
      <c r="IF617" s="154"/>
      <c r="IG617" s="154"/>
      <c r="IH617" s="154"/>
      <c r="II617" s="154"/>
      <c r="IJ617" s="154"/>
      <c r="IK617" s="154"/>
      <c r="IL617" s="154"/>
      <c r="IM617" s="154"/>
      <c r="IN617" s="154"/>
      <c r="IO617" s="154"/>
      <c r="IP617" s="154"/>
      <c r="IQ617" s="154"/>
      <c r="IR617" s="154"/>
      <c r="IS617" s="154"/>
      <c r="IT617" s="154"/>
      <c r="IU617" s="154"/>
      <c r="IV617" s="154"/>
      <c r="IW617" s="154"/>
      <c r="IX617" s="154"/>
      <c r="IY617" s="154"/>
      <c r="IZ617" s="154"/>
      <c r="JA617" s="154"/>
      <c r="JB617" s="154"/>
      <c r="JC617" s="154"/>
      <c r="JD617" s="154"/>
      <c r="JE617" s="154"/>
      <c r="JF617" s="154"/>
      <c r="JG617" s="154"/>
      <c r="JH617" s="154"/>
      <c r="JI617" s="154"/>
      <c r="JJ617" s="154"/>
      <c r="JK617" s="154"/>
      <c r="JL617" s="154"/>
      <c r="JM617" s="154"/>
      <c r="JN617" s="154"/>
      <c r="JO617" s="154"/>
      <c r="JP617" s="154"/>
      <c r="JQ617" s="154"/>
      <c r="JR617" s="154"/>
      <c r="JS617" s="154"/>
      <c r="JT617" s="154"/>
      <c r="JU617" s="154"/>
      <c r="JV617" s="154"/>
      <c r="JW617" s="154"/>
      <c r="JX617" s="154"/>
      <c r="JY617" s="154"/>
      <c r="JZ617" s="154"/>
      <c r="KA617" s="154"/>
      <c r="KB617" s="154"/>
      <c r="KC617" s="154"/>
      <c r="KD617" s="154"/>
      <c r="KE617" s="154"/>
      <c r="KF617" s="154"/>
      <c r="KG617" s="154"/>
      <c r="KH617" s="154"/>
      <c r="KI617" s="154"/>
      <c r="KJ617" s="154"/>
      <c r="KK617" s="154"/>
      <c r="KL617" s="154"/>
      <c r="KM617" s="154"/>
      <c r="KN617" s="154"/>
      <c r="KO617" s="154"/>
      <c r="KP617" s="154"/>
      <c r="KQ617" s="154"/>
      <c r="KR617" s="154"/>
      <c r="KS617" s="154"/>
      <c r="KT617" s="154"/>
      <c r="KU617" s="154"/>
      <c r="KV617" s="154"/>
      <c r="KW617" s="154"/>
      <c r="KX617" s="154"/>
      <c r="KY617" s="154"/>
      <c r="KZ617" s="154"/>
      <c r="LA617" s="154"/>
      <c r="LB617" s="154"/>
      <c r="LC617" s="154"/>
      <c r="LD617" s="154"/>
      <c r="LE617" s="154"/>
      <c r="LF617" s="154"/>
      <c r="LG617" s="154"/>
      <c r="LH617" s="154"/>
      <c r="LI617" s="154"/>
      <c r="LJ617" s="154"/>
      <c r="LK617" s="154"/>
      <c r="LL617" s="154"/>
      <c r="LM617" s="154"/>
      <c r="LN617" s="154"/>
      <c r="LO617" s="154"/>
      <c r="LP617" s="154"/>
      <c r="LQ617" s="154"/>
      <c r="LR617" s="154"/>
      <c r="LS617" s="154"/>
      <c r="LT617" s="154"/>
      <c r="LU617" s="154"/>
      <c r="LV617" s="154"/>
      <c r="LW617" s="154"/>
      <c r="LX617" s="154"/>
      <c r="LY617" s="154"/>
      <c r="LZ617" s="154"/>
      <c r="MA617" s="154"/>
      <c r="MB617" s="154"/>
      <c r="MC617" s="154"/>
      <c r="MD617" s="154"/>
      <c r="ME617" s="154"/>
      <c r="MF617" s="154"/>
      <c r="MG617" s="154"/>
      <c r="MH617" s="154"/>
      <c r="MI617" s="154"/>
      <c r="MJ617" s="154"/>
      <c r="MK617" s="154"/>
      <c r="ML617" s="154"/>
      <c r="MM617" s="154"/>
      <c r="MN617" s="154"/>
      <c r="MO617" s="154"/>
      <c r="MP617" s="154"/>
      <c r="MQ617" s="154"/>
      <c r="MR617" s="154"/>
      <c r="MS617" s="154"/>
      <c r="MT617" s="154"/>
      <c r="MU617" s="154"/>
      <c r="MV617" s="154"/>
      <c r="MW617" s="154"/>
      <c r="MX617" s="154"/>
      <c r="MY617" s="154"/>
      <c r="MZ617" s="154"/>
      <c r="NA617" s="154"/>
      <c r="NB617" s="154"/>
      <c r="NC617" s="154"/>
      <c r="ND617" s="154"/>
      <c r="NE617" s="154"/>
      <c r="NF617" s="154"/>
      <c r="NG617" s="154"/>
      <c r="NH617" s="154"/>
      <c r="NI617" s="154"/>
      <c r="NJ617" s="154"/>
      <c r="NK617" s="154"/>
      <c r="NL617" s="154"/>
      <c r="NM617" s="154"/>
      <c r="NN617" s="154"/>
      <c r="NO617" s="154"/>
      <c r="NP617" s="154"/>
      <c r="NQ617" s="154"/>
      <c r="NR617" s="154"/>
      <c r="NS617" s="154"/>
      <c r="NT617" s="154"/>
      <c r="NU617" s="154"/>
      <c r="NV617" s="154"/>
      <c r="NW617" s="154"/>
      <c r="NX617" s="154"/>
      <c r="NY617" s="154"/>
      <c r="NZ617" s="154"/>
      <c r="OA617" s="154"/>
      <c r="OB617" s="154"/>
      <c r="OC617" s="154"/>
      <c r="OD617" s="154"/>
      <c r="OE617" s="154"/>
      <c r="OF617" s="154"/>
      <c r="OG617" s="154"/>
      <c r="OH617" s="154"/>
      <c r="OI617" s="154"/>
      <c r="OJ617" s="154"/>
      <c r="OK617" s="154"/>
      <c r="OL617" s="154"/>
      <c r="OM617" s="154"/>
      <c r="ON617" s="154"/>
      <c r="OO617" s="154"/>
      <c r="OP617" s="154"/>
      <c r="OQ617" s="154"/>
      <c r="OR617" s="154"/>
      <c r="OS617" s="154"/>
      <c r="OT617" s="154"/>
      <c r="OU617" s="154"/>
      <c r="OV617" s="154"/>
      <c r="OW617" s="154"/>
      <c r="OX617" s="154"/>
      <c r="OY617" s="154"/>
      <c r="OZ617" s="154"/>
      <c r="PA617" s="154"/>
      <c r="PB617" s="154"/>
      <c r="PC617" s="154"/>
      <c r="PD617" s="154"/>
      <c r="PE617" s="154"/>
      <c r="PF617" s="154"/>
      <c r="PG617" s="154"/>
      <c r="PH617" s="154"/>
      <c r="PI617" s="154"/>
      <c r="PJ617" s="154"/>
      <c r="PK617" s="154"/>
      <c r="PL617" s="154"/>
      <c r="PM617" s="154"/>
      <c r="PN617" s="154"/>
      <c r="PO617" s="154"/>
      <c r="PP617" s="154"/>
      <c r="PQ617" s="154"/>
      <c r="PR617" s="154"/>
      <c r="PS617" s="154"/>
      <c r="PT617" s="154"/>
      <c r="PU617" s="154"/>
      <c r="PV617" s="154"/>
      <c r="PW617" s="154"/>
      <c r="PX617" s="154"/>
      <c r="PY617" s="154"/>
      <c r="PZ617" s="154"/>
      <c r="QA617" s="154"/>
      <c r="QB617" s="154"/>
      <c r="QC617" s="154"/>
      <c r="QD617" s="154"/>
      <c r="QE617" s="154"/>
      <c r="QF617" s="154"/>
      <c r="QG617" s="154"/>
      <c r="QH617" s="154"/>
      <c r="QI617" s="154"/>
      <c r="QJ617" s="154"/>
      <c r="QK617" s="154"/>
      <c r="QL617" s="154"/>
      <c r="QM617" s="154"/>
      <c r="QN617" s="154"/>
      <c r="QO617" s="154"/>
      <c r="QP617" s="154"/>
      <c r="QQ617" s="154"/>
      <c r="QR617" s="154"/>
      <c r="QS617" s="154"/>
      <c r="QT617" s="154"/>
      <c r="QU617" s="154"/>
      <c r="QV617" s="154"/>
      <c r="QW617" s="154"/>
      <c r="QX617" s="154"/>
      <c r="QY617" s="154"/>
      <c r="QZ617" s="154"/>
      <c r="RA617" s="154"/>
      <c r="RB617" s="154"/>
      <c r="RC617" s="154"/>
      <c r="RD617" s="154"/>
      <c r="RE617" s="154"/>
      <c r="RF617" s="154"/>
      <c r="RG617" s="154"/>
      <c r="RH617" s="154"/>
      <c r="RI617" s="154"/>
      <c r="RJ617" s="154"/>
      <c r="RK617" s="154"/>
      <c r="RL617" s="154"/>
      <c r="RM617" s="154"/>
      <c r="RN617" s="154"/>
      <c r="RO617" s="154"/>
      <c r="RP617" s="154"/>
      <c r="RQ617" s="154"/>
      <c r="RR617" s="154"/>
      <c r="RS617" s="154"/>
      <c r="RT617" s="154"/>
      <c r="RU617" s="154"/>
      <c r="RV617" s="154"/>
      <c r="RW617" s="154"/>
      <c r="RX617" s="154"/>
      <c r="RY617" s="154"/>
      <c r="RZ617" s="154"/>
      <c r="SA617" s="154"/>
      <c r="SB617" s="154"/>
      <c r="SC617" s="154"/>
      <c r="SD617" s="154"/>
      <c r="SE617" s="154"/>
      <c r="SF617" s="154"/>
      <c r="SG617" s="154"/>
      <c r="SH617" s="154"/>
      <c r="SI617" s="154"/>
      <c r="SJ617" s="154"/>
      <c r="SK617" s="154"/>
      <c r="SL617" s="154"/>
      <c r="SM617" s="154"/>
      <c r="SN617" s="154"/>
      <c r="SO617" s="154"/>
      <c r="SP617" s="154"/>
      <c r="SQ617" s="154"/>
      <c r="SR617" s="154"/>
      <c r="SS617" s="154"/>
      <c r="ST617" s="154"/>
      <c r="SU617" s="154"/>
      <c r="SV617" s="154"/>
      <c r="SW617" s="154"/>
      <c r="SX617" s="154"/>
      <c r="SY617" s="154"/>
      <c r="SZ617" s="154"/>
      <c r="TA617" s="154"/>
      <c r="TB617" s="154"/>
      <c r="TC617" s="154"/>
      <c r="TD617" s="154"/>
      <c r="TE617" s="154"/>
      <c r="TF617" s="154"/>
      <c r="TG617" s="154"/>
      <c r="TH617" s="154"/>
      <c r="TI617" s="154"/>
      <c r="TJ617" s="154"/>
      <c r="TK617" s="154"/>
      <c r="TL617" s="154"/>
      <c r="TM617" s="154"/>
      <c r="TN617" s="154"/>
      <c r="TO617" s="154"/>
      <c r="TP617" s="154"/>
      <c r="TQ617" s="154"/>
      <c r="TR617" s="154"/>
      <c r="TS617" s="154"/>
      <c r="TT617" s="154"/>
      <c r="TU617" s="154"/>
      <c r="TV617" s="154"/>
      <c r="TW617" s="154"/>
      <c r="TX617" s="154"/>
      <c r="TY617" s="154"/>
      <c r="TZ617" s="154"/>
      <c r="UA617" s="154"/>
      <c r="UB617" s="154"/>
      <c r="UC617" s="154"/>
      <c r="UD617" s="154"/>
      <c r="UE617" s="154"/>
      <c r="UF617" s="154"/>
      <c r="UG617" s="154"/>
      <c r="UH617" s="154"/>
      <c r="UI617" s="154"/>
      <c r="UJ617" s="154"/>
      <c r="UK617" s="154"/>
      <c r="UL617" s="154"/>
      <c r="UM617" s="154"/>
      <c r="UN617" s="154"/>
      <c r="UO617" s="154"/>
      <c r="UP617" s="154"/>
      <c r="UQ617" s="154"/>
      <c r="UR617" s="154"/>
      <c r="US617" s="154"/>
      <c r="UT617" s="154"/>
      <c r="UU617" s="154"/>
      <c r="UV617" s="154"/>
      <c r="UW617" s="154"/>
      <c r="UX617" s="154"/>
      <c r="UY617" s="154"/>
      <c r="UZ617" s="154"/>
      <c r="VA617" s="154"/>
      <c r="VB617" s="154"/>
      <c r="VC617" s="154"/>
      <c r="VD617" s="154"/>
      <c r="VE617" s="154"/>
      <c r="VF617" s="154"/>
      <c r="VG617" s="154"/>
      <c r="VH617" s="154"/>
      <c r="VI617" s="154"/>
      <c r="VJ617" s="154"/>
      <c r="VK617" s="154"/>
      <c r="VL617" s="154"/>
      <c r="VM617" s="154"/>
      <c r="VN617" s="154"/>
      <c r="VO617" s="154"/>
      <c r="VP617" s="154"/>
      <c r="VQ617" s="154"/>
      <c r="VR617" s="154"/>
      <c r="VS617" s="154"/>
      <c r="VT617" s="154"/>
      <c r="VU617" s="154"/>
      <c r="VV617" s="154"/>
      <c r="VW617" s="154"/>
    </row>
    <row r="618" spans="1:595" s="153" customFormat="1" ht="69" customHeight="1">
      <c r="A618" s="798"/>
      <c r="B618" s="655" t="s">
        <v>1370</v>
      </c>
      <c r="C618" s="657" t="s">
        <v>1371</v>
      </c>
      <c r="D618" s="659" t="s">
        <v>1347</v>
      </c>
      <c r="E618" s="681" t="s">
        <v>1372</v>
      </c>
      <c r="F618" s="659" t="s">
        <v>51</v>
      </c>
      <c r="G618" s="687">
        <v>44562</v>
      </c>
      <c r="H618" s="653" t="s">
        <v>24</v>
      </c>
      <c r="I618" s="188" t="s">
        <v>352</v>
      </c>
      <c r="J618" s="188" t="s">
        <v>298</v>
      </c>
      <c r="K618" s="197" t="s">
        <v>1373</v>
      </c>
      <c r="L618" s="188" t="s">
        <v>28</v>
      </c>
      <c r="M618" s="152">
        <f t="shared" ref="M618:R618" si="42">M619</f>
        <v>0</v>
      </c>
      <c r="N618" s="152">
        <f t="shared" si="42"/>
        <v>0</v>
      </c>
      <c r="O618" s="152">
        <f t="shared" si="42"/>
        <v>35500</v>
      </c>
      <c r="P618" s="203">
        <f t="shared" si="42"/>
        <v>35500</v>
      </c>
      <c r="Q618" s="202">
        <f t="shared" si="42"/>
        <v>35500</v>
      </c>
      <c r="R618" s="202">
        <f t="shared" si="42"/>
        <v>35500</v>
      </c>
      <c r="S618" s="551"/>
      <c r="AU618" s="154"/>
      <c r="AV618" s="154"/>
      <c r="AW618" s="154"/>
      <c r="AX618" s="154"/>
      <c r="AY618" s="154"/>
      <c r="AZ618" s="154"/>
      <c r="BA618" s="154"/>
      <c r="BB618" s="154"/>
      <c r="BC618" s="154"/>
      <c r="BD618" s="154"/>
      <c r="BE618" s="154"/>
      <c r="BF618" s="154"/>
      <c r="BG618" s="154"/>
      <c r="BH618" s="154"/>
      <c r="BI618" s="154"/>
      <c r="BJ618" s="154"/>
      <c r="BK618" s="154"/>
      <c r="BL618" s="154"/>
      <c r="BM618" s="154"/>
      <c r="BN618" s="154"/>
      <c r="BO618" s="154"/>
      <c r="BP618" s="154"/>
      <c r="BQ618" s="154"/>
      <c r="BR618" s="154"/>
      <c r="BS618" s="154"/>
      <c r="BT618" s="154"/>
      <c r="BU618" s="154"/>
      <c r="BV618" s="154"/>
      <c r="BW618" s="154"/>
      <c r="BX618" s="154"/>
      <c r="BY618" s="154"/>
      <c r="BZ618" s="154"/>
      <c r="CA618" s="154"/>
      <c r="CB618" s="154"/>
      <c r="CC618" s="154"/>
      <c r="CD618" s="154"/>
      <c r="CE618" s="154"/>
      <c r="CF618" s="154"/>
      <c r="CG618" s="154"/>
      <c r="CH618" s="154"/>
      <c r="CI618" s="154"/>
      <c r="CJ618" s="154"/>
      <c r="CK618" s="154"/>
      <c r="CL618" s="154"/>
      <c r="CM618" s="154"/>
      <c r="CN618" s="154"/>
      <c r="CO618" s="154"/>
      <c r="CP618" s="154"/>
      <c r="CQ618" s="154"/>
      <c r="CR618" s="154"/>
      <c r="CS618" s="154"/>
      <c r="CT618" s="154"/>
      <c r="CU618" s="154"/>
      <c r="CV618" s="154"/>
      <c r="CW618" s="154"/>
      <c r="CX618" s="154"/>
      <c r="CY618" s="154"/>
      <c r="CZ618" s="154"/>
      <c r="DA618" s="154"/>
      <c r="DB618" s="154"/>
      <c r="DC618" s="154"/>
      <c r="DD618" s="154"/>
      <c r="DE618" s="154"/>
      <c r="DF618" s="154"/>
      <c r="DG618" s="154"/>
      <c r="DH618" s="154"/>
      <c r="DI618" s="154"/>
      <c r="DJ618" s="154"/>
      <c r="DK618" s="154"/>
      <c r="DL618" s="154"/>
      <c r="DM618" s="154"/>
      <c r="DN618" s="154"/>
      <c r="DO618" s="154"/>
      <c r="DP618" s="154"/>
      <c r="DQ618" s="154"/>
      <c r="DR618" s="154"/>
      <c r="DS618" s="154"/>
      <c r="DT618" s="154"/>
      <c r="DU618" s="154"/>
      <c r="DV618" s="154"/>
      <c r="DW618" s="154"/>
      <c r="DX618" s="154"/>
      <c r="DY618" s="154"/>
      <c r="DZ618" s="154"/>
      <c r="EA618" s="154"/>
      <c r="EB618" s="154"/>
      <c r="EC618" s="154"/>
      <c r="ED618" s="154"/>
      <c r="EE618" s="154"/>
      <c r="EF618" s="154"/>
      <c r="EG618" s="154"/>
      <c r="EH618" s="154"/>
      <c r="EI618" s="154"/>
      <c r="EJ618" s="154"/>
      <c r="EK618" s="154"/>
      <c r="EL618" s="154"/>
      <c r="EM618" s="154"/>
      <c r="EN618" s="154"/>
      <c r="EO618" s="154"/>
      <c r="EP618" s="154"/>
      <c r="EQ618" s="154"/>
      <c r="ER618" s="154"/>
      <c r="ES618" s="154"/>
      <c r="ET618" s="154"/>
      <c r="EU618" s="154"/>
      <c r="EV618" s="154"/>
      <c r="EW618" s="154"/>
      <c r="EX618" s="154"/>
      <c r="EY618" s="154"/>
      <c r="EZ618" s="154"/>
      <c r="FA618" s="154"/>
      <c r="FB618" s="154"/>
      <c r="FC618" s="154"/>
      <c r="FD618" s="154"/>
      <c r="FE618" s="154"/>
      <c r="FF618" s="154"/>
      <c r="FG618" s="154"/>
      <c r="FH618" s="154"/>
      <c r="FI618" s="154"/>
      <c r="FJ618" s="154"/>
      <c r="FK618" s="154"/>
      <c r="FL618" s="154"/>
      <c r="FM618" s="154"/>
      <c r="FN618" s="154"/>
      <c r="FO618" s="154"/>
      <c r="FP618" s="154"/>
      <c r="FQ618" s="154"/>
      <c r="FR618" s="154"/>
      <c r="FS618" s="154"/>
      <c r="FT618" s="154"/>
      <c r="FU618" s="154"/>
      <c r="FV618" s="154"/>
      <c r="FW618" s="154"/>
      <c r="FX618" s="154"/>
      <c r="FY618" s="154"/>
      <c r="FZ618" s="154"/>
      <c r="GA618" s="154"/>
      <c r="GB618" s="154"/>
      <c r="GC618" s="154"/>
      <c r="GD618" s="154"/>
      <c r="GE618" s="154"/>
      <c r="GF618" s="154"/>
      <c r="GG618" s="154"/>
      <c r="GH618" s="154"/>
      <c r="GI618" s="154"/>
      <c r="GJ618" s="154"/>
      <c r="GK618" s="154"/>
      <c r="GL618" s="154"/>
      <c r="GM618" s="154"/>
      <c r="GN618" s="154"/>
      <c r="GO618" s="154"/>
      <c r="GP618" s="154"/>
      <c r="GQ618" s="154"/>
      <c r="GR618" s="154"/>
      <c r="GS618" s="154"/>
      <c r="GT618" s="154"/>
      <c r="GU618" s="154"/>
      <c r="GV618" s="154"/>
      <c r="GW618" s="154"/>
      <c r="GX618" s="154"/>
      <c r="GY618" s="154"/>
      <c r="GZ618" s="154"/>
      <c r="HA618" s="154"/>
      <c r="HB618" s="154"/>
      <c r="HC618" s="154"/>
      <c r="HD618" s="154"/>
      <c r="HE618" s="154"/>
      <c r="HF618" s="154"/>
      <c r="HG618" s="154"/>
      <c r="HH618" s="154"/>
      <c r="HI618" s="154"/>
      <c r="HJ618" s="154"/>
      <c r="HK618" s="154"/>
      <c r="HL618" s="154"/>
      <c r="HM618" s="154"/>
      <c r="HN618" s="154"/>
      <c r="HO618" s="154"/>
      <c r="HP618" s="154"/>
      <c r="HQ618" s="154"/>
      <c r="HR618" s="154"/>
      <c r="HS618" s="154"/>
      <c r="HT618" s="154"/>
      <c r="HU618" s="154"/>
      <c r="HV618" s="154"/>
      <c r="HW618" s="154"/>
      <c r="HX618" s="154"/>
      <c r="HY618" s="154"/>
      <c r="HZ618" s="154"/>
      <c r="IA618" s="154"/>
      <c r="IB618" s="154"/>
      <c r="IC618" s="154"/>
      <c r="ID618" s="154"/>
      <c r="IE618" s="154"/>
      <c r="IF618" s="154"/>
      <c r="IG618" s="154"/>
      <c r="IH618" s="154"/>
      <c r="II618" s="154"/>
      <c r="IJ618" s="154"/>
      <c r="IK618" s="154"/>
      <c r="IL618" s="154"/>
      <c r="IM618" s="154"/>
      <c r="IN618" s="154"/>
      <c r="IO618" s="154"/>
      <c r="IP618" s="154"/>
      <c r="IQ618" s="154"/>
      <c r="IR618" s="154"/>
      <c r="IS618" s="154"/>
      <c r="IT618" s="154"/>
      <c r="IU618" s="154"/>
      <c r="IV618" s="154"/>
      <c r="IW618" s="154"/>
      <c r="IX618" s="154"/>
      <c r="IY618" s="154"/>
      <c r="IZ618" s="154"/>
      <c r="JA618" s="154"/>
      <c r="JB618" s="154"/>
      <c r="JC618" s="154"/>
      <c r="JD618" s="154"/>
      <c r="JE618" s="154"/>
      <c r="JF618" s="154"/>
      <c r="JG618" s="154"/>
      <c r="JH618" s="154"/>
      <c r="JI618" s="154"/>
      <c r="JJ618" s="154"/>
      <c r="JK618" s="154"/>
      <c r="JL618" s="154"/>
      <c r="JM618" s="154"/>
      <c r="JN618" s="154"/>
      <c r="JO618" s="154"/>
      <c r="JP618" s="154"/>
      <c r="JQ618" s="154"/>
      <c r="JR618" s="154"/>
      <c r="JS618" s="154"/>
      <c r="JT618" s="154"/>
      <c r="JU618" s="154"/>
      <c r="JV618" s="154"/>
      <c r="JW618" s="154"/>
      <c r="JX618" s="154"/>
      <c r="JY618" s="154"/>
      <c r="JZ618" s="154"/>
      <c r="KA618" s="154"/>
      <c r="KB618" s="154"/>
      <c r="KC618" s="154"/>
      <c r="KD618" s="154"/>
      <c r="KE618" s="154"/>
      <c r="KF618" s="154"/>
      <c r="KG618" s="154"/>
      <c r="KH618" s="154"/>
      <c r="KI618" s="154"/>
      <c r="KJ618" s="154"/>
      <c r="KK618" s="154"/>
      <c r="KL618" s="154"/>
      <c r="KM618" s="154"/>
      <c r="KN618" s="154"/>
      <c r="KO618" s="154"/>
      <c r="KP618" s="154"/>
      <c r="KQ618" s="154"/>
      <c r="KR618" s="154"/>
      <c r="KS618" s="154"/>
      <c r="KT618" s="154"/>
      <c r="KU618" s="154"/>
      <c r="KV618" s="154"/>
      <c r="KW618" s="154"/>
      <c r="KX618" s="154"/>
      <c r="KY618" s="154"/>
      <c r="KZ618" s="154"/>
      <c r="LA618" s="154"/>
      <c r="LB618" s="154"/>
      <c r="LC618" s="154"/>
      <c r="LD618" s="154"/>
      <c r="LE618" s="154"/>
      <c r="LF618" s="154"/>
      <c r="LG618" s="154"/>
      <c r="LH618" s="154"/>
      <c r="LI618" s="154"/>
      <c r="LJ618" s="154"/>
      <c r="LK618" s="154"/>
      <c r="LL618" s="154"/>
      <c r="LM618" s="154"/>
      <c r="LN618" s="154"/>
      <c r="LO618" s="154"/>
      <c r="LP618" s="154"/>
      <c r="LQ618" s="154"/>
      <c r="LR618" s="154"/>
      <c r="LS618" s="154"/>
      <c r="LT618" s="154"/>
      <c r="LU618" s="154"/>
      <c r="LV618" s="154"/>
      <c r="LW618" s="154"/>
      <c r="LX618" s="154"/>
      <c r="LY618" s="154"/>
      <c r="LZ618" s="154"/>
      <c r="MA618" s="154"/>
      <c r="MB618" s="154"/>
      <c r="MC618" s="154"/>
      <c r="MD618" s="154"/>
      <c r="ME618" s="154"/>
      <c r="MF618" s="154"/>
      <c r="MG618" s="154"/>
      <c r="MH618" s="154"/>
      <c r="MI618" s="154"/>
      <c r="MJ618" s="154"/>
      <c r="MK618" s="154"/>
      <c r="ML618" s="154"/>
      <c r="MM618" s="154"/>
      <c r="MN618" s="154"/>
      <c r="MO618" s="154"/>
      <c r="MP618" s="154"/>
      <c r="MQ618" s="154"/>
      <c r="MR618" s="154"/>
      <c r="MS618" s="154"/>
      <c r="MT618" s="154"/>
      <c r="MU618" s="154"/>
      <c r="MV618" s="154"/>
      <c r="MW618" s="154"/>
      <c r="MX618" s="154"/>
      <c r="MY618" s="154"/>
      <c r="MZ618" s="154"/>
      <c r="NA618" s="154"/>
      <c r="NB618" s="154"/>
      <c r="NC618" s="154"/>
      <c r="ND618" s="154"/>
      <c r="NE618" s="154"/>
      <c r="NF618" s="154"/>
      <c r="NG618" s="154"/>
      <c r="NH618" s="154"/>
      <c r="NI618" s="154"/>
      <c r="NJ618" s="154"/>
      <c r="NK618" s="154"/>
      <c r="NL618" s="154"/>
      <c r="NM618" s="154"/>
      <c r="NN618" s="154"/>
      <c r="NO618" s="154"/>
      <c r="NP618" s="154"/>
      <c r="NQ618" s="154"/>
      <c r="NR618" s="154"/>
      <c r="NS618" s="154"/>
      <c r="NT618" s="154"/>
      <c r="NU618" s="154"/>
      <c r="NV618" s="154"/>
      <c r="NW618" s="154"/>
      <c r="NX618" s="154"/>
      <c r="NY618" s="154"/>
      <c r="NZ618" s="154"/>
      <c r="OA618" s="154"/>
      <c r="OB618" s="154"/>
      <c r="OC618" s="154"/>
      <c r="OD618" s="154"/>
      <c r="OE618" s="154"/>
      <c r="OF618" s="154"/>
      <c r="OG618" s="154"/>
      <c r="OH618" s="154"/>
      <c r="OI618" s="154"/>
      <c r="OJ618" s="154"/>
      <c r="OK618" s="154"/>
      <c r="OL618" s="154"/>
      <c r="OM618" s="154"/>
      <c r="ON618" s="154"/>
      <c r="OO618" s="154"/>
      <c r="OP618" s="154"/>
      <c r="OQ618" s="154"/>
      <c r="OR618" s="154"/>
      <c r="OS618" s="154"/>
      <c r="OT618" s="154"/>
      <c r="OU618" s="154"/>
      <c r="OV618" s="154"/>
      <c r="OW618" s="154"/>
      <c r="OX618" s="154"/>
      <c r="OY618" s="154"/>
      <c r="OZ618" s="154"/>
      <c r="PA618" s="154"/>
      <c r="PB618" s="154"/>
      <c r="PC618" s="154"/>
      <c r="PD618" s="154"/>
      <c r="PE618" s="154"/>
      <c r="PF618" s="154"/>
      <c r="PG618" s="154"/>
      <c r="PH618" s="154"/>
      <c r="PI618" s="154"/>
      <c r="PJ618" s="154"/>
      <c r="PK618" s="154"/>
      <c r="PL618" s="154"/>
      <c r="PM618" s="154"/>
      <c r="PN618" s="154"/>
      <c r="PO618" s="154"/>
      <c r="PP618" s="154"/>
      <c r="PQ618" s="154"/>
      <c r="PR618" s="154"/>
      <c r="PS618" s="154"/>
      <c r="PT618" s="154"/>
      <c r="PU618" s="154"/>
      <c r="PV618" s="154"/>
      <c r="PW618" s="154"/>
      <c r="PX618" s="154"/>
      <c r="PY618" s="154"/>
      <c r="PZ618" s="154"/>
      <c r="QA618" s="154"/>
      <c r="QB618" s="154"/>
      <c r="QC618" s="154"/>
      <c r="QD618" s="154"/>
      <c r="QE618" s="154"/>
      <c r="QF618" s="154"/>
      <c r="QG618" s="154"/>
      <c r="QH618" s="154"/>
      <c r="QI618" s="154"/>
      <c r="QJ618" s="154"/>
      <c r="QK618" s="154"/>
      <c r="QL618" s="154"/>
      <c r="QM618" s="154"/>
      <c r="QN618" s="154"/>
      <c r="QO618" s="154"/>
      <c r="QP618" s="154"/>
      <c r="QQ618" s="154"/>
      <c r="QR618" s="154"/>
      <c r="QS618" s="154"/>
      <c r="QT618" s="154"/>
      <c r="QU618" s="154"/>
      <c r="QV618" s="154"/>
      <c r="QW618" s="154"/>
      <c r="QX618" s="154"/>
      <c r="QY618" s="154"/>
      <c r="QZ618" s="154"/>
      <c r="RA618" s="154"/>
      <c r="RB618" s="154"/>
      <c r="RC618" s="154"/>
      <c r="RD618" s="154"/>
      <c r="RE618" s="154"/>
      <c r="RF618" s="154"/>
      <c r="RG618" s="154"/>
      <c r="RH618" s="154"/>
      <c r="RI618" s="154"/>
      <c r="RJ618" s="154"/>
      <c r="RK618" s="154"/>
      <c r="RL618" s="154"/>
      <c r="RM618" s="154"/>
      <c r="RN618" s="154"/>
      <c r="RO618" s="154"/>
      <c r="RP618" s="154"/>
      <c r="RQ618" s="154"/>
      <c r="RR618" s="154"/>
      <c r="RS618" s="154"/>
      <c r="RT618" s="154"/>
      <c r="RU618" s="154"/>
      <c r="RV618" s="154"/>
      <c r="RW618" s="154"/>
      <c r="RX618" s="154"/>
      <c r="RY618" s="154"/>
      <c r="RZ618" s="154"/>
      <c r="SA618" s="154"/>
      <c r="SB618" s="154"/>
      <c r="SC618" s="154"/>
      <c r="SD618" s="154"/>
      <c r="SE618" s="154"/>
      <c r="SF618" s="154"/>
      <c r="SG618" s="154"/>
      <c r="SH618" s="154"/>
      <c r="SI618" s="154"/>
      <c r="SJ618" s="154"/>
      <c r="SK618" s="154"/>
      <c r="SL618" s="154"/>
      <c r="SM618" s="154"/>
      <c r="SN618" s="154"/>
      <c r="SO618" s="154"/>
      <c r="SP618" s="154"/>
      <c r="SQ618" s="154"/>
      <c r="SR618" s="154"/>
      <c r="SS618" s="154"/>
      <c r="ST618" s="154"/>
      <c r="SU618" s="154"/>
      <c r="SV618" s="154"/>
      <c r="SW618" s="154"/>
      <c r="SX618" s="154"/>
      <c r="SY618" s="154"/>
      <c r="SZ618" s="154"/>
      <c r="TA618" s="154"/>
      <c r="TB618" s="154"/>
      <c r="TC618" s="154"/>
      <c r="TD618" s="154"/>
      <c r="TE618" s="154"/>
      <c r="TF618" s="154"/>
      <c r="TG618" s="154"/>
      <c r="TH618" s="154"/>
      <c r="TI618" s="154"/>
      <c r="TJ618" s="154"/>
      <c r="TK618" s="154"/>
      <c r="TL618" s="154"/>
      <c r="TM618" s="154"/>
      <c r="TN618" s="154"/>
      <c r="TO618" s="154"/>
      <c r="TP618" s="154"/>
      <c r="TQ618" s="154"/>
      <c r="TR618" s="154"/>
      <c r="TS618" s="154"/>
      <c r="TT618" s="154"/>
      <c r="TU618" s="154"/>
      <c r="TV618" s="154"/>
      <c r="TW618" s="154"/>
      <c r="TX618" s="154"/>
      <c r="TY618" s="154"/>
      <c r="TZ618" s="154"/>
      <c r="UA618" s="154"/>
      <c r="UB618" s="154"/>
      <c r="UC618" s="154"/>
      <c r="UD618" s="154"/>
      <c r="UE618" s="154"/>
      <c r="UF618" s="154"/>
      <c r="UG618" s="154"/>
      <c r="UH618" s="154"/>
      <c r="UI618" s="154"/>
      <c r="UJ618" s="154"/>
      <c r="UK618" s="154"/>
      <c r="UL618" s="154"/>
      <c r="UM618" s="154"/>
      <c r="UN618" s="154"/>
      <c r="UO618" s="154"/>
      <c r="UP618" s="154"/>
      <c r="UQ618" s="154"/>
      <c r="UR618" s="154"/>
      <c r="US618" s="154"/>
      <c r="UT618" s="154"/>
      <c r="UU618" s="154"/>
      <c r="UV618" s="154"/>
      <c r="UW618" s="154"/>
      <c r="UX618" s="154"/>
      <c r="UY618" s="154"/>
      <c r="UZ618" s="154"/>
      <c r="VA618" s="154"/>
      <c r="VB618" s="154"/>
      <c r="VC618" s="154"/>
      <c r="VD618" s="154"/>
      <c r="VE618" s="154"/>
      <c r="VF618" s="154"/>
      <c r="VG618" s="154"/>
      <c r="VH618" s="154"/>
      <c r="VI618" s="154"/>
      <c r="VJ618" s="154"/>
      <c r="VK618" s="154"/>
      <c r="VL618" s="154"/>
      <c r="VM618" s="154"/>
      <c r="VN618" s="154"/>
      <c r="VO618" s="154"/>
      <c r="VP618" s="154"/>
      <c r="VQ618" s="154"/>
      <c r="VR618" s="154"/>
      <c r="VS618" s="154"/>
      <c r="VT618" s="154"/>
      <c r="VU618" s="154"/>
      <c r="VV618" s="154"/>
      <c r="VW618" s="154"/>
    </row>
    <row r="619" spans="1:595" s="153" customFormat="1" ht="103.5" customHeight="1">
      <c r="A619" s="798"/>
      <c r="B619" s="765"/>
      <c r="C619" s="692"/>
      <c r="D619" s="660"/>
      <c r="E619" s="682"/>
      <c r="F619" s="660"/>
      <c r="G619" s="660"/>
      <c r="H619" s="663"/>
      <c r="I619" s="192" t="s">
        <v>352</v>
      </c>
      <c r="J619" s="192" t="s">
        <v>298</v>
      </c>
      <c r="K619" s="175" t="s">
        <v>1373</v>
      </c>
      <c r="L619" s="192" t="s">
        <v>516</v>
      </c>
      <c r="M619" s="155">
        <v>0</v>
      </c>
      <c r="N619" s="155">
        <v>0</v>
      </c>
      <c r="O619" s="155">
        <v>35500</v>
      </c>
      <c r="P619" s="168">
        <v>35500</v>
      </c>
      <c r="Q619" s="161">
        <v>35500</v>
      </c>
      <c r="R619" s="161">
        <v>35500</v>
      </c>
      <c r="S619" s="545">
        <v>3</v>
      </c>
      <c r="AU619" s="154"/>
      <c r="AV619" s="154"/>
      <c r="AW619" s="154"/>
      <c r="AX619" s="154"/>
      <c r="AY619" s="154"/>
      <c r="AZ619" s="154"/>
      <c r="BA619" s="154"/>
      <c r="BB619" s="154"/>
      <c r="BC619" s="154"/>
      <c r="BD619" s="154"/>
      <c r="BE619" s="154"/>
      <c r="BF619" s="154"/>
      <c r="BG619" s="154"/>
      <c r="BH619" s="154"/>
      <c r="BI619" s="154"/>
      <c r="BJ619" s="154"/>
      <c r="BK619" s="154"/>
      <c r="BL619" s="154"/>
      <c r="BM619" s="154"/>
      <c r="BN619" s="154"/>
      <c r="BO619" s="154"/>
      <c r="BP619" s="154"/>
      <c r="BQ619" s="154"/>
      <c r="BR619" s="154"/>
      <c r="BS619" s="154"/>
      <c r="BT619" s="154"/>
      <c r="BU619" s="154"/>
      <c r="BV619" s="154"/>
      <c r="BW619" s="154"/>
      <c r="BX619" s="154"/>
      <c r="BY619" s="154"/>
      <c r="BZ619" s="154"/>
      <c r="CA619" s="154"/>
      <c r="CB619" s="154"/>
      <c r="CC619" s="154"/>
      <c r="CD619" s="154"/>
      <c r="CE619" s="154"/>
      <c r="CF619" s="154"/>
      <c r="CG619" s="154"/>
      <c r="CH619" s="154"/>
      <c r="CI619" s="154"/>
      <c r="CJ619" s="154"/>
      <c r="CK619" s="154"/>
      <c r="CL619" s="154"/>
      <c r="CM619" s="154"/>
      <c r="CN619" s="154"/>
      <c r="CO619" s="154"/>
      <c r="CP619" s="154"/>
      <c r="CQ619" s="154"/>
      <c r="CR619" s="154"/>
      <c r="CS619" s="154"/>
      <c r="CT619" s="154"/>
      <c r="CU619" s="154"/>
      <c r="CV619" s="154"/>
      <c r="CW619" s="154"/>
      <c r="CX619" s="154"/>
      <c r="CY619" s="154"/>
      <c r="CZ619" s="154"/>
      <c r="DA619" s="154"/>
      <c r="DB619" s="154"/>
      <c r="DC619" s="154"/>
      <c r="DD619" s="154"/>
      <c r="DE619" s="154"/>
      <c r="DF619" s="154"/>
      <c r="DG619" s="154"/>
      <c r="DH619" s="154"/>
      <c r="DI619" s="154"/>
      <c r="DJ619" s="154"/>
      <c r="DK619" s="154"/>
      <c r="DL619" s="154"/>
      <c r="DM619" s="154"/>
      <c r="DN619" s="154"/>
      <c r="DO619" s="154"/>
      <c r="DP619" s="154"/>
      <c r="DQ619" s="154"/>
      <c r="DR619" s="154"/>
      <c r="DS619" s="154"/>
      <c r="DT619" s="154"/>
      <c r="DU619" s="154"/>
      <c r="DV619" s="154"/>
      <c r="DW619" s="154"/>
      <c r="DX619" s="154"/>
      <c r="DY619" s="154"/>
      <c r="DZ619" s="154"/>
      <c r="EA619" s="154"/>
      <c r="EB619" s="154"/>
      <c r="EC619" s="154"/>
      <c r="ED619" s="154"/>
      <c r="EE619" s="154"/>
      <c r="EF619" s="154"/>
      <c r="EG619" s="154"/>
      <c r="EH619" s="154"/>
      <c r="EI619" s="154"/>
      <c r="EJ619" s="154"/>
      <c r="EK619" s="154"/>
      <c r="EL619" s="154"/>
      <c r="EM619" s="154"/>
      <c r="EN619" s="154"/>
      <c r="EO619" s="154"/>
      <c r="EP619" s="154"/>
      <c r="EQ619" s="154"/>
      <c r="ER619" s="154"/>
      <c r="ES619" s="154"/>
      <c r="ET619" s="154"/>
      <c r="EU619" s="154"/>
      <c r="EV619" s="154"/>
      <c r="EW619" s="154"/>
      <c r="EX619" s="154"/>
      <c r="EY619" s="154"/>
      <c r="EZ619" s="154"/>
      <c r="FA619" s="154"/>
      <c r="FB619" s="154"/>
      <c r="FC619" s="154"/>
      <c r="FD619" s="154"/>
      <c r="FE619" s="154"/>
      <c r="FF619" s="154"/>
      <c r="FG619" s="154"/>
      <c r="FH619" s="154"/>
      <c r="FI619" s="154"/>
      <c r="FJ619" s="154"/>
      <c r="FK619" s="154"/>
      <c r="FL619" s="154"/>
      <c r="FM619" s="154"/>
      <c r="FN619" s="154"/>
      <c r="FO619" s="154"/>
      <c r="FP619" s="154"/>
      <c r="FQ619" s="154"/>
      <c r="FR619" s="154"/>
      <c r="FS619" s="154"/>
      <c r="FT619" s="154"/>
      <c r="FU619" s="154"/>
      <c r="FV619" s="154"/>
      <c r="FW619" s="154"/>
      <c r="FX619" s="154"/>
      <c r="FY619" s="154"/>
      <c r="FZ619" s="154"/>
      <c r="GA619" s="154"/>
      <c r="GB619" s="154"/>
      <c r="GC619" s="154"/>
      <c r="GD619" s="154"/>
      <c r="GE619" s="154"/>
      <c r="GF619" s="154"/>
      <c r="GG619" s="154"/>
      <c r="GH619" s="154"/>
      <c r="GI619" s="154"/>
      <c r="GJ619" s="154"/>
      <c r="GK619" s="154"/>
      <c r="GL619" s="154"/>
      <c r="GM619" s="154"/>
      <c r="GN619" s="154"/>
      <c r="GO619" s="154"/>
      <c r="GP619" s="154"/>
      <c r="GQ619" s="154"/>
      <c r="GR619" s="154"/>
      <c r="GS619" s="154"/>
      <c r="GT619" s="154"/>
      <c r="GU619" s="154"/>
      <c r="GV619" s="154"/>
      <c r="GW619" s="154"/>
      <c r="GX619" s="154"/>
      <c r="GY619" s="154"/>
      <c r="GZ619" s="154"/>
      <c r="HA619" s="154"/>
      <c r="HB619" s="154"/>
      <c r="HC619" s="154"/>
      <c r="HD619" s="154"/>
      <c r="HE619" s="154"/>
      <c r="HF619" s="154"/>
      <c r="HG619" s="154"/>
      <c r="HH619" s="154"/>
      <c r="HI619" s="154"/>
      <c r="HJ619" s="154"/>
      <c r="HK619" s="154"/>
      <c r="HL619" s="154"/>
      <c r="HM619" s="154"/>
      <c r="HN619" s="154"/>
      <c r="HO619" s="154"/>
      <c r="HP619" s="154"/>
      <c r="HQ619" s="154"/>
      <c r="HR619" s="154"/>
      <c r="HS619" s="154"/>
      <c r="HT619" s="154"/>
      <c r="HU619" s="154"/>
      <c r="HV619" s="154"/>
      <c r="HW619" s="154"/>
      <c r="HX619" s="154"/>
      <c r="HY619" s="154"/>
      <c r="HZ619" s="154"/>
      <c r="IA619" s="154"/>
      <c r="IB619" s="154"/>
      <c r="IC619" s="154"/>
      <c r="ID619" s="154"/>
      <c r="IE619" s="154"/>
      <c r="IF619" s="154"/>
      <c r="IG619" s="154"/>
      <c r="IH619" s="154"/>
      <c r="II619" s="154"/>
      <c r="IJ619" s="154"/>
      <c r="IK619" s="154"/>
      <c r="IL619" s="154"/>
      <c r="IM619" s="154"/>
      <c r="IN619" s="154"/>
      <c r="IO619" s="154"/>
      <c r="IP619" s="154"/>
      <c r="IQ619" s="154"/>
      <c r="IR619" s="154"/>
      <c r="IS619" s="154"/>
      <c r="IT619" s="154"/>
      <c r="IU619" s="154"/>
      <c r="IV619" s="154"/>
      <c r="IW619" s="154"/>
      <c r="IX619" s="154"/>
      <c r="IY619" s="154"/>
      <c r="IZ619" s="154"/>
      <c r="JA619" s="154"/>
      <c r="JB619" s="154"/>
      <c r="JC619" s="154"/>
      <c r="JD619" s="154"/>
      <c r="JE619" s="154"/>
      <c r="JF619" s="154"/>
      <c r="JG619" s="154"/>
      <c r="JH619" s="154"/>
      <c r="JI619" s="154"/>
      <c r="JJ619" s="154"/>
      <c r="JK619" s="154"/>
      <c r="JL619" s="154"/>
      <c r="JM619" s="154"/>
      <c r="JN619" s="154"/>
      <c r="JO619" s="154"/>
      <c r="JP619" s="154"/>
      <c r="JQ619" s="154"/>
      <c r="JR619" s="154"/>
      <c r="JS619" s="154"/>
      <c r="JT619" s="154"/>
      <c r="JU619" s="154"/>
      <c r="JV619" s="154"/>
      <c r="JW619" s="154"/>
      <c r="JX619" s="154"/>
      <c r="JY619" s="154"/>
      <c r="JZ619" s="154"/>
      <c r="KA619" s="154"/>
      <c r="KB619" s="154"/>
      <c r="KC619" s="154"/>
      <c r="KD619" s="154"/>
      <c r="KE619" s="154"/>
      <c r="KF619" s="154"/>
      <c r="KG619" s="154"/>
      <c r="KH619" s="154"/>
      <c r="KI619" s="154"/>
      <c r="KJ619" s="154"/>
      <c r="KK619" s="154"/>
      <c r="KL619" s="154"/>
      <c r="KM619" s="154"/>
      <c r="KN619" s="154"/>
      <c r="KO619" s="154"/>
      <c r="KP619" s="154"/>
      <c r="KQ619" s="154"/>
      <c r="KR619" s="154"/>
      <c r="KS619" s="154"/>
      <c r="KT619" s="154"/>
      <c r="KU619" s="154"/>
      <c r="KV619" s="154"/>
      <c r="KW619" s="154"/>
      <c r="KX619" s="154"/>
      <c r="KY619" s="154"/>
      <c r="KZ619" s="154"/>
      <c r="LA619" s="154"/>
      <c r="LB619" s="154"/>
      <c r="LC619" s="154"/>
      <c r="LD619" s="154"/>
      <c r="LE619" s="154"/>
      <c r="LF619" s="154"/>
      <c r="LG619" s="154"/>
      <c r="LH619" s="154"/>
      <c r="LI619" s="154"/>
      <c r="LJ619" s="154"/>
      <c r="LK619" s="154"/>
      <c r="LL619" s="154"/>
      <c r="LM619" s="154"/>
      <c r="LN619" s="154"/>
      <c r="LO619" s="154"/>
      <c r="LP619" s="154"/>
      <c r="LQ619" s="154"/>
      <c r="LR619" s="154"/>
      <c r="LS619" s="154"/>
      <c r="LT619" s="154"/>
      <c r="LU619" s="154"/>
      <c r="LV619" s="154"/>
      <c r="LW619" s="154"/>
      <c r="LX619" s="154"/>
      <c r="LY619" s="154"/>
      <c r="LZ619" s="154"/>
      <c r="MA619" s="154"/>
      <c r="MB619" s="154"/>
      <c r="MC619" s="154"/>
      <c r="MD619" s="154"/>
      <c r="ME619" s="154"/>
      <c r="MF619" s="154"/>
      <c r="MG619" s="154"/>
      <c r="MH619" s="154"/>
      <c r="MI619" s="154"/>
      <c r="MJ619" s="154"/>
      <c r="MK619" s="154"/>
      <c r="ML619" s="154"/>
      <c r="MM619" s="154"/>
      <c r="MN619" s="154"/>
      <c r="MO619" s="154"/>
      <c r="MP619" s="154"/>
      <c r="MQ619" s="154"/>
      <c r="MR619" s="154"/>
      <c r="MS619" s="154"/>
      <c r="MT619" s="154"/>
      <c r="MU619" s="154"/>
      <c r="MV619" s="154"/>
      <c r="MW619" s="154"/>
      <c r="MX619" s="154"/>
      <c r="MY619" s="154"/>
      <c r="MZ619" s="154"/>
      <c r="NA619" s="154"/>
      <c r="NB619" s="154"/>
      <c r="NC619" s="154"/>
      <c r="ND619" s="154"/>
      <c r="NE619" s="154"/>
      <c r="NF619" s="154"/>
      <c r="NG619" s="154"/>
      <c r="NH619" s="154"/>
      <c r="NI619" s="154"/>
      <c r="NJ619" s="154"/>
      <c r="NK619" s="154"/>
      <c r="NL619" s="154"/>
      <c r="NM619" s="154"/>
      <c r="NN619" s="154"/>
      <c r="NO619" s="154"/>
      <c r="NP619" s="154"/>
      <c r="NQ619" s="154"/>
      <c r="NR619" s="154"/>
      <c r="NS619" s="154"/>
      <c r="NT619" s="154"/>
      <c r="NU619" s="154"/>
      <c r="NV619" s="154"/>
      <c r="NW619" s="154"/>
      <c r="NX619" s="154"/>
      <c r="NY619" s="154"/>
      <c r="NZ619" s="154"/>
      <c r="OA619" s="154"/>
      <c r="OB619" s="154"/>
      <c r="OC619" s="154"/>
      <c r="OD619" s="154"/>
      <c r="OE619" s="154"/>
      <c r="OF619" s="154"/>
      <c r="OG619" s="154"/>
      <c r="OH619" s="154"/>
      <c r="OI619" s="154"/>
      <c r="OJ619" s="154"/>
      <c r="OK619" s="154"/>
      <c r="OL619" s="154"/>
      <c r="OM619" s="154"/>
      <c r="ON619" s="154"/>
      <c r="OO619" s="154"/>
      <c r="OP619" s="154"/>
      <c r="OQ619" s="154"/>
      <c r="OR619" s="154"/>
      <c r="OS619" s="154"/>
      <c r="OT619" s="154"/>
      <c r="OU619" s="154"/>
      <c r="OV619" s="154"/>
      <c r="OW619" s="154"/>
      <c r="OX619" s="154"/>
      <c r="OY619" s="154"/>
      <c r="OZ619" s="154"/>
      <c r="PA619" s="154"/>
      <c r="PB619" s="154"/>
      <c r="PC619" s="154"/>
      <c r="PD619" s="154"/>
      <c r="PE619" s="154"/>
      <c r="PF619" s="154"/>
      <c r="PG619" s="154"/>
      <c r="PH619" s="154"/>
      <c r="PI619" s="154"/>
      <c r="PJ619" s="154"/>
      <c r="PK619" s="154"/>
      <c r="PL619" s="154"/>
      <c r="PM619" s="154"/>
      <c r="PN619" s="154"/>
      <c r="PO619" s="154"/>
      <c r="PP619" s="154"/>
      <c r="PQ619" s="154"/>
      <c r="PR619" s="154"/>
      <c r="PS619" s="154"/>
      <c r="PT619" s="154"/>
      <c r="PU619" s="154"/>
      <c r="PV619" s="154"/>
      <c r="PW619" s="154"/>
      <c r="PX619" s="154"/>
      <c r="PY619" s="154"/>
      <c r="PZ619" s="154"/>
      <c r="QA619" s="154"/>
      <c r="QB619" s="154"/>
      <c r="QC619" s="154"/>
      <c r="QD619" s="154"/>
      <c r="QE619" s="154"/>
      <c r="QF619" s="154"/>
      <c r="QG619" s="154"/>
      <c r="QH619" s="154"/>
      <c r="QI619" s="154"/>
      <c r="QJ619" s="154"/>
      <c r="QK619" s="154"/>
      <c r="QL619" s="154"/>
      <c r="QM619" s="154"/>
      <c r="QN619" s="154"/>
      <c r="QO619" s="154"/>
      <c r="QP619" s="154"/>
      <c r="QQ619" s="154"/>
      <c r="QR619" s="154"/>
      <c r="QS619" s="154"/>
      <c r="QT619" s="154"/>
      <c r="QU619" s="154"/>
      <c r="QV619" s="154"/>
      <c r="QW619" s="154"/>
      <c r="QX619" s="154"/>
      <c r="QY619" s="154"/>
      <c r="QZ619" s="154"/>
      <c r="RA619" s="154"/>
      <c r="RB619" s="154"/>
      <c r="RC619" s="154"/>
      <c r="RD619" s="154"/>
      <c r="RE619" s="154"/>
      <c r="RF619" s="154"/>
      <c r="RG619" s="154"/>
      <c r="RH619" s="154"/>
      <c r="RI619" s="154"/>
      <c r="RJ619" s="154"/>
      <c r="RK619" s="154"/>
      <c r="RL619" s="154"/>
      <c r="RM619" s="154"/>
      <c r="RN619" s="154"/>
      <c r="RO619" s="154"/>
      <c r="RP619" s="154"/>
      <c r="RQ619" s="154"/>
      <c r="RR619" s="154"/>
      <c r="RS619" s="154"/>
      <c r="RT619" s="154"/>
      <c r="RU619" s="154"/>
      <c r="RV619" s="154"/>
      <c r="RW619" s="154"/>
      <c r="RX619" s="154"/>
      <c r="RY619" s="154"/>
      <c r="RZ619" s="154"/>
      <c r="SA619" s="154"/>
      <c r="SB619" s="154"/>
      <c r="SC619" s="154"/>
      <c r="SD619" s="154"/>
      <c r="SE619" s="154"/>
      <c r="SF619" s="154"/>
      <c r="SG619" s="154"/>
      <c r="SH619" s="154"/>
      <c r="SI619" s="154"/>
      <c r="SJ619" s="154"/>
      <c r="SK619" s="154"/>
      <c r="SL619" s="154"/>
      <c r="SM619" s="154"/>
      <c r="SN619" s="154"/>
      <c r="SO619" s="154"/>
      <c r="SP619" s="154"/>
      <c r="SQ619" s="154"/>
      <c r="SR619" s="154"/>
      <c r="SS619" s="154"/>
      <c r="ST619" s="154"/>
      <c r="SU619" s="154"/>
      <c r="SV619" s="154"/>
      <c r="SW619" s="154"/>
      <c r="SX619" s="154"/>
      <c r="SY619" s="154"/>
      <c r="SZ619" s="154"/>
      <c r="TA619" s="154"/>
      <c r="TB619" s="154"/>
      <c r="TC619" s="154"/>
      <c r="TD619" s="154"/>
      <c r="TE619" s="154"/>
      <c r="TF619" s="154"/>
      <c r="TG619" s="154"/>
      <c r="TH619" s="154"/>
      <c r="TI619" s="154"/>
      <c r="TJ619" s="154"/>
      <c r="TK619" s="154"/>
      <c r="TL619" s="154"/>
      <c r="TM619" s="154"/>
      <c r="TN619" s="154"/>
      <c r="TO619" s="154"/>
      <c r="TP619" s="154"/>
      <c r="TQ619" s="154"/>
      <c r="TR619" s="154"/>
      <c r="TS619" s="154"/>
      <c r="TT619" s="154"/>
      <c r="TU619" s="154"/>
      <c r="TV619" s="154"/>
      <c r="TW619" s="154"/>
      <c r="TX619" s="154"/>
      <c r="TY619" s="154"/>
      <c r="TZ619" s="154"/>
      <c r="UA619" s="154"/>
      <c r="UB619" s="154"/>
      <c r="UC619" s="154"/>
      <c r="UD619" s="154"/>
      <c r="UE619" s="154"/>
      <c r="UF619" s="154"/>
      <c r="UG619" s="154"/>
      <c r="UH619" s="154"/>
      <c r="UI619" s="154"/>
      <c r="UJ619" s="154"/>
      <c r="UK619" s="154"/>
      <c r="UL619" s="154"/>
      <c r="UM619" s="154"/>
      <c r="UN619" s="154"/>
      <c r="UO619" s="154"/>
      <c r="UP619" s="154"/>
      <c r="UQ619" s="154"/>
      <c r="UR619" s="154"/>
      <c r="US619" s="154"/>
      <c r="UT619" s="154"/>
      <c r="UU619" s="154"/>
      <c r="UV619" s="154"/>
      <c r="UW619" s="154"/>
      <c r="UX619" s="154"/>
      <c r="UY619" s="154"/>
      <c r="UZ619" s="154"/>
      <c r="VA619" s="154"/>
      <c r="VB619" s="154"/>
      <c r="VC619" s="154"/>
      <c r="VD619" s="154"/>
      <c r="VE619" s="154"/>
      <c r="VF619" s="154"/>
      <c r="VG619" s="154"/>
      <c r="VH619" s="154"/>
      <c r="VI619" s="154"/>
      <c r="VJ619" s="154"/>
      <c r="VK619" s="154"/>
      <c r="VL619" s="154"/>
      <c r="VM619" s="154"/>
      <c r="VN619" s="154"/>
      <c r="VO619" s="154"/>
      <c r="VP619" s="154"/>
      <c r="VQ619" s="154"/>
      <c r="VR619" s="154"/>
      <c r="VS619" s="154"/>
      <c r="VT619" s="154"/>
      <c r="VU619" s="154"/>
      <c r="VV619" s="154"/>
      <c r="VW619" s="154"/>
    </row>
    <row r="620" spans="1:595" s="153" customFormat="1" ht="109.5" customHeight="1">
      <c r="A620" s="798"/>
      <c r="B620" s="771" t="s">
        <v>1374</v>
      </c>
      <c r="C620" s="668" t="s">
        <v>1375</v>
      </c>
      <c r="D620" s="669" t="s">
        <v>1290</v>
      </c>
      <c r="E620" s="751" t="s">
        <v>1304</v>
      </c>
      <c r="F620" s="653" t="s">
        <v>1376</v>
      </c>
      <c r="G620" s="664">
        <v>39814</v>
      </c>
      <c r="H620" s="664" t="s">
        <v>24</v>
      </c>
      <c r="I620" s="188" t="s">
        <v>352</v>
      </c>
      <c r="J620" s="188" t="s">
        <v>298</v>
      </c>
      <c r="K620" s="197" t="s">
        <v>1377</v>
      </c>
      <c r="L620" s="188" t="s">
        <v>28</v>
      </c>
      <c r="M620" s="152">
        <f t="shared" ref="M620:R620" si="43">M621</f>
        <v>0</v>
      </c>
      <c r="N620" s="152">
        <f t="shared" si="43"/>
        <v>0</v>
      </c>
      <c r="O620" s="152">
        <f t="shared" si="43"/>
        <v>2848000</v>
      </c>
      <c r="P620" s="203">
        <f t="shared" si="43"/>
        <v>0</v>
      </c>
      <c r="Q620" s="202">
        <f t="shared" si="43"/>
        <v>0</v>
      </c>
      <c r="R620" s="202">
        <f t="shared" si="43"/>
        <v>0</v>
      </c>
      <c r="S620" s="551"/>
      <c r="AU620" s="154"/>
      <c r="AV620" s="154"/>
      <c r="AW620" s="154"/>
      <c r="AX620" s="154"/>
      <c r="AY620" s="154"/>
      <c r="AZ620" s="154"/>
      <c r="BA620" s="154"/>
      <c r="BB620" s="154"/>
      <c r="BC620" s="154"/>
      <c r="BD620" s="154"/>
      <c r="BE620" s="154"/>
      <c r="BF620" s="154"/>
      <c r="BG620" s="154"/>
      <c r="BH620" s="154"/>
      <c r="BI620" s="154"/>
      <c r="BJ620" s="154"/>
      <c r="BK620" s="154"/>
      <c r="BL620" s="154"/>
      <c r="BM620" s="154"/>
      <c r="BN620" s="154"/>
      <c r="BO620" s="154"/>
      <c r="BP620" s="154"/>
      <c r="BQ620" s="154"/>
      <c r="BR620" s="154"/>
      <c r="BS620" s="154"/>
      <c r="BT620" s="154"/>
      <c r="BU620" s="154"/>
      <c r="BV620" s="154"/>
      <c r="BW620" s="154"/>
      <c r="BX620" s="154"/>
      <c r="BY620" s="154"/>
      <c r="BZ620" s="154"/>
      <c r="CA620" s="154"/>
      <c r="CB620" s="154"/>
      <c r="CC620" s="154"/>
      <c r="CD620" s="154"/>
      <c r="CE620" s="154"/>
      <c r="CF620" s="154"/>
      <c r="CG620" s="154"/>
      <c r="CH620" s="154"/>
      <c r="CI620" s="154"/>
      <c r="CJ620" s="154"/>
      <c r="CK620" s="154"/>
      <c r="CL620" s="154"/>
      <c r="CM620" s="154"/>
      <c r="CN620" s="154"/>
      <c r="CO620" s="154"/>
      <c r="CP620" s="154"/>
      <c r="CQ620" s="154"/>
      <c r="CR620" s="154"/>
      <c r="CS620" s="154"/>
      <c r="CT620" s="154"/>
      <c r="CU620" s="154"/>
      <c r="CV620" s="154"/>
      <c r="CW620" s="154"/>
      <c r="CX620" s="154"/>
      <c r="CY620" s="154"/>
      <c r="CZ620" s="154"/>
      <c r="DA620" s="154"/>
      <c r="DB620" s="154"/>
      <c r="DC620" s="154"/>
      <c r="DD620" s="154"/>
      <c r="DE620" s="154"/>
      <c r="DF620" s="154"/>
      <c r="DG620" s="154"/>
      <c r="DH620" s="154"/>
      <c r="DI620" s="154"/>
      <c r="DJ620" s="154"/>
      <c r="DK620" s="154"/>
      <c r="DL620" s="154"/>
      <c r="DM620" s="154"/>
      <c r="DN620" s="154"/>
      <c r="DO620" s="154"/>
      <c r="DP620" s="154"/>
      <c r="DQ620" s="154"/>
      <c r="DR620" s="154"/>
      <c r="DS620" s="154"/>
      <c r="DT620" s="154"/>
      <c r="DU620" s="154"/>
      <c r="DV620" s="154"/>
      <c r="DW620" s="154"/>
      <c r="DX620" s="154"/>
      <c r="DY620" s="154"/>
      <c r="DZ620" s="154"/>
      <c r="EA620" s="154"/>
      <c r="EB620" s="154"/>
      <c r="EC620" s="154"/>
      <c r="ED620" s="154"/>
      <c r="EE620" s="154"/>
      <c r="EF620" s="154"/>
      <c r="EG620" s="154"/>
      <c r="EH620" s="154"/>
      <c r="EI620" s="154"/>
      <c r="EJ620" s="154"/>
      <c r="EK620" s="154"/>
      <c r="EL620" s="154"/>
      <c r="EM620" s="154"/>
      <c r="EN620" s="154"/>
      <c r="EO620" s="154"/>
      <c r="EP620" s="154"/>
      <c r="EQ620" s="154"/>
      <c r="ER620" s="154"/>
      <c r="ES620" s="154"/>
      <c r="ET620" s="154"/>
      <c r="EU620" s="154"/>
      <c r="EV620" s="154"/>
      <c r="EW620" s="154"/>
      <c r="EX620" s="154"/>
      <c r="EY620" s="154"/>
      <c r="EZ620" s="154"/>
      <c r="FA620" s="154"/>
      <c r="FB620" s="154"/>
      <c r="FC620" s="154"/>
      <c r="FD620" s="154"/>
      <c r="FE620" s="154"/>
      <c r="FF620" s="154"/>
      <c r="FG620" s="154"/>
      <c r="FH620" s="154"/>
      <c r="FI620" s="154"/>
      <c r="FJ620" s="154"/>
      <c r="FK620" s="154"/>
      <c r="FL620" s="154"/>
      <c r="FM620" s="154"/>
      <c r="FN620" s="154"/>
      <c r="FO620" s="154"/>
      <c r="FP620" s="154"/>
      <c r="FQ620" s="154"/>
      <c r="FR620" s="154"/>
      <c r="FS620" s="154"/>
      <c r="FT620" s="154"/>
      <c r="FU620" s="154"/>
      <c r="FV620" s="154"/>
      <c r="FW620" s="154"/>
      <c r="FX620" s="154"/>
      <c r="FY620" s="154"/>
      <c r="FZ620" s="154"/>
      <c r="GA620" s="154"/>
      <c r="GB620" s="154"/>
      <c r="GC620" s="154"/>
      <c r="GD620" s="154"/>
      <c r="GE620" s="154"/>
      <c r="GF620" s="154"/>
      <c r="GG620" s="154"/>
      <c r="GH620" s="154"/>
      <c r="GI620" s="154"/>
      <c r="GJ620" s="154"/>
      <c r="GK620" s="154"/>
      <c r="GL620" s="154"/>
      <c r="GM620" s="154"/>
      <c r="GN620" s="154"/>
      <c r="GO620" s="154"/>
      <c r="GP620" s="154"/>
      <c r="GQ620" s="154"/>
      <c r="GR620" s="154"/>
      <c r="GS620" s="154"/>
      <c r="GT620" s="154"/>
      <c r="GU620" s="154"/>
      <c r="GV620" s="154"/>
      <c r="GW620" s="154"/>
      <c r="GX620" s="154"/>
      <c r="GY620" s="154"/>
      <c r="GZ620" s="154"/>
      <c r="HA620" s="154"/>
      <c r="HB620" s="154"/>
      <c r="HC620" s="154"/>
      <c r="HD620" s="154"/>
      <c r="HE620" s="154"/>
      <c r="HF620" s="154"/>
      <c r="HG620" s="154"/>
      <c r="HH620" s="154"/>
      <c r="HI620" s="154"/>
      <c r="HJ620" s="154"/>
      <c r="HK620" s="154"/>
      <c r="HL620" s="154"/>
      <c r="HM620" s="154"/>
      <c r="HN620" s="154"/>
      <c r="HO620" s="154"/>
      <c r="HP620" s="154"/>
      <c r="HQ620" s="154"/>
      <c r="HR620" s="154"/>
      <c r="HS620" s="154"/>
      <c r="HT620" s="154"/>
      <c r="HU620" s="154"/>
      <c r="HV620" s="154"/>
      <c r="HW620" s="154"/>
      <c r="HX620" s="154"/>
      <c r="HY620" s="154"/>
      <c r="HZ620" s="154"/>
      <c r="IA620" s="154"/>
      <c r="IB620" s="154"/>
      <c r="IC620" s="154"/>
      <c r="ID620" s="154"/>
      <c r="IE620" s="154"/>
      <c r="IF620" s="154"/>
      <c r="IG620" s="154"/>
      <c r="IH620" s="154"/>
      <c r="II620" s="154"/>
      <c r="IJ620" s="154"/>
      <c r="IK620" s="154"/>
      <c r="IL620" s="154"/>
      <c r="IM620" s="154"/>
      <c r="IN620" s="154"/>
      <c r="IO620" s="154"/>
      <c r="IP620" s="154"/>
      <c r="IQ620" s="154"/>
      <c r="IR620" s="154"/>
      <c r="IS620" s="154"/>
      <c r="IT620" s="154"/>
      <c r="IU620" s="154"/>
      <c r="IV620" s="154"/>
      <c r="IW620" s="154"/>
      <c r="IX620" s="154"/>
      <c r="IY620" s="154"/>
      <c r="IZ620" s="154"/>
      <c r="JA620" s="154"/>
      <c r="JB620" s="154"/>
      <c r="JC620" s="154"/>
      <c r="JD620" s="154"/>
      <c r="JE620" s="154"/>
      <c r="JF620" s="154"/>
      <c r="JG620" s="154"/>
      <c r="JH620" s="154"/>
      <c r="JI620" s="154"/>
      <c r="JJ620" s="154"/>
      <c r="JK620" s="154"/>
      <c r="JL620" s="154"/>
      <c r="JM620" s="154"/>
      <c r="JN620" s="154"/>
      <c r="JO620" s="154"/>
      <c r="JP620" s="154"/>
      <c r="JQ620" s="154"/>
      <c r="JR620" s="154"/>
      <c r="JS620" s="154"/>
      <c r="JT620" s="154"/>
      <c r="JU620" s="154"/>
      <c r="JV620" s="154"/>
      <c r="JW620" s="154"/>
      <c r="JX620" s="154"/>
      <c r="JY620" s="154"/>
      <c r="JZ620" s="154"/>
      <c r="KA620" s="154"/>
      <c r="KB620" s="154"/>
      <c r="KC620" s="154"/>
      <c r="KD620" s="154"/>
      <c r="KE620" s="154"/>
      <c r="KF620" s="154"/>
      <c r="KG620" s="154"/>
      <c r="KH620" s="154"/>
      <c r="KI620" s="154"/>
      <c r="KJ620" s="154"/>
      <c r="KK620" s="154"/>
      <c r="KL620" s="154"/>
      <c r="KM620" s="154"/>
      <c r="KN620" s="154"/>
      <c r="KO620" s="154"/>
      <c r="KP620" s="154"/>
      <c r="KQ620" s="154"/>
      <c r="KR620" s="154"/>
      <c r="KS620" s="154"/>
      <c r="KT620" s="154"/>
      <c r="KU620" s="154"/>
      <c r="KV620" s="154"/>
      <c r="KW620" s="154"/>
      <c r="KX620" s="154"/>
      <c r="KY620" s="154"/>
      <c r="KZ620" s="154"/>
      <c r="LA620" s="154"/>
      <c r="LB620" s="154"/>
      <c r="LC620" s="154"/>
      <c r="LD620" s="154"/>
      <c r="LE620" s="154"/>
      <c r="LF620" s="154"/>
      <c r="LG620" s="154"/>
      <c r="LH620" s="154"/>
      <c r="LI620" s="154"/>
      <c r="LJ620" s="154"/>
      <c r="LK620" s="154"/>
      <c r="LL620" s="154"/>
      <c r="LM620" s="154"/>
      <c r="LN620" s="154"/>
      <c r="LO620" s="154"/>
      <c r="LP620" s="154"/>
      <c r="LQ620" s="154"/>
      <c r="LR620" s="154"/>
      <c r="LS620" s="154"/>
      <c r="LT620" s="154"/>
      <c r="LU620" s="154"/>
      <c r="LV620" s="154"/>
      <c r="LW620" s="154"/>
      <c r="LX620" s="154"/>
      <c r="LY620" s="154"/>
      <c r="LZ620" s="154"/>
      <c r="MA620" s="154"/>
      <c r="MB620" s="154"/>
      <c r="MC620" s="154"/>
      <c r="MD620" s="154"/>
      <c r="ME620" s="154"/>
      <c r="MF620" s="154"/>
      <c r="MG620" s="154"/>
      <c r="MH620" s="154"/>
      <c r="MI620" s="154"/>
      <c r="MJ620" s="154"/>
      <c r="MK620" s="154"/>
      <c r="ML620" s="154"/>
      <c r="MM620" s="154"/>
      <c r="MN620" s="154"/>
      <c r="MO620" s="154"/>
      <c r="MP620" s="154"/>
      <c r="MQ620" s="154"/>
      <c r="MR620" s="154"/>
      <c r="MS620" s="154"/>
      <c r="MT620" s="154"/>
      <c r="MU620" s="154"/>
      <c r="MV620" s="154"/>
      <c r="MW620" s="154"/>
      <c r="MX620" s="154"/>
      <c r="MY620" s="154"/>
      <c r="MZ620" s="154"/>
      <c r="NA620" s="154"/>
      <c r="NB620" s="154"/>
      <c r="NC620" s="154"/>
      <c r="ND620" s="154"/>
      <c r="NE620" s="154"/>
      <c r="NF620" s="154"/>
      <c r="NG620" s="154"/>
      <c r="NH620" s="154"/>
      <c r="NI620" s="154"/>
      <c r="NJ620" s="154"/>
      <c r="NK620" s="154"/>
      <c r="NL620" s="154"/>
      <c r="NM620" s="154"/>
      <c r="NN620" s="154"/>
      <c r="NO620" s="154"/>
      <c r="NP620" s="154"/>
      <c r="NQ620" s="154"/>
      <c r="NR620" s="154"/>
      <c r="NS620" s="154"/>
      <c r="NT620" s="154"/>
      <c r="NU620" s="154"/>
      <c r="NV620" s="154"/>
      <c r="NW620" s="154"/>
      <c r="NX620" s="154"/>
      <c r="NY620" s="154"/>
      <c r="NZ620" s="154"/>
      <c r="OA620" s="154"/>
      <c r="OB620" s="154"/>
      <c r="OC620" s="154"/>
      <c r="OD620" s="154"/>
      <c r="OE620" s="154"/>
      <c r="OF620" s="154"/>
      <c r="OG620" s="154"/>
      <c r="OH620" s="154"/>
      <c r="OI620" s="154"/>
      <c r="OJ620" s="154"/>
      <c r="OK620" s="154"/>
      <c r="OL620" s="154"/>
      <c r="OM620" s="154"/>
      <c r="ON620" s="154"/>
      <c r="OO620" s="154"/>
      <c r="OP620" s="154"/>
      <c r="OQ620" s="154"/>
      <c r="OR620" s="154"/>
      <c r="OS620" s="154"/>
      <c r="OT620" s="154"/>
      <c r="OU620" s="154"/>
      <c r="OV620" s="154"/>
      <c r="OW620" s="154"/>
      <c r="OX620" s="154"/>
      <c r="OY620" s="154"/>
      <c r="OZ620" s="154"/>
      <c r="PA620" s="154"/>
      <c r="PB620" s="154"/>
      <c r="PC620" s="154"/>
      <c r="PD620" s="154"/>
      <c r="PE620" s="154"/>
      <c r="PF620" s="154"/>
      <c r="PG620" s="154"/>
      <c r="PH620" s="154"/>
      <c r="PI620" s="154"/>
      <c r="PJ620" s="154"/>
      <c r="PK620" s="154"/>
      <c r="PL620" s="154"/>
      <c r="PM620" s="154"/>
      <c r="PN620" s="154"/>
      <c r="PO620" s="154"/>
      <c r="PP620" s="154"/>
      <c r="PQ620" s="154"/>
      <c r="PR620" s="154"/>
      <c r="PS620" s="154"/>
      <c r="PT620" s="154"/>
      <c r="PU620" s="154"/>
      <c r="PV620" s="154"/>
      <c r="PW620" s="154"/>
      <c r="PX620" s="154"/>
      <c r="PY620" s="154"/>
      <c r="PZ620" s="154"/>
      <c r="QA620" s="154"/>
      <c r="QB620" s="154"/>
      <c r="QC620" s="154"/>
      <c r="QD620" s="154"/>
      <c r="QE620" s="154"/>
      <c r="QF620" s="154"/>
      <c r="QG620" s="154"/>
      <c r="QH620" s="154"/>
      <c r="QI620" s="154"/>
      <c r="QJ620" s="154"/>
      <c r="QK620" s="154"/>
      <c r="QL620" s="154"/>
      <c r="QM620" s="154"/>
      <c r="QN620" s="154"/>
      <c r="QO620" s="154"/>
      <c r="QP620" s="154"/>
      <c r="QQ620" s="154"/>
      <c r="QR620" s="154"/>
      <c r="QS620" s="154"/>
      <c r="QT620" s="154"/>
      <c r="QU620" s="154"/>
      <c r="QV620" s="154"/>
      <c r="QW620" s="154"/>
      <c r="QX620" s="154"/>
      <c r="QY620" s="154"/>
      <c r="QZ620" s="154"/>
      <c r="RA620" s="154"/>
      <c r="RB620" s="154"/>
      <c r="RC620" s="154"/>
      <c r="RD620" s="154"/>
      <c r="RE620" s="154"/>
      <c r="RF620" s="154"/>
      <c r="RG620" s="154"/>
      <c r="RH620" s="154"/>
      <c r="RI620" s="154"/>
      <c r="RJ620" s="154"/>
      <c r="RK620" s="154"/>
      <c r="RL620" s="154"/>
      <c r="RM620" s="154"/>
      <c r="RN620" s="154"/>
      <c r="RO620" s="154"/>
      <c r="RP620" s="154"/>
      <c r="RQ620" s="154"/>
      <c r="RR620" s="154"/>
      <c r="RS620" s="154"/>
      <c r="RT620" s="154"/>
      <c r="RU620" s="154"/>
      <c r="RV620" s="154"/>
      <c r="RW620" s="154"/>
      <c r="RX620" s="154"/>
      <c r="RY620" s="154"/>
      <c r="RZ620" s="154"/>
      <c r="SA620" s="154"/>
      <c r="SB620" s="154"/>
      <c r="SC620" s="154"/>
      <c r="SD620" s="154"/>
      <c r="SE620" s="154"/>
      <c r="SF620" s="154"/>
      <c r="SG620" s="154"/>
      <c r="SH620" s="154"/>
      <c r="SI620" s="154"/>
      <c r="SJ620" s="154"/>
      <c r="SK620" s="154"/>
      <c r="SL620" s="154"/>
      <c r="SM620" s="154"/>
      <c r="SN620" s="154"/>
      <c r="SO620" s="154"/>
      <c r="SP620" s="154"/>
      <c r="SQ620" s="154"/>
      <c r="SR620" s="154"/>
      <c r="SS620" s="154"/>
      <c r="ST620" s="154"/>
      <c r="SU620" s="154"/>
      <c r="SV620" s="154"/>
      <c r="SW620" s="154"/>
      <c r="SX620" s="154"/>
      <c r="SY620" s="154"/>
      <c r="SZ620" s="154"/>
      <c r="TA620" s="154"/>
      <c r="TB620" s="154"/>
      <c r="TC620" s="154"/>
      <c r="TD620" s="154"/>
      <c r="TE620" s="154"/>
      <c r="TF620" s="154"/>
      <c r="TG620" s="154"/>
      <c r="TH620" s="154"/>
      <c r="TI620" s="154"/>
      <c r="TJ620" s="154"/>
      <c r="TK620" s="154"/>
      <c r="TL620" s="154"/>
      <c r="TM620" s="154"/>
      <c r="TN620" s="154"/>
      <c r="TO620" s="154"/>
      <c r="TP620" s="154"/>
      <c r="TQ620" s="154"/>
      <c r="TR620" s="154"/>
      <c r="TS620" s="154"/>
      <c r="TT620" s="154"/>
      <c r="TU620" s="154"/>
      <c r="TV620" s="154"/>
      <c r="TW620" s="154"/>
      <c r="TX620" s="154"/>
      <c r="TY620" s="154"/>
      <c r="TZ620" s="154"/>
      <c r="UA620" s="154"/>
      <c r="UB620" s="154"/>
      <c r="UC620" s="154"/>
      <c r="UD620" s="154"/>
      <c r="UE620" s="154"/>
      <c r="UF620" s="154"/>
      <c r="UG620" s="154"/>
      <c r="UH620" s="154"/>
      <c r="UI620" s="154"/>
      <c r="UJ620" s="154"/>
      <c r="UK620" s="154"/>
      <c r="UL620" s="154"/>
      <c r="UM620" s="154"/>
      <c r="UN620" s="154"/>
      <c r="UO620" s="154"/>
      <c r="UP620" s="154"/>
      <c r="UQ620" s="154"/>
      <c r="UR620" s="154"/>
      <c r="US620" s="154"/>
      <c r="UT620" s="154"/>
      <c r="UU620" s="154"/>
      <c r="UV620" s="154"/>
      <c r="UW620" s="154"/>
      <c r="UX620" s="154"/>
      <c r="UY620" s="154"/>
      <c r="UZ620" s="154"/>
      <c r="VA620" s="154"/>
      <c r="VB620" s="154"/>
      <c r="VC620" s="154"/>
      <c r="VD620" s="154"/>
      <c r="VE620" s="154"/>
      <c r="VF620" s="154"/>
      <c r="VG620" s="154"/>
      <c r="VH620" s="154"/>
      <c r="VI620" s="154"/>
      <c r="VJ620" s="154"/>
      <c r="VK620" s="154"/>
      <c r="VL620" s="154"/>
      <c r="VM620" s="154"/>
      <c r="VN620" s="154"/>
      <c r="VO620" s="154"/>
      <c r="VP620" s="154"/>
      <c r="VQ620" s="154"/>
      <c r="VR620" s="154"/>
      <c r="VS620" s="154"/>
      <c r="VT620" s="154"/>
      <c r="VU620" s="154"/>
      <c r="VV620" s="154"/>
      <c r="VW620" s="154"/>
    </row>
    <row r="621" spans="1:595" s="153" customFormat="1" ht="46.5" customHeight="1">
      <c r="A621" s="798"/>
      <c r="B621" s="772"/>
      <c r="C621" s="758"/>
      <c r="D621" s="773"/>
      <c r="E621" s="752"/>
      <c r="F621" s="663"/>
      <c r="G621" s="665"/>
      <c r="H621" s="665"/>
      <c r="I621" s="192" t="s">
        <v>352</v>
      </c>
      <c r="J621" s="192" t="s">
        <v>298</v>
      </c>
      <c r="K621" s="175" t="s">
        <v>1377</v>
      </c>
      <c r="L621" s="192" t="s">
        <v>424</v>
      </c>
      <c r="M621" s="155">
        <v>0</v>
      </c>
      <c r="N621" s="155">
        <v>0</v>
      </c>
      <c r="O621" s="155">
        <v>2848000</v>
      </c>
      <c r="P621" s="168">
        <v>0</v>
      </c>
      <c r="Q621" s="161">
        <v>0</v>
      </c>
      <c r="R621" s="161">
        <v>0</v>
      </c>
      <c r="S621" s="545">
        <v>3</v>
      </c>
      <c r="AU621" s="154"/>
      <c r="AV621" s="154"/>
      <c r="AW621" s="154"/>
      <c r="AX621" s="154"/>
      <c r="AY621" s="154"/>
      <c r="AZ621" s="154"/>
      <c r="BA621" s="154"/>
      <c r="BB621" s="154"/>
      <c r="BC621" s="154"/>
      <c r="BD621" s="154"/>
      <c r="BE621" s="154"/>
      <c r="BF621" s="154"/>
      <c r="BG621" s="154"/>
      <c r="BH621" s="154"/>
      <c r="BI621" s="154"/>
      <c r="BJ621" s="154"/>
      <c r="BK621" s="154"/>
      <c r="BL621" s="154"/>
      <c r="BM621" s="154"/>
      <c r="BN621" s="154"/>
      <c r="BO621" s="154"/>
      <c r="BP621" s="154"/>
      <c r="BQ621" s="154"/>
      <c r="BR621" s="154"/>
      <c r="BS621" s="154"/>
      <c r="BT621" s="154"/>
      <c r="BU621" s="154"/>
      <c r="BV621" s="154"/>
      <c r="BW621" s="154"/>
      <c r="BX621" s="154"/>
      <c r="BY621" s="154"/>
      <c r="BZ621" s="154"/>
      <c r="CA621" s="154"/>
      <c r="CB621" s="154"/>
      <c r="CC621" s="154"/>
      <c r="CD621" s="154"/>
      <c r="CE621" s="154"/>
      <c r="CF621" s="154"/>
      <c r="CG621" s="154"/>
      <c r="CH621" s="154"/>
      <c r="CI621" s="154"/>
      <c r="CJ621" s="154"/>
      <c r="CK621" s="154"/>
      <c r="CL621" s="154"/>
      <c r="CM621" s="154"/>
      <c r="CN621" s="154"/>
      <c r="CO621" s="154"/>
      <c r="CP621" s="154"/>
      <c r="CQ621" s="154"/>
      <c r="CR621" s="154"/>
      <c r="CS621" s="154"/>
      <c r="CT621" s="154"/>
      <c r="CU621" s="154"/>
      <c r="CV621" s="154"/>
      <c r="CW621" s="154"/>
      <c r="CX621" s="154"/>
      <c r="CY621" s="154"/>
      <c r="CZ621" s="154"/>
      <c r="DA621" s="154"/>
      <c r="DB621" s="154"/>
      <c r="DC621" s="154"/>
      <c r="DD621" s="154"/>
      <c r="DE621" s="154"/>
      <c r="DF621" s="154"/>
      <c r="DG621" s="154"/>
      <c r="DH621" s="154"/>
      <c r="DI621" s="154"/>
      <c r="DJ621" s="154"/>
      <c r="DK621" s="154"/>
      <c r="DL621" s="154"/>
      <c r="DM621" s="154"/>
      <c r="DN621" s="154"/>
      <c r="DO621" s="154"/>
      <c r="DP621" s="154"/>
      <c r="DQ621" s="154"/>
      <c r="DR621" s="154"/>
      <c r="DS621" s="154"/>
      <c r="DT621" s="154"/>
      <c r="DU621" s="154"/>
      <c r="DV621" s="154"/>
      <c r="DW621" s="154"/>
      <c r="DX621" s="154"/>
      <c r="DY621" s="154"/>
      <c r="DZ621" s="154"/>
      <c r="EA621" s="154"/>
      <c r="EB621" s="154"/>
      <c r="EC621" s="154"/>
      <c r="ED621" s="154"/>
      <c r="EE621" s="154"/>
      <c r="EF621" s="154"/>
      <c r="EG621" s="154"/>
      <c r="EH621" s="154"/>
      <c r="EI621" s="154"/>
      <c r="EJ621" s="154"/>
      <c r="EK621" s="154"/>
      <c r="EL621" s="154"/>
      <c r="EM621" s="154"/>
      <c r="EN621" s="154"/>
      <c r="EO621" s="154"/>
      <c r="EP621" s="154"/>
      <c r="EQ621" s="154"/>
      <c r="ER621" s="154"/>
      <c r="ES621" s="154"/>
      <c r="ET621" s="154"/>
      <c r="EU621" s="154"/>
      <c r="EV621" s="154"/>
      <c r="EW621" s="154"/>
      <c r="EX621" s="154"/>
      <c r="EY621" s="154"/>
      <c r="EZ621" s="154"/>
      <c r="FA621" s="154"/>
      <c r="FB621" s="154"/>
      <c r="FC621" s="154"/>
      <c r="FD621" s="154"/>
      <c r="FE621" s="154"/>
      <c r="FF621" s="154"/>
      <c r="FG621" s="154"/>
      <c r="FH621" s="154"/>
      <c r="FI621" s="154"/>
      <c r="FJ621" s="154"/>
      <c r="FK621" s="154"/>
      <c r="FL621" s="154"/>
      <c r="FM621" s="154"/>
      <c r="FN621" s="154"/>
      <c r="FO621" s="154"/>
      <c r="FP621" s="154"/>
      <c r="FQ621" s="154"/>
      <c r="FR621" s="154"/>
      <c r="FS621" s="154"/>
      <c r="FT621" s="154"/>
      <c r="FU621" s="154"/>
      <c r="FV621" s="154"/>
      <c r="FW621" s="154"/>
      <c r="FX621" s="154"/>
      <c r="FY621" s="154"/>
      <c r="FZ621" s="154"/>
      <c r="GA621" s="154"/>
      <c r="GB621" s="154"/>
      <c r="GC621" s="154"/>
      <c r="GD621" s="154"/>
      <c r="GE621" s="154"/>
      <c r="GF621" s="154"/>
      <c r="GG621" s="154"/>
      <c r="GH621" s="154"/>
      <c r="GI621" s="154"/>
      <c r="GJ621" s="154"/>
      <c r="GK621" s="154"/>
      <c r="GL621" s="154"/>
      <c r="GM621" s="154"/>
      <c r="GN621" s="154"/>
      <c r="GO621" s="154"/>
      <c r="GP621" s="154"/>
      <c r="GQ621" s="154"/>
      <c r="GR621" s="154"/>
      <c r="GS621" s="154"/>
      <c r="GT621" s="154"/>
      <c r="GU621" s="154"/>
      <c r="GV621" s="154"/>
      <c r="GW621" s="154"/>
      <c r="GX621" s="154"/>
      <c r="GY621" s="154"/>
      <c r="GZ621" s="154"/>
      <c r="HA621" s="154"/>
      <c r="HB621" s="154"/>
      <c r="HC621" s="154"/>
      <c r="HD621" s="154"/>
      <c r="HE621" s="154"/>
      <c r="HF621" s="154"/>
      <c r="HG621" s="154"/>
      <c r="HH621" s="154"/>
      <c r="HI621" s="154"/>
      <c r="HJ621" s="154"/>
      <c r="HK621" s="154"/>
      <c r="HL621" s="154"/>
      <c r="HM621" s="154"/>
      <c r="HN621" s="154"/>
      <c r="HO621" s="154"/>
      <c r="HP621" s="154"/>
      <c r="HQ621" s="154"/>
      <c r="HR621" s="154"/>
      <c r="HS621" s="154"/>
      <c r="HT621" s="154"/>
      <c r="HU621" s="154"/>
      <c r="HV621" s="154"/>
      <c r="HW621" s="154"/>
      <c r="HX621" s="154"/>
      <c r="HY621" s="154"/>
      <c r="HZ621" s="154"/>
      <c r="IA621" s="154"/>
      <c r="IB621" s="154"/>
      <c r="IC621" s="154"/>
      <c r="ID621" s="154"/>
      <c r="IE621" s="154"/>
      <c r="IF621" s="154"/>
      <c r="IG621" s="154"/>
      <c r="IH621" s="154"/>
      <c r="II621" s="154"/>
      <c r="IJ621" s="154"/>
      <c r="IK621" s="154"/>
      <c r="IL621" s="154"/>
      <c r="IM621" s="154"/>
      <c r="IN621" s="154"/>
      <c r="IO621" s="154"/>
      <c r="IP621" s="154"/>
      <c r="IQ621" s="154"/>
      <c r="IR621" s="154"/>
      <c r="IS621" s="154"/>
      <c r="IT621" s="154"/>
      <c r="IU621" s="154"/>
      <c r="IV621" s="154"/>
      <c r="IW621" s="154"/>
      <c r="IX621" s="154"/>
      <c r="IY621" s="154"/>
      <c r="IZ621" s="154"/>
      <c r="JA621" s="154"/>
      <c r="JB621" s="154"/>
      <c r="JC621" s="154"/>
      <c r="JD621" s="154"/>
      <c r="JE621" s="154"/>
      <c r="JF621" s="154"/>
      <c r="JG621" s="154"/>
      <c r="JH621" s="154"/>
      <c r="JI621" s="154"/>
      <c r="JJ621" s="154"/>
      <c r="JK621" s="154"/>
      <c r="JL621" s="154"/>
      <c r="JM621" s="154"/>
      <c r="JN621" s="154"/>
      <c r="JO621" s="154"/>
      <c r="JP621" s="154"/>
      <c r="JQ621" s="154"/>
      <c r="JR621" s="154"/>
      <c r="JS621" s="154"/>
      <c r="JT621" s="154"/>
      <c r="JU621" s="154"/>
      <c r="JV621" s="154"/>
      <c r="JW621" s="154"/>
      <c r="JX621" s="154"/>
      <c r="JY621" s="154"/>
      <c r="JZ621" s="154"/>
      <c r="KA621" s="154"/>
      <c r="KB621" s="154"/>
      <c r="KC621" s="154"/>
      <c r="KD621" s="154"/>
      <c r="KE621" s="154"/>
      <c r="KF621" s="154"/>
      <c r="KG621" s="154"/>
      <c r="KH621" s="154"/>
      <c r="KI621" s="154"/>
      <c r="KJ621" s="154"/>
      <c r="KK621" s="154"/>
      <c r="KL621" s="154"/>
      <c r="KM621" s="154"/>
      <c r="KN621" s="154"/>
      <c r="KO621" s="154"/>
      <c r="KP621" s="154"/>
      <c r="KQ621" s="154"/>
      <c r="KR621" s="154"/>
      <c r="KS621" s="154"/>
      <c r="KT621" s="154"/>
      <c r="KU621" s="154"/>
      <c r="KV621" s="154"/>
      <c r="KW621" s="154"/>
      <c r="KX621" s="154"/>
      <c r="KY621" s="154"/>
      <c r="KZ621" s="154"/>
      <c r="LA621" s="154"/>
      <c r="LB621" s="154"/>
      <c r="LC621" s="154"/>
      <c r="LD621" s="154"/>
      <c r="LE621" s="154"/>
      <c r="LF621" s="154"/>
      <c r="LG621" s="154"/>
      <c r="LH621" s="154"/>
      <c r="LI621" s="154"/>
      <c r="LJ621" s="154"/>
      <c r="LK621" s="154"/>
      <c r="LL621" s="154"/>
      <c r="LM621" s="154"/>
      <c r="LN621" s="154"/>
      <c r="LO621" s="154"/>
      <c r="LP621" s="154"/>
      <c r="LQ621" s="154"/>
      <c r="LR621" s="154"/>
      <c r="LS621" s="154"/>
      <c r="LT621" s="154"/>
      <c r="LU621" s="154"/>
      <c r="LV621" s="154"/>
      <c r="LW621" s="154"/>
      <c r="LX621" s="154"/>
      <c r="LY621" s="154"/>
      <c r="LZ621" s="154"/>
      <c r="MA621" s="154"/>
      <c r="MB621" s="154"/>
      <c r="MC621" s="154"/>
      <c r="MD621" s="154"/>
      <c r="ME621" s="154"/>
      <c r="MF621" s="154"/>
      <c r="MG621" s="154"/>
      <c r="MH621" s="154"/>
      <c r="MI621" s="154"/>
      <c r="MJ621" s="154"/>
      <c r="MK621" s="154"/>
      <c r="ML621" s="154"/>
      <c r="MM621" s="154"/>
      <c r="MN621" s="154"/>
      <c r="MO621" s="154"/>
      <c r="MP621" s="154"/>
      <c r="MQ621" s="154"/>
      <c r="MR621" s="154"/>
      <c r="MS621" s="154"/>
      <c r="MT621" s="154"/>
      <c r="MU621" s="154"/>
      <c r="MV621" s="154"/>
      <c r="MW621" s="154"/>
      <c r="MX621" s="154"/>
      <c r="MY621" s="154"/>
      <c r="MZ621" s="154"/>
      <c r="NA621" s="154"/>
      <c r="NB621" s="154"/>
      <c r="NC621" s="154"/>
      <c r="ND621" s="154"/>
      <c r="NE621" s="154"/>
      <c r="NF621" s="154"/>
      <c r="NG621" s="154"/>
      <c r="NH621" s="154"/>
      <c r="NI621" s="154"/>
      <c r="NJ621" s="154"/>
      <c r="NK621" s="154"/>
      <c r="NL621" s="154"/>
      <c r="NM621" s="154"/>
      <c r="NN621" s="154"/>
      <c r="NO621" s="154"/>
      <c r="NP621" s="154"/>
      <c r="NQ621" s="154"/>
      <c r="NR621" s="154"/>
      <c r="NS621" s="154"/>
      <c r="NT621" s="154"/>
      <c r="NU621" s="154"/>
      <c r="NV621" s="154"/>
      <c r="NW621" s="154"/>
      <c r="NX621" s="154"/>
      <c r="NY621" s="154"/>
      <c r="NZ621" s="154"/>
      <c r="OA621" s="154"/>
      <c r="OB621" s="154"/>
      <c r="OC621" s="154"/>
      <c r="OD621" s="154"/>
      <c r="OE621" s="154"/>
      <c r="OF621" s="154"/>
      <c r="OG621" s="154"/>
      <c r="OH621" s="154"/>
      <c r="OI621" s="154"/>
      <c r="OJ621" s="154"/>
      <c r="OK621" s="154"/>
      <c r="OL621" s="154"/>
      <c r="OM621" s="154"/>
      <c r="ON621" s="154"/>
      <c r="OO621" s="154"/>
      <c r="OP621" s="154"/>
      <c r="OQ621" s="154"/>
      <c r="OR621" s="154"/>
      <c r="OS621" s="154"/>
      <c r="OT621" s="154"/>
      <c r="OU621" s="154"/>
      <c r="OV621" s="154"/>
      <c r="OW621" s="154"/>
      <c r="OX621" s="154"/>
      <c r="OY621" s="154"/>
      <c r="OZ621" s="154"/>
      <c r="PA621" s="154"/>
      <c r="PB621" s="154"/>
      <c r="PC621" s="154"/>
      <c r="PD621" s="154"/>
      <c r="PE621" s="154"/>
      <c r="PF621" s="154"/>
      <c r="PG621" s="154"/>
      <c r="PH621" s="154"/>
      <c r="PI621" s="154"/>
      <c r="PJ621" s="154"/>
      <c r="PK621" s="154"/>
      <c r="PL621" s="154"/>
      <c r="PM621" s="154"/>
      <c r="PN621" s="154"/>
      <c r="PO621" s="154"/>
      <c r="PP621" s="154"/>
      <c r="PQ621" s="154"/>
      <c r="PR621" s="154"/>
      <c r="PS621" s="154"/>
      <c r="PT621" s="154"/>
      <c r="PU621" s="154"/>
      <c r="PV621" s="154"/>
      <c r="PW621" s="154"/>
      <c r="PX621" s="154"/>
      <c r="PY621" s="154"/>
      <c r="PZ621" s="154"/>
      <c r="QA621" s="154"/>
      <c r="QB621" s="154"/>
      <c r="QC621" s="154"/>
      <c r="QD621" s="154"/>
      <c r="QE621" s="154"/>
      <c r="QF621" s="154"/>
      <c r="QG621" s="154"/>
      <c r="QH621" s="154"/>
      <c r="QI621" s="154"/>
      <c r="QJ621" s="154"/>
      <c r="QK621" s="154"/>
      <c r="QL621" s="154"/>
      <c r="QM621" s="154"/>
      <c r="QN621" s="154"/>
      <c r="QO621" s="154"/>
      <c r="QP621" s="154"/>
      <c r="QQ621" s="154"/>
      <c r="QR621" s="154"/>
      <c r="QS621" s="154"/>
      <c r="QT621" s="154"/>
      <c r="QU621" s="154"/>
      <c r="QV621" s="154"/>
      <c r="QW621" s="154"/>
      <c r="QX621" s="154"/>
      <c r="QY621" s="154"/>
      <c r="QZ621" s="154"/>
      <c r="RA621" s="154"/>
      <c r="RB621" s="154"/>
      <c r="RC621" s="154"/>
      <c r="RD621" s="154"/>
      <c r="RE621" s="154"/>
      <c r="RF621" s="154"/>
      <c r="RG621" s="154"/>
      <c r="RH621" s="154"/>
      <c r="RI621" s="154"/>
      <c r="RJ621" s="154"/>
      <c r="RK621" s="154"/>
      <c r="RL621" s="154"/>
      <c r="RM621" s="154"/>
      <c r="RN621" s="154"/>
      <c r="RO621" s="154"/>
      <c r="RP621" s="154"/>
      <c r="RQ621" s="154"/>
      <c r="RR621" s="154"/>
      <c r="RS621" s="154"/>
      <c r="RT621" s="154"/>
      <c r="RU621" s="154"/>
      <c r="RV621" s="154"/>
      <c r="RW621" s="154"/>
      <c r="RX621" s="154"/>
      <c r="RY621" s="154"/>
      <c r="RZ621" s="154"/>
      <c r="SA621" s="154"/>
      <c r="SB621" s="154"/>
      <c r="SC621" s="154"/>
      <c r="SD621" s="154"/>
      <c r="SE621" s="154"/>
      <c r="SF621" s="154"/>
      <c r="SG621" s="154"/>
      <c r="SH621" s="154"/>
      <c r="SI621" s="154"/>
      <c r="SJ621" s="154"/>
      <c r="SK621" s="154"/>
      <c r="SL621" s="154"/>
      <c r="SM621" s="154"/>
      <c r="SN621" s="154"/>
      <c r="SO621" s="154"/>
      <c r="SP621" s="154"/>
      <c r="SQ621" s="154"/>
      <c r="SR621" s="154"/>
      <c r="SS621" s="154"/>
      <c r="ST621" s="154"/>
      <c r="SU621" s="154"/>
      <c r="SV621" s="154"/>
      <c r="SW621" s="154"/>
      <c r="SX621" s="154"/>
      <c r="SY621" s="154"/>
      <c r="SZ621" s="154"/>
      <c r="TA621" s="154"/>
      <c r="TB621" s="154"/>
      <c r="TC621" s="154"/>
      <c r="TD621" s="154"/>
      <c r="TE621" s="154"/>
      <c r="TF621" s="154"/>
      <c r="TG621" s="154"/>
      <c r="TH621" s="154"/>
      <c r="TI621" s="154"/>
      <c r="TJ621" s="154"/>
      <c r="TK621" s="154"/>
      <c r="TL621" s="154"/>
      <c r="TM621" s="154"/>
      <c r="TN621" s="154"/>
      <c r="TO621" s="154"/>
      <c r="TP621" s="154"/>
      <c r="TQ621" s="154"/>
      <c r="TR621" s="154"/>
      <c r="TS621" s="154"/>
      <c r="TT621" s="154"/>
      <c r="TU621" s="154"/>
      <c r="TV621" s="154"/>
      <c r="TW621" s="154"/>
      <c r="TX621" s="154"/>
      <c r="TY621" s="154"/>
      <c r="TZ621" s="154"/>
      <c r="UA621" s="154"/>
      <c r="UB621" s="154"/>
      <c r="UC621" s="154"/>
      <c r="UD621" s="154"/>
      <c r="UE621" s="154"/>
      <c r="UF621" s="154"/>
      <c r="UG621" s="154"/>
      <c r="UH621" s="154"/>
      <c r="UI621" s="154"/>
      <c r="UJ621" s="154"/>
      <c r="UK621" s="154"/>
      <c r="UL621" s="154"/>
      <c r="UM621" s="154"/>
      <c r="UN621" s="154"/>
      <c r="UO621" s="154"/>
      <c r="UP621" s="154"/>
      <c r="UQ621" s="154"/>
      <c r="UR621" s="154"/>
      <c r="US621" s="154"/>
      <c r="UT621" s="154"/>
      <c r="UU621" s="154"/>
      <c r="UV621" s="154"/>
      <c r="UW621" s="154"/>
      <c r="UX621" s="154"/>
      <c r="UY621" s="154"/>
      <c r="UZ621" s="154"/>
      <c r="VA621" s="154"/>
      <c r="VB621" s="154"/>
      <c r="VC621" s="154"/>
      <c r="VD621" s="154"/>
      <c r="VE621" s="154"/>
      <c r="VF621" s="154"/>
      <c r="VG621" s="154"/>
      <c r="VH621" s="154"/>
      <c r="VI621" s="154"/>
      <c r="VJ621" s="154"/>
      <c r="VK621" s="154"/>
      <c r="VL621" s="154"/>
      <c r="VM621" s="154"/>
      <c r="VN621" s="154"/>
      <c r="VO621" s="154"/>
      <c r="VP621" s="154"/>
      <c r="VQ621" s="154"/>
      <c r="VR621" s="154"/>
      <c r="VS621" s="154"/>
      <c r="VT621" s="154"/>
      <c r="VU621" s="154"/>
      <c r="VV621" s="154"/>
      <c r="VW621" s="154"/>
    </row>
    <row r="622" spans="1:595" s="153" customFormat="1" ht="90.75" customHeight="1">
      <c r="A622" s="798"/>
      <c r="B622" s="655" t="s">
        <v>1378</v>
      </c>
      <c r="C622" s="657" t="s">
        <v>1308</v>
      </c>
      <c r="D622" s="659" t="s">
        <v>1290</v>
      </c>
      <c r="E622" s="485" t="s">
        <v>1291</v>
      </c>
      <c r="F622" s="179" t="s">
        <v>1309</v>
      </c>
      <c r="G622" s="177">
        <v>39814</v>
      </c>
      <c r="H622" s="179" t="s">
        <v>24</v>
      </c>
      <c r="I622" s="188" t="s">
        <v>1379</v>
      </c>
      <c r="J622" s="188" t="s">
        <v>298</v>
      </c>
      <c r="K622" s="197" t="s">
        <v>1310</v>
      </c>
      <c r="L622" s="188" t="s">
        <v>28</v>
      </c>
      <c r="M622" s="152">
        <f t="shared" ref="M622:R622" si="44">M623</f>
        <v>0</v>
      </c>
      <c r="N622" s="152">
        <f t="shared" si="44"/>
        <v>0</v>
      </c>
      <c r="O622" s="152">
        <f t="shared" si="44"/>
        <v>846300</v>
      </c>
      <c r="P622" s="203">
        <f t="shared" si="44"/>
        <v>846300</v>
      </c>
      <c r="Q622" s="202">
        <f t="shared" si="44"/>
        <v>846300</v>
      </c>
      <c r="R622" s="202">
        <f t="shared" si="44"/>
        <v>846300</v>
      </c>
      <c r="S622" s="551"/>
      <c r="AU622" s="154"/>
      <c r="AV622" s="154"/>
      <c r="AW622" s="154"/>
      <c r="AX622" s="154"/>
      <c r="AY622" s="154"/>
      <c r="AZ622" s="154"/>
      <c r="BA622" s="154"/>
      <c r="BB622" s="154"/>
      <c r="BC622" s="154"/>
      <c r="BD622" s="154"/>
      <c r="BE622" s="154"/>
      <c r="BF622" s="154"/>
      <c r="BG622" s="154"/>
      <c r="BH622" s="154"/>
      <c r="BI622" s="154"/>
      <c r="BJ622" s="154"/>
      <c r="BK622" s="154"/>
      <c r="BL622" s="154"/>
      <c r="BM622" s="154"/>
      <c r="BN622" s="154"/>
      <c r="BO622" s="154"/>
      <c r="BP622" s="154"/>
      <c r="BQ622" s="154"/>
      <c r="BR622" s="154"/>
      <c r="BS622" s="154"/>
      <c r="BT622" s="154"/>
      <c r="BU622" s="154"/>
      <c r="BV622" s="154"/>
      <c r="BW622" s="154"/>
      <c r="BX622" s="154"/>
      <c r="BY622" s="154"/>
      <c r="BZ622" s="154"/>
      <c r="CA622" s="154"/>
      <c r="CB622" s="154"/>
      <c r="CC622" s="154"/>
      <c r="CD622" s="154"/>
      <c r="CE622" s="154"/>
      <c r="CF622" s="154"/>
      <c r="CG622" s="154"/>
      <c r="CH622" s="154"/>
      <c r="CI622" s="154"/>
      <c r="CJ622" s="154"/>
      <c r="CK622" s="154"/>
      <c r="CL622" s="154"/>
      <c r="CM622" s="154"/>
      <c r="CN622" s="154"/>
      <c r="CO622" s="154"/>
      <c r="CP622" s="154"/>
      <c r="CQ622" s="154"/>
      <c r="CR622" s="154"/>
      <c r="CS622" s="154"/>
      <c r="CT622" s="154"/>
      <c r="CU622" s="154"/>
      <c r="CV622" s="154"/>
      <c r="CW622" s="154"/>
      <c r="CX622" s="154"/>
      <c r="CY622" s="154"/>
      <c r="CZ622" s="154"/>
      <c r="DA622" s="154"/>
      <c r="DB622" s="154"/>
      <c r="DC622" s="154"/>
      <c r="DD622" s="154"/>
      <c r="DE622" s="154"/>
      <c r="DF622" s="154"/>
      <c r="DG622" s="154"/>
      <c r="DH622" s="154"/>
      <c r="DI622" s="154"/>
      <c r="DJ622" s="154"/>
      <c r="DK622" s="154"/>
      <c r="DL622" s="154"/>
      <c r="DM622" s="154"/>
      <c r="DN622" s="154"/>
      <c r="DO622" s="154"/>
      <c r="DP622" s="154"/>
      <c r="DQ622" s="154"/>
      <c r="DR622" s="154"/>
      <c r="DS622" s="154"/>
      <c r="DT622" s="154"/>
      <c r="DU622" s="154"/>
      <c r="DV622" s="154"/>
      <c r="DW622" s="154"/>
      <c r="DX622" s="154"/>
      <c r="DY622" s="154"/>
      <c r="DZ622" s="154"/>
      <c r="EA622" s="154"/>
      <c r="EB622" s="154"/>
      <c r="EC622" s="154"/>
      <c r="ED622" s="154"/>
      <c r="EE622" s="154"/>
      <c r="EF622" s="154"/>
      <c r="EG622" s="154"/>
      <c r="EH622" s="154"/>
      <c r="EI622" s="154"/>
      <c r="EJ622" s="154"/>
      <c r="EK622" s="154"/>
      <c r="EL622" s="154"/>
      <c r="EM622" s="154"/>
      <c r="EN622" s="154"/>
      <c r="EO622" s="154"/>
      <c r="EP622" s="154"/>
      <c r="EQ622" s="154"/>
      <c r="ER622" s="154"/>
      <c r="ES622" s="154"/>
      <c r="ET622" s="154"/>
      <c r="EU622" s="154"/>
      <c r="EV622" s="154"/>
      <c r="EW622" s="154"/>
      <c r="EX622" s="154"/>
      <c r="EY622" s="154"/>
      <c r="EZ622" s="154"/>
      <c r="FA622" s="154"/>
      <c r="FB622" s="154"/>
      <c r="FC622" s="154"/>
      <c r="FD622" s="154"/>
      <c r="FE622" s="154"/>
      <c r="FF622" s="154"/>
      <c r="FG622" s="154"/>
      <c r="FH622" s="154"/>
      <c r="FI622" s="154"/>
      <c r="FJ622" s="154"/>
      <c r="FK622" s="154"/>
      <c r="FL622" s="154"/>
      <c r="FM622" s="154"/>
      <c r="FN622" s="154"/>
      <c r="FO622" s="154"/>
      <c r="FP622" s="154"/>
      <c r="FQ622" s="154"/>
      <c r="FR622" s="154"/>
      <c r="FS622" s="154"/>
      <c r="FT622" s="154"/>
      <c r="FU622" s="154"/>
      <c r="FV622" s="154"/>
      <c r="FW622" s="154"/>
      <c r="FX622" s="154"/>
      <c r="FY622" s="154"/>
      <c r="FZ622" s="154"/>
      <c r="GA622" s="154"/>
      <c r="GB622" s="154"/>
      <c r="GC622" s="154"/>
      <c r="GD622" s="154"/>
      <c r="GE622" s="154"/>
      <c r="GF622" s="154"/>
      <c r="GG622" s="154"/>
      <c r="GH622" s="154"/>
      <c r="GI622" s="154"/>
      <c r="GJ622" s="154"/>
      <c r="GK622" s="154"/>
      <c r="GL622" s="154"/>
      <c r="GM622" s="154"/>
      <c r="GN622" s="154"/>
      <c r="GO622" s="154"/>
      <c r="GP622" s="154"/>
      <c r="GQ622" s="154"/>
      <c r="GR622" s="154"/>
      <c r="GS622" s="154"/>
      <c r="GT622" s="154"/>
      <c r="GU622" s="154"/>
      <c r="GV622" s="154"/>
      <c r="GW622" s="154"/>
      <c r="GX622" s="154"/>
      <c r="GY622" s="154"/>
      <c r="GZ622" s="154"/>
      <c r="HA622" s="154"/>
      <c r="HB622" s="154"/>
      <c r="HC622" s="154"/>
      <c r="HD622" s="154"/>
      <c r="HE622" s="154"/>
      <c r="HF622" s="154"/>
      <c r="HG622" s="154"/>
      <c r="HH622" s="154"/>
      <c r="HI622" s="154"/>
      <c r="HJ622" s="154"/>
      <c r="HK622" s="154"/>
      <c r="HL622" s="154"/>
      <c r="HM622" s="154"/>
      <c r="HN622" s="154"/>
      <c r="HO622" s="154"/>
      <c r="HP622" s="154"/>
      <c r="HQ622" s="154"/>
      <c r="HR622" s="154"/>
      <c r="HS622" s="154"/>
      <c r="HT622" s="154"/>
      <c r="HU622" s="154"/>
      <c r="HV622" s="154"/>
      <c r="HW622" s="154"/>
      <c r="HX622" s="154"/>
      <c r="HY622" s="154"/>
      <c r="HZ622" s="154"/>
      <c r="IA622" s="154"/>
      <c r="IB622" s="154"/>
      <c r="IC622" s="154"/>
      <c r="ID622" s="154"/>
      <c r="IE622" s="154"/>
      <c r="IF622" s="154"/>
      <c r="IG622" s="154"/>
      <c r="IH622" s="154"/>
      <c r="II622" s="154"/>
      <c r="IJ622" s="154"/>
      <c r="IK622" s="154"/>
      <c r="IL622" s="154"/>
      <c r="IM622" s="154"/>
      <c r="IN622" s="154"/>
      <c r="IO622" s="154"/>
      <c r="IP622" s="154"/>
      <c r="IQ622" s="154"/>
      <c r="IR622" s="154"/>
      <c r="IS622" s="154"/>
      <c r="IT622" s="154"/>
      <c r="IU622" s="154"/>
      <c r="IV622" s="154"/>
      <c r="IW622" s="154"/>
      <c r="IX622" s="154"/>
      <c r="IY622" s="154"/>
      <c r="IZ622" s="154"/>
      <c r="JA622" s="154"/>
      <c r="JB622" s="154"/>
      <c r="JC622" s="154"/>
      <c r="JD622" s="154"/>
      <c r="JE622" s="154"/>
      <c r="JF622" s="154"/>
      <c r="JG622" s="154"/>
      <c r="JH622" s="154"/>
      <c r="JI622" s="154"/>
      <c r="JJ622" s="154"/>
      <c r="JK622" s="154"/>
      <c r="JL622" s="154"/>
      <c r="JM622" s="154"/>
      <c r="JN622" s="154"/>
      <c r="JO622" s="154"/>
      <c r="JP622" s="154"/>
      <c r="JQ622" s="154"/>
      <c r="JR622" s="154"/>
      <c r="JS622" s="154"/>
      <c r="JT622" s="154"/>
      <c r="JU622" s="154"/>
      <c r="JV622" s="154"/>
      <c r="JW622" s="154"/>
      <c r="JX622" s="154"/>
      <c r="JY622" s="154"/>
      <c r="JZ622" s="154"/>
      <c r="KA622" s="154"/>
      <c r="KB622" s="154"/>
      <c r="KC622" s="154"/>
      <c r="KD622" s="154"/>
      <c r="KE622" s="154"/>
      <c r="KF622" s="154"/>
      <c r="KG622" s="154"/>
      <c r="KH622" s="154"/>
      <c r="KI622" s="154"/>
      <c r="KJ622" s="154"/>
      <c r="KK622" s="154"/>
      <c r="KL622" s="154"/>
      <c r="KM622" s="154"/>
      <c r="KN622" s="154"/>
      <c r="KO622" s="154"/>
      <c r="KP622" s="154"/>
      <c r="KQ622" s="154"/>
      <c r="KR622" s="154"/>
      <c r="KS622" s="154"/>
      <c r="KT622" s="154"/>
      <c r="KU622" s="154"/>
      <c r="KV622" s="154"/>
      <c r="KW622" s="154"/>
      <c r="KX622" s="154"/>
      <c r="KY622" s="154"/>
      <c r="KZ622" s="154"/>
      <c r="LA622" s="154"/>
      <c r="LB622" s="154"/>
      <c r="LC622" s="154"/>
      <c r="LD622" s="154"/>
      <c r="LE622" s="154"/>
      <c r="LF622" s="154"/>
      <c r="LG622" s="154"/>
      <c r="LH622" s="154"/>
      <c r="LI622" s="154"/>
      <c r="LJ622" s="154"/>
      <c r="LK622" s="154"/>
      <c r="LL622" s="154"/>
      <c r="LM622" s="154"/>
      <c r="LN622" s="154"/>
      <c r="LO622" s="154"/>
      <c r="LP622" s="154"/>
      <c r="LQ622" s="154"/>
      <c r="LR622" s="154"/>
      <c r="LS622" s="154"/>
      <c r="LT622" s="154"/>
      <c r="LU622" s="154"/>
      <c r="LV622" s="154"/>
      <c r="LW622" s="154"/>
      <c r="LX622" s="154"/>
      <c r="LY622" s="154"/>
      <c r="LZ622" s="154"/>
      <c r="MA622" s="154"/>
      <c r="MB622" s="154"/>
      <c r="MC622" s="154"/>
      <c r="MD622" s="154"/>
      <c r="ME622" s="154"/>
      <c r="MF622" s="154"/>
      <c r="MG622" s="154"/>
      <c r="MH622" s="154"/>
      <c r="MI622" s="154"/>
      <c r="MJ622" s="154"/>
      <c r="MK622" s="154"/>
      <c r="ML622" s="154"/>
      <c r="MM622" s="154"/>
      <c r="MN622" s="154"/>
      <c r="MO622" s="154"/>
      <c r="MP622" s="154"/>
      <c r="MQ622" s="154"/>
      <c r="MR622" s="154"/>
      <c r="MS622" s="154"/>
      <c r="MT622" s="154"/>
      <c r="MU622" s="154"/>
      <c r="MV622" s="154"/>
      <c r="MW622" s="154"/>
      <c r="MX622" s="154"/>
      <c r="MY622" s="154"/>
      <c r="MZ622" s="154"/>
      <c r="NA622" s="154"/>
      <c r="NB622" s="154"/>
      <c r="NC622" s="154"/>
      <c r="ND622" s="154"/>
      <c r="NE622" s="154"/>
      <c r="NF622" s="154"/>
      <c r="NG622" s="154"/>
      <c r="NH622" s="154"/>
      <c r="NI622" s="154"/>
      <c r="NJ622" s="154"/>
      <c r="NK622" s="154"/>
      <c r="NL622" s="154"/>
      <c r="NM622" s="154"/>
      <c r="NN622" s="154"/>
      <c r="NO622" s="154"/>
      <c r="NP622" s="154"/>
      <c r="NQ622" s="154"/>
      <c r="NR622" s="154"/>
      <c r="NS622" s="154"/>
      <c r="NT622" s="154"/>
      <c r="NU622" s="154"/>
      <c r="NV622" s="154"/>
      <c r="NW622" s="154"/>
      <c r="NX622" s="154"/>
      <c r="NY622" s="154"/>
      <c r="NZ622" s="154"/>
      <c r="OA622" s="154"/>
      <c r="OB622" s="154"/>
      <c r="OC622" s="154"/>
      <c r="OD622" s="154"/>
      <c r="OE622" s="154"/>
      <c r="OF622" s="154"/>
      <c r="OG622" s="154"/>
      <c r="OH622" s="154"/>
      <c r="OI622" s="154"/>
      <c r="OJ622" s="154"/>
      <c r="OK622" s="154"/>
      <c r="OL622" s="154"/>
      <c r="OM622" s="154"/>
      <c r="ON622" s="154"/>
      <c r="OO622" s="154"/>
      <c r="OP622" s="154"/>
      <c r="OQ622" s="154"/>
      <c r="OR622" s="154"/>
      <c r="OS622" s="154"/>
      <c r="OT622" s="154"/>
      <c r="OU622" s="154"/>
      <c r="OV622" s="154"/>
      <c r="OW622" s="154"/>
      <c r="OX622" s="154"/>
      <c r="OY622" s="154"/>
      <c r="OZ622" s="154"/>
      <c r="PA622" s="154"/>
      <c r="PB622" s="154"/>
      <c r="PC622" s="154"/>
      <c r="PD622" s="154"/>
      <c r="PE622" s="154"/>
      <c r="PF622" s="154"/>
      <c r="PG622" s="154"/>
      <c r="PH622" s="154"/>
      <c r="PI622" s="154"/>
      <c r="PJ622" s="154"/>
      <c r="PK622" s="154"/>
      <c r="PL622" s="154"/>
      <c r="PM622" s="154"/>
      <c r="PN622" s="154"/>
      <c r="PO622" s="154"/>
      <c r="PP622" s="154"/>
      <c r="PQ622" s="154"/>
      <c r="PR622" s="154"/>
      <c r="PS622" s="154"/>
      <c r="PT622" s="154"/>
      <c r="PU622" s="154"/>
      <c r="PV622" s="154"/>
      <c r="PW622" s="154"/>
      <c r="PX622" s="154"/>
      <c r="PY622" s="154"/>
      <c r="PZ622" s="154"/>
      <c r="QA622" s="154"/>
      <c r="QB622" s="154"/>
      <c r="QC622" s="154"/>
      <c r="QD622" s="154"/>
      <c r="QE622" s="154"/>
      <c r="QF622" s="154"/>
      <c r="QG622" s="154"/>
      <c r="QH622" s="154"/>
      <c r="QI622" s="154"/>
      <c r="QJ622" s="154"/>
      <c r="QK622" s="154"/>
      <c r="QL622" s="154"/>
      <c r="QM622" s="154"/>
      <c r="QN622" s="154"/>
      <c r="QO622" s="154"/>
      <c r="QP622" s="154"/>
      <c r="QQ622" s="154"/>
      <c r="QR622" s="154"/>
      <c r="QS622" s="154"/>
      <c r="QT622" s="154"/>
      <c r="QU622" s="154"/>
      <c r="QV622" s="154"/>
      <c r="QW622" s="154"/>
      <c r="QX622" s="154"/>
      <c r="QY622" s="154"/>
      <c r="QZ622" s="154"/>
      <c r="RA622" s="154"/>
      <c r="RB622" s="154"/>
      <c r="RC622" s="154"/>
      <c r="RD622" s="154"/>
      <c r="RE622" s="154"/>
      <c r="RF622" s="154"/>
      <c r="RG622" s="154"/>
      <c r="RH622" s="154"/>
      <c r="RI622" s="154"/>
      <c r="RJ622" s="154"/>
      <c r="RK622" s="154"/>
      <c r="RL622" s="154"/>
      <c r="RM622" s="154"/>
      <c r="RN622" s="154"/>
      <c r="RO622" s="154"/>
      <c r="RP622" s="154"/>
      <c r="RQ622" s="154"/>
      <c r="RR622" s="154"/>
      <c r="RS622" s="154"/>
      <c r="RT622" s="154"/>
      <c r="RU622" s="154"/>
      <c r="RV622" s="154"/>
      <c r="RW622" s="154"/>
      <c r="RX622" s="154"/>
      <c r="RY622" s="154"/>
      <c r="RZ622" s="154"/>
      <c r="SA622" s="154"/>
      <c r="SB622" s="154"/>
      <c r="SC622" s="154"/>
      <c r="SD622" s="154"/>
      <c r="SE622" s="154"/>
      <c r="SF622" s="154"/>
      <c r="SG622" s="154"/>
      <c r="SH622" s="154"/>
      <c r="SI622" s="154"/>
      <c r="SJ622" s="154"/>
      <c r="SK622" s="154"/>
      <c r="SL622" s="154"/>
      <c r="SM622" s="154"/>
      <c r="SN622" s="154"/>
      <c r="SO622" s="154"/>
      <c r="SP622" s="154"/>
      <c r="SQ622" s="154"/>
      <c r="SR622" s="154"/>
      <c r="SS622" s="154"/>
      <c r="ST622" s="154"/>
      <c r="SU622" s="154"/>
      <c r="SV622" s="154"/>
      <c r="SW622" s="154"/>
      <c r="SX622" s="154"/>
      <c r="SY622" s="154"/>
      <c r="SZ622" s="154"/>
      <c r="TA622" s="154"/>
      <c r="TB622" s="154"/>
      <c r="TC622" s="154"/>
      <c r="TD622" s="154"/>
      <c r="TE622" s="154"/>
      <c r="TF622" s="154"/>
      <c r="TG622" s="154"/>
      <c r="TH622" s="154"/>
      <c r="TI622" s="154"/>
      <c r="TJ622" s="154"/>
      <c r="TK622" s="154"/>
      <c r="TL622" s="154"/>
      <c r="TM622" s="154"/>
      <c r="TN622" s="154"/>
      <c r="TO622" s="154"/>
      <c r="TP622" s="154"/>
      <c r="TQ622" s="154"/>
      <c r="TR622" s="154"/>
      <c r="TS622" s="154"/>
      <c r="TT622" s="154"/>
      <c r="TU622" s="154"/>
      <c r="TV622" s="154"/>
      <c r="TW622" s="154"/>
      <c r="TX622" s="154"/>
      <c r="TY622" s="154"/>
      <c r="TZ622" s="154"/>
      <c r="UA622" s="154"/>
      <c r="UB622" s="154"/>
      <c r="UC622" s="154"/>
      <c r="UD622" s="154"/>
      <c r="UE622" s="154"/>
      <c r="UF622" s="154"/>
      <c r="UG622" s="154"/>
      <c r="UH622" s="154"/>
      <c r="UI622" s="154"/>
      <c r="UJ622" s="154"/>
      <c r="UK622" s="154"/>
      <c r="UL622" s="154"/>
      <c r="UM622" s="154"/>
      <c r="UN622" s="154"/>
      <c r="UO622" s="154"/>
      <c r="UP622" s="154"/>
      <c r="UQ622" s="154"/>
      <c r="UR622" s="154"/>
      <c r="US622" s="154"/>
      <c r="UT622" s="154"/>
      <c r="UU622" s="154"/>
      <c r="UV622" s="154"/>
      <c r="UW622" s="154"/>
      <c r="UX622" s="154"/>
      <c r="UY622" s="154"/>
      <c r="UZ622" s="154"/>
      <c r="VA622" s="154"/>
      <c r="VB622" s="154"/>
      <c r="VC622" s="154"/>
      <c r="VD622" s="154"/>
      <c r="VE622" s="154"/>
      <c r="VF622" s="154"/>
      <c r="VG622" s="154"/>
      <c r="VH622" s="154"/>
      <c r="VI622" s="154"/>
      <c r="VJ622" s="154"/>
      <c r="VK622" s="154"/>
      <c r="VL622" s="154"/>
      <c r="VM622" s="154"/>
      <c r="VN622" s="154"/>
      <c r="VO622" s="154"/>
      <c r="VP622" s="154"/>
      <c r="VQ622" s="154"/>
      <c r="VR622" s="154"/>
      <c r="VS622" s="154"/>
      <c r="VT622" s="154"/>
      <c r="VU622" s="154"/>
      <c r="VV622" s="154"/>
      <c r="VW622" s="154"/>
    </row>
    <row r="623" spans="1:595" s="153" customFormat="1" ht="90.75" customHeight="1">
      <c r="A623" s="798"/>
      <c r="B623" s="686"/>
      <c r="C623" s="676"/>
      <c r="D623" s="680"/>
      <c r="E623" s="486" t="s">
        <v>1380</v>
      </c>
      <c r="F623" s="179" t="s">
        <v>51</v>
      </c>
      <c r="G623" s="177">
        <v>42736</v>
      </c>
      <c r="H623" s="177" t="s">
        <v>24</v>
      </c>
      <c r="I623" s="769" t="s">
        <v>352</v>
      </c>
      <c r="J623" s="769" t="s">
        <v>298</v>
      </c>
      <c r="K623" s="720" t="s">
        <v>1310</v>
      </c>
      <c r="L623" s="769" t="s">
        <v>424</v>
      </c>
      <c r="M623" s="710">
        <v>0</v>
      </c>
      <c r="N623" s="710">
        <v>0</v>
      </c>
      <c r="O623" s="710">
        <v>846300</v>
      </c>
      <c r="P623" s="710">
        <v>846300</v>
      </c>
      <c r="Q623" s="710">
        <v>846300</v>
      </c>
      <c r="R623" s="710">
        <v>846300</v>
      </c>
      <c r="S623" s="545">
        <v>3</v>
      </c>
      <c r="AU623" s="154"/>
      <c r="AV623" s="154"/>
      <c r="AW623" s="154"/>
      <c r="AX623" s="154"/>
      <c r="AY623" s="154"/>
      <c r="AZ623" s="154"/>
      <c r="BA623" s="154"/>
      <c r="BB623" s="154"/>
      <c r="BC623" s="154"/>
      <c r="BD623" s="154"/>
      <c r="BE623" s="154"/>
      <c r="BF623" s="154"/>
      <c r="BG623" s="154"/>
      <c r="BH623" s="154"/>
      <c r="BI623" s="154"/>
      <c r="BJ623" s="154"/>
      <c r="BK623" s="154"/>
      <c r="BL623" s="154"/>
      <c r="BM623" s="154"/>
      <c r="BN623" s="154"/>
      <c r="BO623" s="154"/>
      <c r="BP623" s="154"/>
      <c r="BQ623" s="154"/>
      <c r="BR623" s="154"/>
      <c r="BS623" s="154"/>
      <c r="BT623" s="154"/>
      <c r="BU623" s="154"/>
      <c r="BV623" s="154"/>
      <c r="BW623" s="154"/>
      <c r="BX623" s="154"/>
      <c r="BY623" s="154"/>
      <c r="BZ623" s="154"/>
      <c r="CA623" s="154"/>
      <c r="CB623" s="154"/>
      <c r="CC623" s="154"/>
      <c r="CD623" s="154"/>
      <c r="CE623" s="154"/>
      <c r="CF623" s="154"/>
      <c r="CG623" s="154"/>
      <c r="CH623" s="154"/>
      <c r="CI623" s="154"/>
      <c r="CJ623" s="154"/>
      <c r="CK623" s="154"/>
      <c r="CL623" s="154"/>
      <c r="CM623" s="154"/>
      <c r="CN623" s="154"/>
      <c r="CO623" s="154"/>
      <c r="CP623" s="154"/>
      <c r="CQ623" s="154"/>
      <c r="CR623" s="154"/>
      <c r="CS623" s="154"/>
      <c r="CT623" s="154"/>
      <c r="CU623" s="154"/>
      <c r="CV623" s="154"/>
      <c r="CW623" s="154"/>
      <c r="CX623" s="154"/>
      <c r="CY623" s="154"/>
      <c r="CZ623" s="154"/>
      <c r="DA623" s="154"/>
      <c r="DB623" s="154"/>
      <c r="DC623" s="154"/>
      <c r="DD623" s="154"/>
      <c r="DE623" s="154"/>
      <c r="DF623" s="154"/>
      <c r="DG623" s="154"/>
      <c r="DH623" s="154"/>
      <c r="DI623" s="154"/>
      <c r="DJ623" s="154"/>
      <c r="DK623" s="154"/>
      <c r="DL623" s="154"/>
      <c r="DM623" s="154"/>
      <c r="DN623" s="154"/>
      <c r="DO623" s="154"/>
      <c r="DP623" s="154"/>
      <c r="DQ623" s="154"/>
      <c r="DR623" s="154"/>
      <c r="DS623" s="154"/>
      <c r="DT623" s="154"/>
      <c r="DU623" s="154"/>
      <c r="DV623" s="154"/>
      <c r="DW623" s="154"/>
      <c r="DX623" s="154"/>
      <c r="DY623" s="154"/>
      <c r="DZ623" s="154"/>
      <c r="EA623" s="154"/>
      <c r="EB623" s="154"/>
      <c r="EC623" s="154"/>
      <c r="ED623" s="154"/>
      <c r="EE623" s="154"/>
      <c r="EF623" s="154"/>
      <c r="EG623" s="154"/>
      <c r="EH623" s="154"/>
      <c r="EI623" s="154"/>
      <c r="EJ623" s="154"/>
      <c r="EK623" s="154"/>
      <c r="EL623" s="154"/>
      <c r="EM623" s="154"/>
      <c r="EN623" s="154"/>
      <c r="EO623" s="154"/>
      <c r="EP623" s="154"/>
      <c r="EQ623" s="154"/>
      <c r="ER623" s="154"/>
      <c r="ES623" s="154"/>
      <c r="ET623" s="154"/>
      <c r="EU623" s="154"/>
      <c r="EV623" s="154"/>
      <c r="EW623" s="154"/>
      <c r="EX623" s="154"/>
      <c r="EY623" s="154"/>
      <c r="EZ623" s="154"/>
      <c r="FA623" s="154"/>
      <c r="FB623" s="154"/>
      <c r="FC623" s="154"/>
      <c r="FD623" s="154"/>
      <c r="FE623" s="154"/>
      <c r="FF623" s="154"/>
      <c r="FG623" s="154"/>
      <c r="FH623" s="154"/>
      <c r="FI623" s="154"/>
      <c r="FJ623" s="154"/>
      <c r="FK623" s="154"/>
      <c r="FL623" s="154"/>
      <c r="FM623" s="154"/>
      <c r="FN623" s="154"/>
      <c r="FO623" s="154"/>
      <c r="FP623" s="154"/>
      <c r="FQ623" s="154"/>
      <c r="FR623" s="154"/>
      <c r="FS623" s="154"/>
      <c r="FT623" s="154"/>
      <c r="FU623" s="154"/>
      <c r="FV623" s="154"/>
      <c r="FW623" s="154"/>
      <c r="FX623" s="154"/>
      <c r="FY623" s="154"/>
      <c r="FZ623" s="154"/>
      <c r="GA623" s="154"/>
      <c r="GB623" s="154"/>
      <c r="GC623" s="154"/>
      <c r="GD623" s="154"/>
      <c r="GE623" s="154"/>
      <c r="GF623" s="154"/>
      <c r="GG623" s="154"/>
      <c r="GH623" s="154"/>
      <c r="GI623" s="154"/>
      <c r="GJ623" s="154"/>
      <c r="GK623" s="154"/>
      <c r="GL623" s="154"/>
      <c r="GM623" s="154"/>
      <c r="GN623" s="154"/>
      <c r="GO623" s="154"/>
      <c r="GP623" s="154"/>
      <c r="GQ623" s="154"/>
      <c r="GR623" s="154"/>
      <c r="GS623" s="154"/>
      <c r="GT623" s="154"/>
      <c r="GU623" s="154"/>
      <c r="GV623" s="154"/>
      <c r="GW623" s="154"/>
      <c r="GX623" s="154"/>
      <c r="GY623" s="154"/>
      <c r="GZ623" s="154"/>
      <c r="HA623" s="154"/>
      <c r="HB623" s="154"/>
      <c r="HC623" s="154"/>
      <c r="HD623" s="154"/>
      <c r="HE623" s="154"/>
      <c r="HF623" s="154"/>
      <c r="HG623" s="154"/>
      <c r="HH623" s="154"/>
      <c r="HI623" s="154"/>
      <c r="HJ623" s="154"/>
      <c r="HK623" s="154"/>
      <c r="HL623" s="154"/>
      <c r="HM623" s="154"/>
      <c r="HN623" s="154"/>
      <c r="HO623" s="154"/>
      <c r="HP623" s="154"/>
      <c r="HQ623" s="154"/>
      <c r="HR623" s="154"/>
      <c r="HS623" s="154"/>
      <c r="HT623" s="154"/>
      <c r="HU623" s="154"/>
      <c r="HV623" s="154"/>
      <c r="HW623" s="154"/>
      <c r="HX623" s="154"/>
      <c r="HY623" s="154"/>
      <c r="HZ623" s="154"/>
      <c r="IA623" s="154"/>
      <c r="IB623" s="154"/>
      <c r="IC623" s="154"/>
      <c r="ID623" s="154"/>
      <c r="IE623" s="154"/>
      <c r="IF623" s="154"/>
      <c r="IG623" s="154"/>
      <c r="IH623" s="154"/>
      <c r="II623" s="154"/>
      <c r="IJ623" s="154"/>
      <c r="IK623" s="154"/>
      <c r="IL623" s="154"/>
      <c r="IM623" s="154"/>
      <c r="IN623" s="154"/>
      <c r="IO623" s="154"/>
      <c r="IP623" s="154"/>
      <c r="IQ623" s="154"/>
      <c r="IR623" s="154"/>
      <c r="IS623" s="154"/>
      <c r="IT623" s="154"/>
      <c r="IU623" s="154"/>
      <c r="IV623" s="154"/>
      <c r="IW623" s="154"/>
      <c r="IX623" s="154"/>
      <c r="IY623" s="154"/>
      <c r="IZ623" s="154"/>
      <c r="JA623" s="154"/>
      <c r="JB623" s="154"/>
      <c r="JC623" s="154"/>
      <c r="JD623" s="154"/>
      <c r="JE623" s="154"/>
      <c r="JF623" s="154"/>
      <c r="JG623" s="154"/>
      <c r="JH623" s="154"/>
      <c r="JI623" s="154"/>
      <c r="JJ623" s="154"/>
      <c r="JK623" s="154"/>
      <c r="JL623" s="154"/>
      <c r="JM623" s="154"/>
      <c r="JN623" s="154"/>
      <c r="JO623" s="154"/>
      <c r="JP623" s="154"/>
      <c r="JQ623" s="154"/>
      <c r="JR623" s="154"/>
      <c r="JS623" s="154"/>
      <c r="JT623" s="154"/>
      <c r="JU623" s="154"/>
      <c r="JV623" s="154"/>
      <c r="JW623" s="154"/>
      <c r="JX623" s="154"/>
      <c r="JY623" s="154"/>
      <c r="JZ623" s="154"/>
      <c r="KA623" s="154"/>
      <c r="KB623" s="154"/>
      <c r="KC623" s="154"/>
      <c r="KD623" s="154"/>
      <c r="KE623" s="154"/>
      <c r="KF623" s="154"/>
      <c r="KG623" s="154"/>
      <c r="KH623" s="154"/>
      <c r="KI623" s="154"/>
      <c r="KJ623" s="154"/>
      <c r="KK623" s="154"/>
      <c r="KL623" s="154"/>
      <c r="KM623" s="154"/>
      <c r="KN623" s="154"/>
      <c r="KO623" s="154"/>
      <c r="KP623" s="154"/>
      <c r="KQ623" s="154"/>
      <c r="KR623" s="154"/>
      <c r="KS623" s="154"/>
      <c r="KT623" s="154"/>
      <c r="KU623" s="154"/>
      <c r="KV623" s="154"/>
      <c r="KW623" s="154"/>
      <c r="KX623" s="154"/>
      <c r="KY623" s="154"/>
      <c r="KZ623" s="154"/>
      <c r="LA623" s="154"/>
      <c r="LB623" s="154"/>
      <c r="LC623" s="154"/>
      <c r="LD623" s="154"/>
      <c r="LE623" s="154"/>
      <c r="LF623" s="154"/>
      <c r="LG623" s="154"/>
      <c r="LH623" s="154"/>
      <c r="LI623" s="154"/>
      <c r="LJ623" s="154"/>
      <c r="LK623" s="154"/>
      <c r="LL623" s="154"/>
      <c r="LM623" s="154"/>
      <c r="LN623" s="154"/>
      <c r="LO623" s="154"/>
      <c r="LP623" s="154"/>
      <c r="LQ623" s="154"/>
      <c r="LR623" s="154"/>
      <c r="LS623" s="154"/>
      <c r="LT623" s="154"/>
      <c r="LU623" s="154"/>
      <c r="LV623" s="154"/>
      <c r="LW623" s="154"/>
      <c r="LX623" s="154"/>
      <c r="LY623" s="154"/>
      <c r="LZ623" s="154"/>
      <c r="MA623" s="154"/>
      <c r="MB623" s="154"/>
      <c r="MC623" s="154"/>
      <c r="MD623" s="154"/>
      <c r="ME623" s="154"/>
      <c r="MF623" s="154"/>
      <c r="MG623" s="154"/>
      <c r="MH623" s="154"/>
      <c r="MI623" s="154"/>
      <c r="MJ623" s="154"/>
      <c r="MK623" s="154"/>
      <c r="ML623" s="154"/>
      <c r="MM623" s="154"/>
      <c r="MN623" s="154"/>
      <c r="MO623" s="154"/>
      <c r="MP623" s="154"/>
      <c r="MQ623" s="154"/>
      <c r="MR623" s="154"/>
      <c r="MS623" s="154"/>
      <c r="MT623" s="154"/>
      <c r="MU623" s="154"/>
      <c r="MV623" s="154"/>
      <c r="MW623" s="154"/>
      <c r="MX623" s="154"/>
      <c r="MY623" s="154"/>
      <c r="MZ623" s="154"/>
      <c r="NA623" s="154"/>
      <c r="NB623" s="154"/>
      <c r="NC623" s="154"/>
      <c r="ND623" s="154"/>
      <c r="NE623" s="154"/>
      <c r="NF623" s="154"/>
      <c r="NG623" s="154"/>
      <c r="NH623" s="154"/>
      <c r="NI623" s="154"/>
      <c r="NJ623" s="154"/>
      <c r="NK623" s="154"/>
      <c r="NL623" s="154"/>
      <c r="NM623" s="154"/>
      <c r="NN623" s="154"/>
      <c r="NO623" s="154"/>
      <c r="NP623" s="154"/>
      <c r="NQ623" s="154"/>
      <c r="NR623" s="154"/>
      <c r="NS623" s="154"/>
      <c r="NT623" s="154"/>
      <c r="NU623" s="154"/>
      <c r="NV623" s="154"/>
      <c r="NW623" s="154"/>
      <c r="NX623" s="154"/>
      <c r="NY623" s="154"/>
      <c r="NZ623" s="154"/>
      <c r="OA623" s="154"/>
      <c r="OB623" s="154"/>
      <c r="OC623" s="154"/>
      <c r="OD623" s="154"/>
      <c r="OE623" s="154"/>
      <c r="OF623" s="154"/>
      <c r="OG623" s="154"/>
      <c r="OH623" s="154"/>
      <c r="OI623" s="154"/>
      <c r="OJ623" s="154"/>
      <c r="OK623" s="154"/>
      <c r="OL623" s="154"/>
      <c r="OM623" s="154"/>
      <c r="ON623" s="154"/>
      <c r="OO623" s="154"/>
      <c r="OP623" s="154"/>
      <c r="OQ623" s="154"/>
      <c r="OR623" s="154"/>
      <c r="OS623" s="154"/>
      <c r="OT623" s="154"/>
      <c r="OU623" s="154"/>
      <c r="OV623" s="154"/>
      <c r="OW623" s="154"/>
      <c r="OX623" s="154"/>
      <c r="OY623" s="154"/>
      <c r="OZ623" s="154"/>
      <c r="PA623" s="154"/>
      <c r="PB623" s="154"/>
      <c r="PC623" s="154"/>
      <c r="PD623" s="154"/>
      <c r="PE623" s="154"/>
      <c r="PF623" s="154"/>
      <c r="PG623" s="154"/>
      <c r="PH623" s="154"/>
      <c r="PI623" s="154"/>
      <c r="PJ623" s="154"/>
      <c r="PK623" s="154"/>
      <c r="PL623" s="154"/>
      <c r="PM623" s="154"/>
      <c r="PN623" s="154"/>
      <c r="PO623" s="154"/>
      <c r="PP623" s="154"/>
      <c r="PQ623" s="154"/>
      <c r="PR623" s="154"/>
      <c r="PS623" s="154"/>
      <c r="PT623" s="154"/>
      <c r="PU623" s="154"/>
      <c r="PV623" s="154"/>
      <c r="PW623" s="154"/>
      <c r="PX623" s="154"/>
      <c r="PY623" s="154"/>
      <c r="PZ623" s="154"/>
      <c r="QA623" s="154"/>
      <c r="QB623" s="154"/>
      <c r="QC623" s="154"/>
      <c r="QD623" s="154"/>
      <c r="QE623" s="154"/>
      <c r="QF623" s="154"/>
      <c r="QG623" s="154"/>
      <c r="QH623" s="154"/>
      <c r="QI623" s="154"/>
      <c r="QJ623" s="154"/>
      <c r="QK623" s="154"/>
      <c r="QL623" s="154"/>
      <c r="QM623" s="154"/>
      <c r="QN623" s="154"/>
      <c r="QO623" s="154"/>
      <c r="QP623" s="154"/>
      <c r="QQ623" s="154"/>
      <c r="QR623" s="154"/>
      <c r="QS623" s="154"/>
      <c r="QT623" s="154"/>
      <c r="QU623" s="154"/>
      <c r="QV623" s="154"/>
      <c r="QW623" s="154"/>
      <c r="QX623" s="154"/>
      <c r="QY623" s="154"/>
      <c r="QZ623" s="154"/>
      <c r="RA623" s="154"/>
      <c r="RB623" s="154"/>
      <c r="RC623" s="154"/>
      <c r="RD623" s="154"/>
      <c r="RE623" s="154"/>
      <c r="RF623" s="154"/>
      <c r="RG623" s="154"/>
      <c r="RH623" s="154"/>
      <c r="RI623" s="154"/>
      <c r="RJ623" s="154"/>
      <c r="RK623" s="154"/>
      <c r="RL623" s="154"/>
      <c r="RM623" s="154"/>
      <c r="RN623" s="154"/>
      <c r="RO623" s="154"/>
      <c r="RP623" s="154"/>
      <c r="RQ623" s="154"/>
      <c r="RR623" s="154"/>
      <c r="RS623" s="154"/>
      <c r="RT623" s="154"/>
      <c r="RU623" s="154"/>
      <c r="RV623" s="154"/>
      <c r="RW623" s="154"/>
      <c r="RX623" s="154"/>
      <c r="RY623" s="154"/>
      <c r="RZ623" s="154"/>
      <c r="SA623" s="154"/>
      <c r="SB623" s="154"/>
      <c r="SC623" s="154"/>
      <c r="SD623" s="154"/>
      <c r="SE623" s="154"/>
      <c r="SF623" s="154"/>
      <c r="SG623" s="154"/>
      <c r="SH623" s="154"/>
      <c r="SI623" s="154"/>
      <c r="SJ623" s="154"/>
      <c r="SK623" s="154"/>
      <c r="SL623" s="154"/>
      <c r="SM623" s="154"/>
      <c r="SN623" s="154"/>
      <c r="SO623" s="154"/>
      <c r="SP623" s="154"/>
      <c r="SQ623" s="154"/>
      <c r="SR623" s="154"/>
      <c r="SS623" s="154"/>
      <c r="ST623" s="154"/>
      <c r="SU623" s="154"/>
      <c r="SV623" s="154"/>
      <c r="SW623" s="154"/>
      <c r="SX623" s="154"/>
      <c r="SY623" s="154"/>
      <c r="SZ623" s="154"/>
      <c r="TA623" s="154"/>
      <c r="TB623" s="154"/>
      <c r="TC623" s="154"/>
      <c r="TD623" s="154"/>
      <c r="TE623" s="154"/>
      <c r="TF623" s="154"/>
      <c r="TG623" s="154"/>
      <c r="TH623" s="154"/>
      <c r="TI623" s="154"/>
      <c r="TJ623" s="154"/>
      <c r="TK623" s="154"/>
      <c r="TL623" s="154"/>
      <c r="TM623" s="154"/>
      <c r="TN623" s="154"/>
      <c r="TO623" s="154"/>
      <c r="TP623" s="154"/>
      <c r="TQ623" s="154"/>
      <c r="TR623" s="154"/>
      <c r="TS623" s="154"/>
      <c r="TT623" s="154"/>
      <c r="TU623" s="154"/>
      <c r="TV623" s="154"/>
      <c r="TW623" s="154"/>
      <c r="TX623" s="154"/>
      <c r="TY623" s="154"/>
      <c r="TZ623" s="154"/>
      <c r="UA623" s="154"/>
      <c r="UB623" s="154"/>
      <c r="UC623" s="154"/>
      <c r="UD623" s="154"/>
      <c r="UE623" s="154"/>
      <c r="UF623" s="154"/>
      <c r="UG623" s="154"/>
      <c r="UH623" s="154"/>
      <c r="UI623" s="154"/>
      <c r="UJ623" s="154"/>
      <c r="UK623" s="154"/>
      <c r="UL623" s="154"/>
      <c r="UM623" s="154"/>
      <c r="UN623" s="154"/>
      <c r="UO623" s="154"/>
      <c r="UP623" s="154"/>
      <c r="UQ623" s="154"/>
      <c r="UR623" s="154"/>
      <c r="US623" s="154"/>
      <c r="UT623" s="154"/>
      <c r="UU623" s="154"/>
      <c r="UV623" s="154"/>
      <c r="UW623" s="154"/>
      <c r="UX623" s="154"/>
      <c r="UY623" s="154"/>
      <c r="UZ623" s="154"/>
      <c r="VA623" s="154"/>
      <c r="VB623" s="154"/>
      <c r="VC623" s="154"/>
      <c r="VD623" s="154"/>
      <c r="VE623" s="154"/>
      <c r="VF623" s="154"/>
      <c r="VG623" s="154"/>
      <c r="VH623" s="154"/>
      <c r="VI623" s="154"/>
      <c r="VJ623" s="154"/>
      <c r="VK623" s="154"/>
      <c r="VL623" s="154"/>
      <c r="VM623" s="154"/>
      <c r="VN623" s="154"/>
      <c r="VO623" s="154"/>
      <c r="VP623" s="154"/>
      <c r="VQ623" s="154"/>
      <c r="VR623" s="154"/>
      <c r="VS623" s="154"/>
      <c r="VT623" s="154"/>
      <c r="VU623" s="154"/>
      <c r="VV623" s="154"/>
      <c r="VW623" s="154"/>
    </row>
    <row r="624" spans="1:595" s="153" customFormat="1" ht="135.75" customHeight="1">
      <c r="A624" s="798"/>
      <c r="B624" s="686"/>
      <c r="C624" s="658"/>
      <c r="D624" s="660"/>
      <c r="E624" s="486" t="s">
        <v>1311</v>
      </c>
      <c r="F624" s="179" t="s">
        <v>51</v>
      </c>
      <c r="G624" s="177">
        <v>45929</v>
      </c>
      <c r="H624" s="179" t="s">
        <v>24</v>
      </c>
      <c r="I624" s="770"/>
      <c r="J624" s="770"/>
      <c r="K624" s="723"/>
      <c r="L624" s="770"/>
      <c r="M624" s="712"/>
      <c r="N624" s="712"/>
      <c r="O624" s="712"/>
      <c r="P624" s="712"/>
      <c r="Q624" s="712"/>
      <c r="R624" s="712"/>
      <c r="S624" s="545"/>
      <c r="AU624" s="154"/>
      <c r="AV624" s="154"/>
      <c r="AW624" s="154"/>
      <c r="AX624" s="154"/>
      <c r="AY624" s="154"/>
      <c r="AZ624" s="154"/>
      <c r="BA624" s="154"/>
      <c r="BB624" s="154"/>
      <c r="BC624" s="154"/>
      <c r="BD624" s="154"/>
      <c r="BE624" s="154"/>
      <c r="BF624" s="154"/>
      <c r="BG624" s="154"/>
      <c r="BH624" s="154"/>
      <c r="BI624" s="154"/>
      <c r="BJ624" s="154"/>
      <c r="BK624" s="154"/>
      <c r="BL624" s="154"/>
      <c r="BM624" s="154"/>
      <c r="BN624" s="154"/>
      <c r="BO624" s="154"/>
      <c r="BP624" s="154"/>
      <c r="BQ624" s="154"/>
      <c r="BR624" s="154"/>
      <c r="BS624" s="154"/>
      <c r="BT624" s="154"/>
      <c r="BU624" s="154"/>
      <c r="BV624" s="154"/>
      <c r="BW624" s="154"/>
      <c r="BX624" s="154"/>
      <c r="BY624" s="154"/>
      <c r="BZ624" s="154"/>
      <c r="CA624" s="154"/>
      <c r="CB624" s="154"/>
      <c r="CC624" s="154"/>
      <c r="CD624" s="154"/>
      <c r="CE624" s="154"/>
      <c r="CF624" s="154"/>
      <c r="CG624" s="154"/>
      <c r="CH624" s="154"/>
      <c r="CI624" s="154"/>
      <c r="CJ624" s="154"/>
      <c r="CK624" s="154"/>
      <c r="CL624" s="154"/>
      <c r="CM624" s="154"/>
      <c r="CN624" s="154"/>
      <c r="CO624" s="154"/>
      <c r="CP624" s="154"/>
      <c r="CQ624" s="154"/>
      <c r="CR624" s="154"/>
      <c r="CS624" s="154"/>
      <c r="CT624" s="154"/>
      <c r="CU624" s="154"/>
      <c r="CV624" s="154"/>
      <c r="CW624" s="154"/>
      <c r="CX624" s="154"/>
      <c r="CY624" s="154"/>
      <c r="CZ624" s="154"/>
      <c r="DA624" s="154"/>
      <c r="DB624" s="154"/>
      <c r="DC624" s="154"/>
      <c r="DD624" s="154"/>
      <c r="DE624" s="154"/>
      <c r="DF624" s="154"/>
      <c r="DG624" s="154"/>
      <c r="DH624" s="154"/>
      <c r="DI624" s="154"/>
      <c r="DJ624" s="154"/>
      <c r="DK624" s="154"/>
      <c r="DL624" s="154"/>
      <c r="DM624" s="154"/>
      <c r="DN624" s="154"/>
      <c r="DO624" s="154"/>
      <c r="DP624" s="154"/>
      <c r="DQ624" s="154"/>
      <c r="DR624" s="154"/>
      <c r="DS624" s="154"/>
      <c r="DT624" s="154"/>
      <c r="DU624" s="154"/>
      <c r="DV624" s="154"/>
      <c r="DW624" s="154"/>
      <c r="DX624" s="154"/>
      <c r="DY624" s="154"/>
      <c r="DZ624" s="154"/>
      <c r="EA624" s="154"/>
      <c r="EB624" s="154"/>
      <c r="EC624" s="154"/>
      <c r="ED624" s="154"/>
      <c r="EE624" s="154"/>
      <c r="EF624" s="154"/>
      <c r="EG624" s="154"/>
      <c r="EH624" s="154"/>
      <c r="EI624" s="154"/>
      <c r="EJ624" s="154"/>
      <c r="EK624" s="154"/>
      <c r="EL624" s="154"/>
      <c r="EM624" s="154"/>
      <c r="EN624" s="154"/>
      <c r="EO624" s="154"/>
      <c r="EP624" s="154"/>
      <c r="EQ624" s="154"/>
      <c r="ER624" s="154"/>
      <c r="ES624" s="154"/>
      <c r="ET624" s="154"/>
      <c r="EU624" s="154"/>
      <c r="EV624" s="154"/>
      <c r="EW624" s="154"/>
      <c r="EX624" s="154"/>
      <c r="EY624" s="154"/>
      <c r="EZ624" s="154"/>
      <c r="FA624" s="154"/>
      <c r="FB624" s="154"/>
      <c r="FC624" s="154"/>
      <c r="FD624" s="154"/>
      <c r="FE624" s="154"/>
      <c r="FF624" s="154"/>
      <c r="FG624" s="154"/>
      <c r="FH624" s="154"/>
      <c r="FI624" s="154"/>
      <c r="FJ624" s="154"/>
      <c r="FK624" s="154"/>
      <c r="FL624" s="154"/>
      <c r="FM624" s="154"/>
      <c r="FN624" s="154"/>
      <c r="FO624" s="154"/>
      <c r="FP624" s="154"/>
      <c r="FQ624" s="154"/>
      <c r="FR624" s="154"/>
      <c r="FS624" s="154"/>
      <c r="FT624" s="154"/>
      <c r="FU624" s="154"/>
      <c r="FV624" s="154"/>
      <c r="FW624" s="154"/>
      <c r="FX624" s="154"/>
      <c r="FY624" s="154"/>
      <c r="FZ624" s="154"/>
      <c r="GA624" s="154"/>
      <c r="GB624" s="154"/>
      <c r="GC624" s="154"/>
      <c r="GD624" s="154"/>
      <c r="GE624" s="154"/>
      <c r="GF624" s="154"/>
      <c r="GG624" s="154"/>
      <c r="GH624" s="154"/>
      <c r="GI624" s="154"/>
      <c r="GJ624" s="154"/>
      <c r="GK624" s="154"/>
      <c r="GL624" s="154"/>
      <c r="GM624" s="154"/>
      <c r="GN624" s="154"/>
      <c r="GO624" s="154"/>
      <c r="GP624" s="154"/>
      <c r="GQ624" s="154"/>
      <c r="GR624" s="154"/>
      <c r="GS624" s="154"/>
      <c r="GT624" s="154"/>
      <c r="GU624" s="154"/>
      <c r="GV624" s="154"/>
      <c r="GW624" s="154"/>
      <c r="GX624" s="154"/>
      <c r="GY624" s="154"/>
      <c r="GZ624" s="154"/>
      <c r="HA624" s="154"/>
      <c r="HB624" s="154"/>
      <c r="HC624" s="154"/>
      <c r="HD624" s="154"/>
      <c r="HE624" s="154"/>
      <c r="HF624" s="154"/>
      <c r="HG624" s="154"/>
      <c r="HH624" s="154"/>
      <c r="HI624" s="154"/>
      <c r="HJ624" s="154"/>
      <c r="HK624" s="154"/>
      <c r="HL624" s="154"/>
      <c r="HM624" s="154"/>
      <c r="HN624" s="154"/>
      <c r="HO624" s="154"/>
      <c r="HP624" s="154"/>
      <c r="HQ624" s="154"/>
      <c r="HR624" s="154"/>
      <c r="HS624" s="154"/>
      <c r="HT624" s="154"/>
      <c r="HU624" s="154"/>
      <c r="HV624" s="154"/>
      <c r="HW624" s="154"/>
      <c r="HX624" s="154"/>
      <c r="HY624" s="154"/>
      <c r="HZ624" s="154"/>
      <c r="IA624" s="154"/>
      <c r="IB624" s="154"/>
      <c r="IC624" s="154"/>
      <c r="ID624" s="154"/>
      <c r="IE624" s="154"/>
      <c r="IF624" s="154"/>
      <c r="IG624" s="154"/>
      <c r="IH624" s="154"/>
      <c r="II624" s="154"/>
      <c r="IJ624" s="154"/>
      <c r="IK624" s="154"/>
      <c r="IL624" s="154"/>
      <c r="IM624" s="154"/>
      <c r="IN624" s="154"/>
      <c r="IO624" s="154"/>
      <c r="IP624" s="154"/>
      <c r="IQ624" s="154"/>
      <c r="IR624" s="154"/>
      <c r="IS624" s="154"/>
      <c r="IT624" s="154"/>
      <c r="IU624" s="154"/>
      <c r="IV624" s="154"/>
      <c r="IW624" s="154"/>
      <c r="IX624" s="154"/>
      <c r="IY624" s="154"/>
      <c r="IZ624" s="154"/>
      <c r="JA624" s="154"/>
      <c r="JB624" s="154"/>
      <c r="JC624" s="154"/>
      <c r="JD624" s="154"/>
      <c r="JE624" s="154"/>
      <c r="JF624" s="154"/>
      <c r="JG624" s="154"/>
      <c r="JH624" s="154"/>
      <c r="JI624" s="154"/>
      <c r="JJ624" s="154"/>
      <c r="JK624" s="154"/>
      <c r="JL624" s="154"/>
      <c r="JM624" s="154"/>
      <c r="JN624" s="154"/>
      <c r="JO624" s="154"/>
      <c r="JP624" s="154"/>
      <c r="JQ624" s="154"/>
      <c r="JR624" s="154"/>
      <c r="JS624" s="154"/>
      <c r="JT624" s="154"/>
      <c r="JU624" s="154"/>
      <c r="JV624" s="154"/>
      <c r="JW624" s="154"/>
      <c r="JX624" s="154"/>
      <c r="JY624" s="154"/>
      <c r="JZ624" s="154"/>
      <c r="KA624" s="154"/>
      <c r="KB624" s="154"/>
      <c r="KC624" s="154"/>
      <c r="KD624" s="154"/>
      <c r="KE624" s="154"/>
      <c r="KF624" s="154"/>
      <c r="KG624" s="154"/>
      <c r="KH624" s="154"/>
      <c r="KI624" s="154"/>
      <c r="KJ624" s="154"/>
      <c r="KK624" s="154"/>
      <c r="KL624" s="154"/>
      <c r="KM624" s="154"/>
      <c r="KN624" s="154"/>
      <c r="KO624" s="154"/>
      <c r="KP624" s="154"/>
      <c r="KQ624" s="154"/>
      <c r="KR624" s="154"/>
      <c r="KS624" s="154"/>
      <c r="KT624" s="154"/>
      <c r="KU624" s="154"/>
      <c r="KV624" s="154"/>
      <c r="KW624" s="154"/>
      <c r="KX624" s="154"/>
      <c r="KY624" s="154"/>
      <c r="KZ624" s="154"/>
      <c r="LA624" s="154"/>
      <c r="LB624" s="154"/>
      <c r="LC624" s="154"/>
      <c r="LD624" s="154"/>
      <c r="LE624" s="154"/>
      <c r="LF624" s="154"/>
      <c r="LG624" s="154"/>
      <c r="LH624" s="154"/>
      <c r="LI624" s="154"/>
      <c r="LJ624" s="154"/>
      <c r="LK624" s="154"/>
      <c r="LL624" s="154"/>
      <c r="LM624" s="154"/>
      <c r="LN624" s="154"/>
      <c r="LO624" s="154"/>
      <c r="LP624" s="154"/>
      <c r="LQ624" s="154"/>
      <c r="LR624" s="154"/>
      <c r="LS624" s="154"/>
      <c r="LT624" s="154"/>
      <c r="LU624" s="154"/>
      <c r="LV624" s="154"/>
      <c r="LW624" s="154"/>
      <c r="LX624" s="154"/>
      <c r="LY624" s="154"/>
      <c r="LZ624" s="154"/>
      <c r="MA624" s="154"/>
      <c r="MB624" s="154"/>
      <c r="MC624" s="154"/>
      <c r="MD624" s="154"/>
      <c r="ME624" s="154"/>
      <c r="MF624" s="154"/>
      <c r="MG624" s="154"/>
      <c r="MH624" s="154"/>
      <c r="MI624" s="154"/>
      <c r="MJ624" s="154"/>
      <c r="MK624" s="154"/>
      <c r="ML624" s="154"/>
      <c r="MM624" s="154"/>
      <c r="MN624" s="154"/>
      <c r="MO624" s="154"/>
      <c r="MP624" s="154"/>
      <c r="MQ624" s="154"/>
      <c r="MR624" s="154"/>
      <c r="MS624" s="154"/>
      <c r="MT624" s="154"/>
      <c r="MU624" s="154"/>
      <c r="MV624" s="154"/>
      <c r="MW624" s="154"/>
      <c r="MX624" s="154"/>
      <c r="MY624" s="154"/>
      <c r="MZ624" s="154"/>
      <c r="NA624" s="154"/>
      <c r="NB624" s="154"/>
      <c r="NC624" s="154"/>
      <c r="ND624" s="154"/>
      <c r="NE624" s="154"/>
      <c r="NF624" s="154"/>
      <c r="NG624" s="154"/>
      <c r="NH624" s="154"/>
      <c r="NI624" s="154"/>
      <c r="NJ624" s="154"/>
      <c r="NK624" s="154"/>
      <c r="NL624" s="154"/>
      <c r="NM624" s="154"/>
      <c r="NN624" s="154"/>
      <c r="NO624" s="154"/>
      <c r="NP624" s="154"/>
      <c r="NQ624" s="154"/>
      <c r="NR624" s="154"/>
      <c r="NS624" s="154"/>
      <c r="NT624" s="154"/>
      <c r="NU624" s="154"/>
      <c r="NV624" s="154"/>
      <c r="NW624" s="154"/>
      <c r="NX624" s="154"/>
      <c r="NY624" s="154"/>
      <c r="NZ624" s="154"/>
      <c r="OA624" s="154"/>
      <c r="OB624" s="154"/>
      <c r="OC624" s="154"/>
      <c r="OD624" s="154"/>
      <c r="OE624" s="154"/>
      <c r="OF624" s="154"/>
      <c r="OG624" s="154"/>
      <c r="OH624" s="154"/>
      <c r="OI624" s="154"/>
      <c r="OJ624" s="154"/>
      <c r="OK624" s="154"/>
      <c r="OL624" s="154"/>
      <c r="OM624" s="154"/>
      <c r="ON624" s="154"/>
      <c r="OO624" s="154"/>
      <c r="OP624" s="154"/>
      <c r="OQ624" s="154"/>
      <c r="OR624" s="154"/>
      <c r="OS624" s="154"/>
      <c r="OT624" s="154"/>
      <c r="OU624" s="154"/>
      <c r="OV624" s="154"/>
      <c r="OW624" s="154"/>
      <c r="OX624" s="154"/>
      <c r="OY624" s="154"/>
      <c r="OZ624" s="154"/>
      <c r="PA624" s="154"/>
      <c r="PB624" s="154"/>
      <c r="PC624" s="154"/>
      <c r="PD624" s="154"/>
      <c r="PE624" s="154"/>
      <c r="PF624" s="154"/>
      <c r="PG624" s="154"/>
      <c r="PH624" s="154"/>
      <c r="PI624" s="154"/>
      <c r="PJ624" s="154"/>
      <c r="PK624" s="154"/>
      <c r="PL624" s="154"/>
      <c r="PM624" s="154"/>
      <c r="PN624" s="154"/>
      <c r="PO624" s="154"/>
      <c r="PP624" s="154"/>
      <c r="PQ624" s="154"/>
      <c r="PR624" s="154"/>
      <c r="PS624" s="154"/>
      <c r="PT624" s="154"/>
      <c r="PU624" s="154"/>
      <c r="PV624" s="154"/>
      <c r="PW624" s="154"/>
      <c r="PX624" s="154"/>
      <c r="PY624" s="154"/>
      <c r="PZ624" s="154"/>
      <c r="QA624" s="154"/>
      <c r="QB624" s="154"/>
      <c r="QC624" s="154"/>
      <c r="QD624" s="154"/>
      <c r="QE624" s="154"/>
      <c r="QF624" s="154"/>
      <c r="QG624" s="154"/>
      <c r="QH624" s="154"/>
      <c r="QI624" s="154"/>
      <c r="QJ624" s="154"/>
      <c r="QK624" s="154"/>
      <c r="QL624" s="154"/>
      <c r="QM624" s="154"/>
      <c r="QN624" s="154"/>
      <c r="QO624" s="154"/>
      <c r="QP624" s="154"/>
      <c r="QQ624" s="154"/>
      <c r="QR624" s="154"/>
      <c r="QS624" s="154"/>
      <c r="QT624" s="154"/>
      <c r="QU624" s="154"/>
      <c r="QV624" s="154"/>
      <c r="QW624" s="154"/>
      <c r="QX624" s="154"/>
      <c r="QY624" s="154"/>
      <c r="QZ624" s="154"/>
      <c r="RA624" s="154"/>
      <c r="RB624" s="154"/>
      <c r="RC624" s="154"/>
      <c r="RD624" s="154"/>
      <c r="RE624" s="154"/>
      <c r="RF624" s="154"/>
      <c r="RG624" s="154"/>
      <c r="RH624" s="154"/>
      <c r="RI624" s="154"/>
      <c r="RJ624" s="154"/>
      <c r="RK624" s="154"/>
      <c r="RL624" s="154"/>
      <c r="RM624" s="154"/>
      <c r="RN624" s="154"/>
      <c r="RO624" s="154"/>
      <c r="RP624" s="154"/>
      <c r="RQ624" s="154"/>
      <c r="RR624" s="154"/>
      <c r="RS624" s="154"/>
      <c r="RT624" s="154"/>
      <c r="RU624" s="154"/>
      <c r="RV624" s="154"/>
      <c r="RW624" s="154"/>
      <c r="RX624" s="154"/>
      <c r="RY624" s="154"/>
      <c r="RZ624" s="154"/>
      <c r="SA624" s="154"/>
      <c r="SB624" s="154"/>
      <c r="SC624" s="154"/>
      <c r="SD624" s="154"/>
      <c r="SE624" s="154"/>
      <c r="SF624" s="154"/>
      <c r="SG624" s="154"/>
      <c r="SH624" s="154"/>
      <c r="SI624" s="154"/>
      <c r="SJ624" s="154"/>
      <c r="SK624" s="154"/>
      <c r="SL624" s="154"/>
      <c r="SM624" s="154"/>
      <c r="SN624" s="154"/>
      <c r="SO624" s="154"/>
      <c r="SP624" s="154"/>
      <c r="SQ624" s="154"/>
      <c r="SR624" s="154"/>
      <c r="SS624" s="154"/>
      <c r="ST624" s="154"/>
      <c r="SU624" s="154"/>
      <c r="SV624" s="154"/>
      <c r="SW624" s="154"/>
      <c r="SX624" s="154"/>
      <c r="SY624" s="154"/>
      <c r="SZ624" s="154"/>
      <c r="TA624" s="154"/>
      <c r="TB624" s="154"/>
      <c r="TC624" s="154"/>
      <c r="TD624" s="154"/>
      <c r="TE624" s="154"/>
      <c r="TF624" s="154"/>
      <c r="TG624" s="154"/>
      <c r="TH624" s="154"/>
      <c r="TI624" s="154"/>
      <c r="TJ624" s="154"/>
      <c r="TK624" s="154"/>
      <c r="TL624" s="154"/>
      <c r="TM624" s="154"/>
      <c r="TN624" s="154"/>
      <c r="TO624" s="154"/>
      <c r="TP624" s="154"/>
      <c r="TQ624" s="154"/>
      <c r="TR624" s="154"/>
      <c r="TS624" s="154"/>
      <c r="TT624" s="154"/>
      <c r="TU624" s="154"/>
      <c r="TV624" s="154"/>
      <c r="TW624" s="154"/>
      <c r="TX624" s="154"/>
      <c r="TY624" s="154"/>
      <c r="TZ624" s="154"/>
      <c r="UA624" s="154"/>
      <c r="UB624" s="154"/>
      <c r="UC624" s="154"/>
      <c r="UD624" s="154"/>
      <c r="UE624" s="154"/>
      <c r="UF624" s="154"/>
      <c r="UG624" s="154"/>
      <c r="UH624" s="154"/>
      <c r="UI624" s="154"/>
      <c r="UJ624" s="154"/>
      <c r="UK624" s="154"/>
      <c r="UL624" s="154"/>
      <c r="UM624" s="154"/>
      <c r="UN624" s="154"/>
      <c r="UO624" s="154"/>
      <c r="UP624" s="154"/>
      <c r="UQ624" s="154"/>
      <c r="UR624" s="154"/>
      <c r="US624" s="154"/>
      <c r="UT624" s="154"/>
      <c r="UU624" s="154"/>
      <c r="UV624" s="154"/>
      <c r="UW624" s="154"/>
      <c r="UX624" s="154"/>
      <c r="UY624" s="154"/>
      <c r="UZ624" s="154"/>
      <c r="VA624" s="154"/>
      <c r="VB624" s="154"/>
      <c r="VC624" s="154"/>
      <c r="VD624" s="154"/>
      <c r="VE624" s="154"/>
      <c r="VF624" s="154"/>
      <c r="VG624" s="154"/>
      <c r="VH624" s="154"/>
      <c r="VI624" s="154"/>
      <c r="VJ624" s="154"/>
      <c r="VK624" s="154"/>
      <c r="VL624" s="154"/>
      <c r="VM624" s="154"/>
      <c r="VN624" s="154"/>
      <c r="VO624" s="154"/>
      <c r="VP624" s="154"/>
      <c r="VQ624" s="154"/>
      <c r="VR624" s="154"/>
      <c r="VS624" s="154"/>
      <c r="VT624" s="154"/>
      <c r="VU624" s="154"/>
      <c r="VV624" s="154"/>
      <c r="VW624" s="154"/>
    </row>
    <row r="625" spans="1:595" s="153" customFormat="1" ht="86.25" customHeight="1">
      <c r="A625" s="798"/>
      <c r="B625" s="686" t="s">
        <v>1381</v>
      </c>
      <c r="C625" s="732" t="s">
        <v>1382</v>
      </c>
      <c r="D625" s="749" t="s">
        <v>1383</v>
      </c>
      <c r="E625" s="485" t="s">
        <v>1291</v>
      </c>
      <c r="F625" s="179" t="s">
        <v>1384</v>
      </c>
      <c r="G625" s="177">
        <v>39814</v>
      </c>
      <c r="H625" s="179" t="s">
        <v>24</v>
      </c>
      <c r="I625" s="188" t="s">
        <v>352</v>
      </c>
      <c r="J625" s="188" t="s">
        <v>298</v>
      </c>
      <c r="K625" s="197" t="s">
        <v>1385</v>
      </c>
      <c r="L625" s="188" t="s">
        <v>28</v>
      </c>
      <c r="M625" s="152">
        <f t="shared" ref="M625:R625" si="45">M626</f>
        <v>705312</v>
      </c>
      <c r="N625" s="152">
        <f t="shared" si="45"/>
        <v>625952</v>
      </c>
      <c r="O625" s="152">
        <f t="shared" si="45"/>
        <v>871500</v>
      </c>
      <c r="P625" s="203">
        <f t="shared" si="45"/>
        <v>0</v>
      </c>
      <c r="Q625" s="202">
        <f t="shared" si="45"/>
        <v>0</v>
      </c>
      <c r="R625" s="202">
        <f t="shared" si="45"/>
        <v>0</v>
      </c>
      <c r="S625" s="551"/>
      <c r="AU625" s="154"/>
      <c r="AV625" s="154"/>
      <c r="AW625" s="154"/>
      <c r="AX625" s="154"/>
      <c r="AY625" s="154"/>
      <c r="AZ625" s="154"/>
      <c r="BA625" s="154"/>
      <c r="BB625" s="154"/>
      <c r="BC625" s="154"/>
      <c r="BD625" s="154"/>
      <c r="BE625" s="154"/>
      <c r="BF625" s="154"/>
      <c r="BG625" s="154"/>
      <c r="BH625" s="154"/>
      <c r="BI625" s="154"/>
      <c r="BJ625" s="154"/>
      <c r="BK625" s="154"/>
      <c r="BL625" s="154"/>
      <c r="BM625" s="154"/>
      <c r="BN625" s="154"/>
      <c r="BO625" s="154"/>
      <c r="BP625" s="154"/>
      <c r="BQ625" s="154"/>
      <c r="BR625" s="154"/>
      <c r="BS625" s="154"/>
      <c r="BT625" s="154"/>
      <c r="BU625" s="154"/>
      <c r="BV625" s="154"/>
      <c r="BW625" s="154"/>
      <c r="BX625" s="154"/>
      <c r="BY625" s="154"/>
      <c r="BZ625" s="154"/>
      <c r="CA625" s="154"/>
      <c r="CB625" s="154"/>
      <c r="CC625" s="154"/>
      <c r="CD625" s="154"/>
      <c r="CE625" s="154"/>
      <c r="CF625" s="154"/>
      <c r="CG625" s="154"/>
      <c r="CH625" s="154"/>
      <c r="CI625" s="154"/>
      <c r="CJ625" s="154"/>
      <c r="CK625" s="154"/>
      <c r="CL625" s="154"/>
      <c r="CM625" s="154"/>
      <c r="CN625" s="154"/>
      <c r="CO625" s="154"/>
      <c r="CP625" s="154"/>
      <c r="CQ625" s="154"/>
      <c r="CR625" s="154"/>
      <c r="CS625" s="154"/>
      <c r="CT625" s="154"/>
      <c r="CU625" s="154"/>
      <c r="CV625" s="154"/>
      <c r="CW625" s="154"/>
      <c r="CX625" s="154"/>
      <c r="CY625" s="154"/>
      <c r="CZ625" s="154"/>
      <c r="DA625" s="154"/>
      <c r="DB625" s="154"/>
      <c r="DC625" s="154"/>
      <c r="DD625" s="154"/>
      <c r="DE625" s="154"/>
      <c r="DF625" s="154"/>
      <c r="DG625" s="154"/>
      <c r="DH625" s="154"/>
      <c r="DI625" s="154"/>
      <c r="DJ625" s="154"/>
      <c r="DK625" s="154"/>
      <c r="DL625" s="154"/>
      <c r="DM625" s="154"/>
      <c r="DN625" s="154"/>
      <c r="DO625" s="154"/>
      <c r="DP625" s="154"/>
      <c r="DQ625" s="154"/>
      <c r="DR625" s="154"/>
      <c r="DS625" s="154"/>
      <c r="DT625" s="154"/>
      <c r="DU625" s="154"/>
      <c r="DV625" s="154"/>
      <c r="DW625" s="154"/>
      <c r="DX625" s="154"/>
      <c r="DY625" s="154"/>
      <c r="DZ625" s="154"/>
      <c r="EA625" s="154"/>
      <c r="EB625" s="154"/>
      <c r="EC625" s="154"/>
      <c r="ED625" s="154"/>
      <c r="EE625" s="154"/>
      <c r="EF625" s="154"/>
      <c r="EG625" s="154"/>
      <c r="EH625" s="154"/>
      <c r="EI625" s="154"/>
      <c r="EJ625" s="154"/>
      <c r="EK625" s="154"/>
      <c r="EL625" s="154"/>
      <c r="EM625" s="154"/>
      <c r="EN625" s="154"/>
      <c r="EO625" s="154"/>
      <c r="EP625" s="154"/>
      <c r="EQ625" s="154"/>
      <c r="ER625" s="154"/>
      <c r="ES625" s="154"/>
      <c r="ET625" s="154"/>
      <c r="EU625" s="154"/>
      <c r="EV625" s="154"/>
      <c r="EW625" s="154"/>
      <c r="EX625" s="154"/>
      <c r="EY625" s="154"/>
      <c r="EZ625" s="154"/>
      <c r="FA625" s="154"/>
      <c r="FB625" s="154"/>
      <c r="FC625" s="154"/>
      <c r="FD625" s="154"/>
      <c r="FE625" s="154"/>
      <c r="FF625" s="154"/>
      <c r="FG625" s="154"/>
      <c r="FH625" s="154"/>
      <c r="FI625" s="154"/>
      <c r="FJ625" s="154"/>
      <c r="FK625" s="154"/>
      <c r="FL625" s="154"/>
      <c r="FM625" s="154"/>
      <c r="FN625" s="154"/>
      <c r="FO625" s="154"/>
      <c r="FP625" s="154"/>
      <c r="FQ625" s="154"/>
      <c r="FR625" s="154"/>
      <c r="FS625" s="154"/>
      <c r="FT625" s="154"/>
      <c r="FU625" s="154"/>
      <c r="FV625" s="154"/>
      <c r="FW625" s="154"/>
      <c r="FX625" s="154"/>
      <c r="FY625" s="154"/>
      <c r="FZ625" s="154"/>
      <c r="GA625" s="154"/>
      <c r="GB625" s="154"/>
      <c r="GC625" s="154"/>
      <c r="GD625" s="154"/>
      <c r="GE625" s="154"/>
      <c r="GF625" s="154"/>
      <c r="GG625" s="154"/>
      <c r="GH625" s="154"/>
      <c r="GI625" s="154"/>
      <c r="GJ625" s="154"/>
      <c r="GK625" s="154"/>
      <c r="GL625" s="154"/>
      <c r="GM625" s="154"/>
      <c r="GN625" s="154"/>
      <c r="GO625" s="154"/>
      <c r="GP625" s="154"/>
      <c r="GQ625" s="154"/>
      <c r="GR625" s="154"/>
      <c r="GS625" s="154"/>
      <c r="GT625" s="154"/>
      <c r="GU625" s="154"/>
      <c r="GV625" s="154"/>
      <c r="GW625" s="154"/>
      <c r="GX625" s="154"/>
      <c r="GY625" s="154"/>
      <c r="GZ625" s="154"/>
      <c r="HA625" s="154"/>
      <c r="HB625" s="154"/>
      <c r="HC625" s="154"/>
      <c r="HD625" s="154"/>
      <c r="HE625" s="154"/>
      <c r="HF625" s="154"/>
      <c r="HG625" s="154"/>
      <c r="HH625" s="154"/>
      <c r="HI625" s="154"/>
      <c r="HJ625" s="154"/>
      <c r="HK625" s="154"/>
      <c r="HL625" s="154"/>
      <c r="HM625" s="154"/>
      <c r="HN625" s="154"/>
      <c r="HO625" s="154"/>
      <c r="HP625" s="154"/>
      <c r="HQ625" s="154"/>
      <c r="HR625" s="154"/>
      <c r="HS625" s="154"/>
      <c r="HT625" s="154"/>
      <c r="HU625" s="154"/>
      <c r="HV625" s="154"/>
      <c r="HW625" s="154"/>
      <c r="HX625" s="154"/>
      <c r="HY625" s="154"/>
      <c r="HZ625" s="154"/>
      <c r="IA625" s="154"/>
      <c r="IB625" s="154"/>
      <c r="IC625" s="154"/>
      <c r="ID625" s="154"/>
      <c r="IE625" s="154"/>
      <c r="IF625" s="154"/>
      <c r="IG625" s="154"/>
      <c r="IH625" s="154"/>
      <c r="II625" s="154"/>
      <c r="IJ625" s="154"/>
      <c r="IK625" s="154"/>
      <c r="IL625" s="154"/>
      <c r="IM625" s="154"/>
      <c r="IN625" s="154"/>
      <c r="IO625" s="154"/>
      <c r="IP625" s="154"/>
      <c r="IQ625" s="154"/>
      <c r="IR625" s="154"/>
      <c r="IS625" s="154"/>
      <c r="IT625" s="154"/>
      <c r="IU625" s="154"/>
      <c r="IV625" s="154"/>
      <c r="IW625" s="154"/>
      <c r="IX625" s="154"/>
      <c r="IY625" s="154"/>
      <c r="IZ625" s="154"/>
      <c r="JA625" s="154"/>
      <c r="JB625" s="154"/>
      <c r="JC625" s="154"/>
      <c r="JD625" s="154"/>
      <c r="JE625" s="154"/>
      <c r="JF625" s="154"/>
      <c r="JG625" s="154"/>
      <c r="JH625" s="154"/>
      <c r="JI625" s="154"/>
      <c r="JJ625" s="154"/>
      <c r="JK625" s="154"/>
      <c r="JL625" s="154"/>
      <c r="JM625" s="154"/>
      <c r="JN625" s="154"/>
      <c r="JO625" s="154"/>
      <c r="JP625" s="154"/>
      <c r="JQ625" s="154"/>
      <c r="JR625" s="154"/>
      <c r="JS625" s="154"/>
      <c r="JT625" s="154"/>
      <c r="JU625" s="154"/>
      <c r="JV625" s="154"/>
      <c r="JW625" s="154"/>
      <c r="JX625" s="154"/>
      <c r="JY625" s="154"/>
      <c r="JZ625" s="154"/>
      <c r="KA625" s="154"/>
      <c r="KB625" s="154"/>
      <c r="KC625" s="154"/>
      <c r="KD625" s="154"/>
      <c r="KE625" s="154"/>
      <c r="KF625" s="154"/>
      <c r="KG625" s="154"/>
      <c r="KH625" s="154"/>
      <c r="KI625" s="154"/>
      <c r="KJ625" s="154"/>
      <c r="KK625" s="154"/>
      <c r="KL625" s="154"/>
      <c r="KM625" s="154"/>
      <c r="KN625" s="154"/>
      <c r="KO625" s="154"/>
      <c r="KP625" s="154"/>
      <c r="KQ625" s="154"/>
      <c r="KR625" s="154"/>
      <c r="KS625" s="154"/>
      <c r="KT625" s="154"/>
      <c r="KU625" s="154"/>
      <c r="KV625" s="154"/>
      <c r="KW625" s="154"/>
      <c r="KX625" s="154"/>
      <c r="KY625" s="154"/>
      <c r="KZ625" s="154"/>
      <c r="LA625" s="154"/>
      <c r="LB625" s="154"/>
      <c r="LC625" s="154"/>
      <c r="LD625" s="154"/>
      <c r="LE625" s="154"/>
      <c r="LF625" s="154"/>
      <c r="LG625" s="154"/>
      <c r="LH625" s="154"/>
      <c r="LI625" s="154"/>
      <c r="LJ625" s="154"/>
      <c r="LK625" s="154"/>
      <c r="LL625" s="154"/>
      <c r="LM625" s="154"/>
      <c r="LN625" s="154"/>
      <c r="LO625" s="154"/>
      <c r="LP625" s="154"/>
      <c r="LQ625" s="154"/>
      <c r="LR625" s="154"/>
      <c r="LS625" s="154"/>
      <c r="LT625" s="154"/>
      <c r="LU625" s="154"/>
      <c r="LV625" s="154"/>
      <c r="LW625" s="154"/>
      <c r="LX625" s="154"/>
      <c r="LY625" s="154"/>
      <c r="LZ625" s="154"/>
      <c r="MA625" s="154"/>
      <c r="MB625" s="154"/>
      <c r="MC625" s="154"/>
      <c r="MD625" s="154"/>
      <c r="ME625" s="154"/>
      <c r="MF625" s="154"/>
      <c r="MG625" s="154"/>
      <c r="MH625" s="154"/>
      <c r="MI625" s="154"/>
      <c r="MJ625" s="154"/>
      <c r="MK625" s="154"/>
      <c r="ML625" s="154"/>
      <c r="MM625" s="154"/>
      <c r="MN625" s="154"/>
      <c r="MO625" s="154"/>
      <c r="MP625" s="154"/>
      <c r="MQ625" s="154"/>
      <c r="MR625" s="154"/>
      <c r="MS625" s="154"/>
      <c r="MT625" s="154"/>
      <c r="MU625" s="154"/>
      <c r="MV625" s="154"/>
      <c r="MW625" s="154"/>
      <c r="MX625" s="154"/>
      <c r="MY625" s="154"/>
      <c r="MZ625" s="154"/>
      <c r="NA625" s="154"/>
      <c r="NB625" s="154"/>
      <c r="NC625" s="154"/>
      <c r="ND625" s="154"/>
      <c r="NE625" s="154"/>
      <c r="NF625" s="154"/>
      <c r="NG625" s="154"/>
      <c r="NH625" s="154"/>
      <c r="NI625" s="154"/>
      <c r="NJ625" s="154"/>
      <c r="NK625" s="154"/>
      <c r="NL625" s="154"/>
      <c r="NM625" s="154"/>
      <c r="NN625" s="154"/>
      <c r="NO625" s="154"/>
      <c r="NP625" s="154"/>
      <c r="NQ625" s="154"/>
      <c r="NR625" s="154"/>
      <c r="NS625" s="154"/>
      <c r="NT625" s="154"/>
      <c r="NU625" s="154"/>
      <c r="NV625" s="154"/>
      <c r="NW625" s="154"/>
      <c r="NX625" s="154"/>
      <c r="NY625" s="154"/>
      <c r="NZ625" s="154"/>
      <c r="OA625" s="154"/>
      <c r="OB625" s="154"/>
      <c r="OC625" s="154"/>
      <c r="OD625" s="154"/>
      <c r="OE625" s="154"/>
      <c r="OF625" s="154"/>
      <c r="OG625" s="154"/>
      <c r="OH625" s="154"/>
      <c r="OI625" s="154"/>
      <c r="OJ625" s="154"/>
      <c r="OK625" s="154"/>
      <c r="OL625" s="154"/>
      <c r="OM625" s="154"/>
      <c r="ON625" s="154"/>
      <c r="OO625" s="154"/>
      <c r="OP625" s="154"/>
      <c r="OQ625" s="154"/>
      <c r="OR625" s="154"/>
      <c r="OS625" s="154"/>
      <c r="OT625" s="154"/>
      <c r="OU625" s="154"/>
      <c r="OV625" s="154"/>
      <c r="OW625" s="154"/>
      <c r="OX625" s="154"/>
      <c r="OY625" s="154"/>
      <c r="OZ625" s="154"/>
      <c r="PA625" s="154"/>
      <c r="PB625" s="154"/>
      <c r="PC625" s="154"/>
      <c r="PD625" s="154"/>
      <c r="PE625" s="154"/>
      <c r="PF625" s="154"/>
      <c r="PG625" s="154"/>
      <c r="PH625" s="154"/>
      <c r="PI625" s="154"/>
      <c r="PJ625" s="154"/>
      <c r="PK625" s="154"/>
      <c r="PL625" s="154"/>
      <c r="PM625" s="154"/>
      <c r="PN625" s="154"/>
      <c r="PO625" s="154"/>
      <c r="PP625" s="154"/>
      <c r="PQ625" s="154"/>
      <c r="PR625" s="154"/>
      <c r="PS625" s="154"/>
      <c r="PT625" s="154"/>
      <c r="PU625" s="154"/>
      <c r="PV625" s="154"/>
      <c r="PW625" s="154"/>
      <c r="PX625" s="154"/>
      <c r="PY625" s="154"/>
      <c r="PZ625" s="154"/>
      <c r="QA625" s="154"/>
      <c r="QB625" s="154"/>
      <c r="QC625" s="154"/>
      <c r="QD625" s="154"/>
      <c r="QE625" s="154"/>
      <c r="QF625" s="154"/>
      <c r="QG625" s="154"/>
      <c r="QH625" s="154"/>
      <c r="QI625" s="154"/>
      <c r="QJ625" s="154"/>
      <c r="QK625" s="154"/>
      <c r="QL625" s="154"/>
      <c r="QM625" s="154"/>
      <c r="QN625" s="154"/>
      <c r="QO625" s="154"/>
      <c r="QP625" s="154"/>
      <c r="QQ625" s="154"/>
      <c r="QR625" s="154"/>
      <c r="QS625" s="154"/>
      <c r="QT625" s="154"/>
      <c r="QU625" s="154"/>
      <c r="QV625" s="154"/>
      <c r="QW625" s="154"/>
      <c r="QX625" s="154"/>
      <c r="QY625" s="154"/>
      <c r="QZ625" s="154"/>
      <c r="RA625" s="154"/>
      <c r="RB625" s="154"/>
      <c r="RC625" s="154"/>
      <c r="RD625" s="154"/>
      <c r="RE625" s="154"/>
      <c r="RF625" s="154"/>
      <c r="RG625" s="154"/>
      <c r="RH625" s="154"/>
      <c r="RI625" s="154"/>
      <c r="RJ625" s="154"/>
      <c r="RK625" s="154"/>
      <c r="RL625" s="154"/>
      <c r="RM625" s="154"/>
      <c r="RN625" s="154"/>
      <c r="RO625" s="154"/>
      <c r="RP625" s="154"/>
      <c r="RQ625" s="154"/>
      <c r="RR625" s="154"/>
      <c r="RS625" s="154"/>
      <c r="RT625" s="154"/>
      <c r="RU625" s="154"/>
      <c r="RV625" s="154"/>
      <c r="RW625" s="154"/>
      <c r="RX625" s="154"/>
      <c r="RY625" s="154"/>
      <c r="RZ625" s="154"/>
      <c r="SA625" s="154"/>
      <c r="SB625" s="154"/>
      <c r="SC625" s="154"/>
      <c r="SD625" s="154"/>
      <c r="SE625" s="154"/>
      <c r="SF625" s="154"/>
      <c r="SG625" s="154"/>
      <c r="SH625" s="154"/>
      <c r="SI625" s="154"/>
      <c r="SJ625" s="154"/>
      <c r="SK625" s="154"/>
      <c r="SL625" s="154"/>
      <c r="SM625" s="154"/>
      <c r="SN625" s="154"/>
      <c r="SO625" s="154"/>
      <c r="SP625" s="154"/>
      <c r="SQ625" s="154"/>
      <c r="SR625" s="154"/>
      <c r="SS625" s="154"/>
      <c r="ST625" s="154"/>
      <c r="SU625" s="154"/>
      <c r="SV625" s="154"/>
      <c r="SW625" s="154"/>
      <c r="SX625" s="154"/>
      <c r="SY625" s="154"/>
      <c r="SZ625" s="154"/>
      <c r="TA625" s="154"/>
      <c r="TB625" s="154"/>
      <c r="TC625" s="154"/>
      <c r="TD625" s="154"/>
      <c r="TE625" s="154"/>
      <c r="TF625" s="154"/>
      <c r="TG625" s="154"/>
      <c r="TH625" s="154"/>
      <c r="TI625" s="154"/>
      <c r="TJ625" s="154"/>
      <c r="TK625" s="154"/>
      <c r="TL625" s="154"/>
      <c r="TM625" s="154"/>
      <c r="TN625" s="154"/>
      <c r="TO625" s="154"/>
      <c r="TP625" s="154"/>
      <c r="TQ625" s="154"/>
      <c r="TR625" s="154"/>
      <c r="TS625" s="154"/>
      <c r="TT625" s="154"/>
      <c r="TU625" s="154"/>
      <c r="TV625" s="154"/>
      <c r="TW625" s="154"/>
      <c r="TX625" s="154"/>
      <c r="TY625" s="154"/>
      <c r="TZ625" s="154"/>
      <c r="UA625" s="154"/>
      <c r="UB625" s="154"/>
      <c r="UC625" s="154"/>
      <c r="UD625" s="154"/>
      <c r="UE625" s="154"/>
      <c r="UF625" s="154"/>
      <c r="UG625" s="154"/>
      <c r="UH625" s="154"/>
      <c r="UI625" s="154"/>
      <c r="UJ625" s="154"/>
      <c r="UK625" s="154"/>
      <c r="UL625" s="154"/>
      <c r="UM625" s="154"/>
      <c r="UN625" s="154"/>
      <c r="UO625" s="154"/>
      <c r="UP625" s="154"/>
      <c r="UQ625" s="154"/>
      <c r="UR625" s="154"/>
      <c r="US625" s="154"/>
      <c r="UT625" s="154"/>
      <c r="UU625" s="154"/>
      <c r="UV625" s="154"/>
      <c r="UW625" s="154"/>
      <c r="UX625" s="154"/>
      <c r="UY625" s="154"/>
      <c r="UZ625" s="154"/>
      <c r="VA625" s="154"/>
      <c r="VB625" s="154"/>
      <c r="VC625" s="154"/>
      <c r="VD625" s="154"/>
      <c r="VE625" s="154"/>
      <c r="VF625" s="154"/>
      <c r="VG625" s="154"/>
      <c r="VH625" s="154"/>
      <c r="VI625" s="154"/>
      <c r="VJ625" s="154"/>
      <c r="VK625" s="154"/>
      <c r="VL625" s="154"/>
      <c r="VM625" s="154"/>
      <c r="VN625" s="154"/>
      <c r="VO625" s="154"/>
      <c r="VP625" s="154"/>
      <c r="VQ625" s="154"/>
      <c r="VR625" s="154"/>
      <c r="VS625" s="154"/>
      <c r="VT625" s="154"/>
      <c r="VU625" s="154"/>
      <c r="VV625" s="154"/>
      <c r="VW625" s="154"/>
    </row>
    <row r="626" spans="1:595" s="153" customFormat="1" ht="194.25" customHeight="1">
      <c r="A626" s="798"/>
      <c r="B626" s="675"/>
      <c r="C626" s="733"/>
      <c r="D626" s="750"/>
      <c r="E626" s="486" t="s">
        <v>1386</v>
      </c>
      <c r="F626" s="179" t="s">
        <v>51</v>
      </c>
      <c r="G626" s="177">
        <v>45536</v>
      </c>
      <c r="H626" s="177" t="s">
        <v>24</v>
      </c>
      <c r="I626" s="192" t="s">
        <v>352</v>
      </c>
      <c r="J626" s="192" t="s">
        <v>298</v>
      </c>
      <c r="K626" s="175" t="s">
        <v>1385</v>
      </c>
      <c r="L626" s="192" t="s">
        <v>516</v>
      </c>
      <c r="M626" s="155">
        <v>705312</v>
      </c>
      <c r="N626" s="155">
        <v>625952</v>
      </c>
      <c r="O626" s="155">
        <v>871500</v>
      </c>
      <c r="P626" s="168">
        <v>0</v>
      </c>
      <c r="Q626" s="161">
        <v>0</v>
      </c>
      <c r="R626" s="161">
        <v>0</v>
      </c>
      <c r="S626" s="545">
        <v>3</v>
      </c>
      <c r="AU626" s="154"/>
      <c r="AV626" s="154"/>
      <c r="AW626" s="154"/>
      <c r="AX626" s="154"/>
      <c r="AY626" s="154"/>
      <c r="AZ626" s="154"/>
      <c r="BA626" s="154"/>
      <c r="BB626" s="154"/>
      <c r="BC626" s="154"/>
      <c r="BD626" s="154"/>
      <c r="BE626" s="154"/>
      <c r="BF626" s="154"/>
      <c r="BG626" s="154"/>
      <c r="BH626" s="154"/>
      <c r="BI626" s="154"/>
      <c r="BJ626" s="154"/>
      <c r="BK626" s="154"/>
      <c r="BL626" s="154"/>
      <c r="BM626" s="154"/>
      <c r="BN626" s="154"/>
      <c r="BO626" s="154"/>
      <c r="BP626" s="154"/>
      <c r="BQ626" s="154"/>
      <c r="BR626" s="154"/>
      <c r="BS626" s="154"/>
      <c r="BT626" s="154"/>
      <c r="BU626" s="154"/>
      <c r="BV626" s="154"/>
      <c r="BW626" s="154"/>
      <c r="BX626" s="154"/>
      <c r="BY626" s="154"/>
      <c r="BZ626" s="154"/>
      <c r="CA626" s="154"/>
      <c r="CB626" s="154"/>
      <c r="CC626" s="154"/>
      <c r="CD626" s="154"/>
      <c r="CE626" s="154"/>
      <c r="CF626" s="154"/>
      <c r="CG626" s="154"/>
      <c r="CH626" s="154"/>
      <c r="CI626" s="154"/>
      <c r="CJ626" s="154"/>
      <c r="CK626" s="154"/>
      <c r="CL626" s="154"/>
      <c r="CM626" s="154"/>
      <c r="CN626" s="154"/>
      <c r="CO626" s="154"/>
      <c r="CP626" s="154"/>
      <c r="CQ626" s="154"/>
      <c r="CR626" s="154"/>
      <c r="CS626" s="154"/>
      <c r="CT626" s="154"/>
      <c r="CU626" s="154"/>
      <c r="CV626" s="154"/>
      <c r="CW626" s="154"/>
      <c r="CX626" s="154"/>
      <c r="CY626" s="154"/>
      <c r="CZ626" s="154"/>
      <c r="DA626" s="154"/>
      <c r="DB626" s="154"/>
      <c r="DC626" s="154"/>
      <c r="DD626" s="154"/>
      <c r="DE626" s="154"/>
      <c r="DF626" s="154"/>
      <c r="DG626" s="154"/>
      <c r="DH626" s="154"/>
      <c r="DI626" s="154"/>
      <c r="DJ626" s="154"/>
      <c r="DK626" s="154"/>
      <c r="DL626" s="154"/>
      <c r="DM626" s="154"/>
      <c r="DN626" s="154"/>
      <c r="DO626" s="154"/>
      <c r="DP626" s="154"/>
      <c r="DQ626" s="154"/>
      <c r="DR626" s="154"/>
      <c r="DS626" s="154"/>
      <c r="DT626" s="154"/>
      <c r="DU626" s="154"/>
      <c r="DV626" s="154"/>
      <c r="DW626" s="154"/>
      <c r="DX626" s="154"/>
      <c r="DY626" s="154"/>
      <c r="DZ626" s="154"/>
      <c r="EA626" s="154"/>
      <c r="EB626" s="154"/>
      <c r="EC626" s="154"/>
      <c r="ED626" s="154"/>
      <c r="EE626" s="154"/>
      <c r="EF626" s="154"/>
      <c r="EG626" s="154"/>
      <c r="EH626" s="154"/>
      <c r="EI626" s="154"/>
      <c r="EJ626" s="154"/>
      <c r="EK626" s="154"/>
      <c r="EL626" s="154"/>
      <c r="EM626" s="154"/>
      <c r="EN626" s="154"/>
      <c r="EO626" s="154"/>
      <c r="EP626" s="154"/>
      <c r="EQ626" s="154"/>
      <c r="ER626" s="154"/>
      <c r="ES626" s="154"/>
      <c r="ET626" s="154"/>
      <c r="EU626" s="154"/>
      <c r="EV626" s="154"/>
      <c r="EW626" s="154"/>
      <c r="EX626" s="154"/>
      <c r="EY626" s="154"/>
      <c r="EZ626" s="154"/>
      <c r="FA626" s="154"/>
      <c r="FB626" s="154"/>
      <c r="FC626" s="154"/>
      <c r="FD626" s="154"/>
      <c r="FE626" s="154"/>
      <c r="FF626" s="154"/>
      <c r="FG626" s="154"/>
      <c r="FH626" s="154"/>
      <c r="FI626" s="154"/>
      <c r="FJ626" s="154"/>
      <c r="FK626" s="154"/>
      <c r="FL626" s="154"/>
      <c r="FM626" s="154"/>
      <c r="FN626" s="154"/>
      <c r="FO626" s="154"/>
      <c r="FP626" s="154"/>
      <c r="FQ626" s="154"/>
      <c r="FR626" s="154"/>
      <c r="FS626" s="154"/>
      <c r="FT626" s="154"/>
      <c r="FU626" s="154"/>
      <c r="FV626" s="154"/>
      <c r="FW626" s="154"/>
      <c r="FX626" s="154"/>
      <c r="FY626" s="154"/>
      <c r="FZ626" s="154"/>
      <c r="GA626" s="154"/>
      <c r="GB626" s="154"/>
      <c r="GC626" s="154"/>
      <c r="GD626" s="154"/>
      <c r="GE626" s="154"/>
      <c r="GF626" s="154"/>
      <c r="GG626" s="154"/>
      <c r="GH626" s="154"/>
      <c r="GI626" s="154"/>
      <c r="GJ626" s="154"/>
      <c r="GK626" s="154"/>
      <c r="GL626" s="154"/>
      <c r="GM626" s="154"/>
      <c r="GN626" s="154"/>
      <c r="GO626" s="154"/>
      <c r="GP626" s="154"/>
      <c r="GQ626" s="154"/>
      <c r="GR626" s="154"/>
      <c r="GS626" s="154"/>
      <c r="GT626" s="154"/>
      <c r="GU626" s="154"/>
      <c r="GV626" s="154"/>
      <c r="GW626" s="154"/>
      <c r="GX626" s="154"/>
      <c r="GY626" s="154"/>
      <c r="GZ626" s="154"/>
      <c r="HA626" s="154"/>
      <c r="HB626" s="154"/>
      <c r="HC626" s="154"/>
      <c r="HD626" s="154"/>
      <c r="HE626" s="154"/>
      <c r="HF626" s="154"/>
      <c r="HG626" s="154"/>
      <c r="HH626" s="154"/>
      <c r="HI626" s="154"/>
      <c r="HJ626" s="154"/>
      <c r="HK626" s="154"/>
      <c r="HL626" s="154"/>
      <c r="HM626" s="154"/>
      <c r="HN626" s="154"/>
      <c r="HO626" s="154"/>
      <c r="HP626" s="154"/>
      <c r="HQ626" s="154"/>
      <c r="HR626" s="154"/>
      <c r="HS626" s="154"/>
      <c r="HT626" s="154"/>
      <c r="HU626" s="154"/>
      <c r="HV626" s="154"/>
      <c r="HW626" s="154"/>
      <c r="HX626" s="154"/>
      <c r="HY626" s="154"/>
      <c r="HZ626" s="154"/>
      <c r="IA626" s="154"/>
      <c r="IB626" s="154"/>
      <c r="IC626" s="154"/>
      <c r="ID626" s="154"/>
      <c r="IE626" s="154"/>
      <c r="IF626" s="154"/>
      <c r="IG626" s="154"/>
      <c r="IH626" s="154"/>
      <c r="II626" s="154"/>
      <c r="IJ626" s="154"/>
      <c r="IK626" s="154"/>
      <c r="IL626" s="154"/>
      <c r="IM626" s="154"/>
      <c r="IN626" s="154"/>
      <c r="IO626" s="154"/>
      <c r="IP626" s="154"/>
      <c r="IQ626" s="154"/>
      <c r="IR626" s="154"/>
      <c r="IS626" s="154"/>
      <c r="IT626" s="154"/>
      <c r="IU626" s="154"/>
      <c r="IV626" s="154"/>
      <c r="IW626" s="154"/>
      <c r="IX626" s="154"/>
      <c r="IY626" s="154"/>
      <c r="IZ626" s="154"/>
      <c r="JA626" s="154"/>
      <c r="JB626" s="154"/>
      <c r="JC626" s="154"/>
      <c r="JD626" s="154"/>
      <c r="JE626" s="154"/>
      <c r="JF626" s="154"/>
      <c r="JG626" s="154"/>
      <c r="JH626" s="154"/>
      <c r="JI626" s="154"/>
      <c r="JJ626" s="154"/>
      <c r="JK626" s="154"/>
      <c r="JL626" s="154"/>
      <c r="JM626" s="154"/>
      <c r="JN626" s="154"/>
      <c r="JO626" s="154"/>
      <c r="JP626" s="154"/>
      <c r="JQ626" s="154"/>
      <c r="JR626" s="154"/>
      <c r="JS626" s="154"/>
      <c r="JT626" s="154"/>
      <c r="JU626" s="154"/>
      <c r="JV626" s="154"/>
      <c r="JW626" s="154"/>
      <c r="JX626" s="154"/>
      <c r="JY626" s="154"/>
      <c r="JZ626" s="154"/>
      <c r="KA626" s="154"/>
      <c r="KB626" s="154"/>
      <c r="KC626" s="154"/>
      <c r="KD626" s="154"/>
      <c r="KE626" s="154"/>
      <c r="KF626" s="154"/>
      <c r="KG626" s="154"/>
      <c r="KH626" s="154"/>
      <c r="KI626" s="154"/>
      <c r="KJ626" s="154"/>
      <c r="KK626" s="154"/>
      <c r="KL626" s="154"/>
      <c r="KM626" s="154"/>
      <c r="KN626" s="154"/>
      <c r="KO626" s="154"/>
      <c r="KP626" s="154"/>
      <c r="KQ626" s="154"/>
      <c r="KR626" s="154"/>
      <c r="KS626" s="154"/>
      <c r="KT626" s="154"/>
      <c r="KU626" s="154"/>
      <c r="KV626" s="154"/>
      <c r="KW626" s="154"/>
      <c r="KX626" s="154"/>
      <c r="KY626" s="154"/>
      <c r="KZ626" s="154"/>
      <c r="LA626" s="154"/>
      <c r="LB626" s="154"/>
      <c r="LC626" s="154"/>
      <c r="LD626" s="154"/>
      <c r="LE626" s="154"/>
      <c r="LF626" s="154"/>
      <c r="LG626" s="154"/>
      <c r="LH626" s="154"/>
      <c r="LI626" s="154"/>
      <c r="LJ626" s="154"/>
      <c r="LK626" s="154"/>
      <c r="LL626" s="154"/>
      <c r="LM626" s="154"/>
      <c r="LN626" s="154"/>
      <c r="LO626" s="154"/>
      <c r="LP626" s="154"/>
      <c r="LQ626" s="154"/>
      <c r="LR626" s="154"/>
      <c r="LS626" s="154"/>
      <c r="LT626" s="154"/>
      <c r="LU626" s="154"/>
      <c r="LV626" s="154"/>
      <c r="LW626" s="154"/>
      <c r="LX626" s="154"/>
      <c r="LY626" s="154"/>
      <c r="LZ626" s="154"/>
      <c r="MA626" s="154"/>
      <c r="MB626" s="154"/>
      <c r="MC626" s="154"/>
      <c r="MD626" s="154"/>
      <c r="ME626" s="154"/>
      <c r="MF626" s="154"/>
      <c r="MG626" s="154"/>
      <c r="MH626" s="154"/>
      <c r="MI626" s="154"/>
      <c r="MJ626" s="154"/>
      <c r="MK626" s="154"/>
      <c r="ML626" s="154"/>
      <c r="MM626" s="154"/>
      <c r="MN626" s="154"/>
      <c r="MO626" s="154"/>
      <c r="MP626" s="154"/>
      <c r="MQ626" s="154"/>
      <c r="MR626" s="154"/>
      <c r="MS626" s="154"/>
      <c r="MT626" s="154"/>
      <c r="MU626" s="154"/>
      <c r="MV626" s="154"/>
      <c r="MW626" s="154"/>
      <c r="MX626" s="154"/>
      <c r="MY626" s="154"/>
      <c r="MZ626" s="154"/>
      <c r="NA626" s="154"/>
      <c r="NB626" s="154"/>
      <c r="NC626" s="154"/>
      <c r="ND626" s="154"/>
      <c r="NE626" s="154"/>
      <c r="NF626" s="154"/>
      <c r="NG626" s="154"/>
      <c r="NH626" s="154"/>
      <c r="NI626" s="154"/>
      <c r="NJ626" s="154"/>
      <c r="NK626" s="154"/>
      <c r="NL626" s="154"/>
      <c r="NM626" s="154"/>
      <c r="NN626" s="154"/>
      <c r="NO626" s="154"/>
      <c r="NP626" s="154"/>
      <c r="NQ626" s="154"/>
      <c r="NR626" s="154"/>
      <c r="NS626" s="154"/>
      <c r="NT626" s="154"/>
      <c r="NU626" s="154"/>
      <c r="NV626" s="154"/>
      <c r="NW626" s="154"/>
      <c r="NX626" s="154"/>
      <c r="NY626" s="154"/>
      <c r="NZ626" s="154"/>
      <c r="OA626" s="154"/>
      <c r="OB626" s="154"/>
      <c r="OC626" s="154"/>
      <c r="OD626" s="154"/>
      <c r="OE626" s="154"/>
      <c r="OF626" s="154"/>
      <c r="OG626" s="154"/>
      <c r="OH626" s="154"/>
      <c r="OI626" s="154"/>
      <c r="OJ626" s="154"/>
      <c r="OK626" s="154"/>
      <c r="OL626" s="154"/>
      <c r="OM626" s="154"/>
      <c r="ON626" s="154"/>
      <c r="OO626" s="154"/>
      <c r="OP626" s="154"/>
      <c r="OQ626" s="154"/>
      <c r="OR626" s="154"/>
      <c r="OS626" s="154"/>
      <c r="OT626" s="154"/>
      <c r="OU626" s="154"/>
      <c r="OV626" s="154"/>
      <c r="OW626" s="154"/>
      <c r="OX626" s="154"/>
      <c r="OY626" s="154"/>
      <c r="OZ626" s="154"/>
      <c r="PA626" s="154"/>
      <c r="PB626" s="154"/>
      <c r="PC626" s="154"/>
      <c r="PD626" s="154"/>
      <c r="PE626" s="154"/>
      <c r="PF626" s="154"/>
      <c r="PG626" s="154"/>
      <c r="PH626" s="154"/>
      <c r="PI626" s="154"/>
      <c r="PJ626" s="154"/>
      <c r="PK626" s="154"/>
      <c r="PL626" s="154"/>
      <c r="PM626" s="154"/>
      <c r="PN626" s="154"/>
      <c r="PO626" s="154"/>
      <c r="PP626" s="154"/>
      <c r="PQ626" s="154"/>
      <c r="PR626" s="154"/>
      <c r="PS626" s="154"/>
      <c r="PT626" s="154"/>
      <c r="PU626" s="154"/>
      <c r="PV626" s="154"/>
      <c r="PW626" s="154"/>
      <c r="PX626" s="154"/>
      <c r="PY626" s="154"/>
      <c r="PZ626" s="154"/>
      <c r="QA626" s="154"/>
      <c r="QB626" s="154"/>
      <c r="QC626" s="154"/>
      <c r="QD626" s="154"/>
      <c r="QE626" s="154"/>
      <c r="QF626" s="154"/>
      <c r="QG626" s="154"/>
      <c r="QH626" s="154"/>
      <c r="QI626" s="154"/>
      <c r="QJ626" s="154"/>
      <c r="QK626" s="154"/>
      <c r="QL626" s="154"/>
      <c r="QM626" s="154"/>
      <c r="QN626" s="154"/>
      <c r="QO626" s="154"/>
      <c r="QP626" s="154"/>
      <c r="QQ626" s="154"/>
      <c r="QR626" s="154"/>
      <c r="QS626" s="154"/>
      <c r="QT626" s="154"/>
      <c r="QU626" s="154"/>
      <c r="QV626" s="154"/>
      <c r="QW626" s="154"/>
      <c r="QX626" s="154"/>
      <c r="QY626" s="154"/>
      <c r="QZ626" s="154"/>
      <c r="RA626" s="154"/>
      <c r="RB626" s="154"/>
      <c r="RC626" s="154"/>
      <c r="RD626" s="154"/>
      <c r="RE626" s="154"/>
      <c r="RF626" s="154"/>
      <c r="RG626" s="154"/>
      <c r="RH626" s="154"/>
      <c r="RI626" s="154"/>
      <c r="RJ626" s="154"/>
      <c r="RK626" s="154"/>
      <c r="RL626" s="154"/>
      <c r="RM626" s="154"/>
      <c r="RN626" s="154"/>
      <c r="RO626" s="154"/>
      <c r="RP626" s="154"/>
      <c r="RQ626" s="154"/>
      <c r="RR626" s="154"/>
      <c r="RS626" s="154"/>
      <c r="RT626" s="154"/>
      <c r="RU626" s="154"/>
      <c r="RV626" s="154"/>
      <c r="RW626" s="154"/>
      <c r="RX626" s="154"/>
      <c r="RY626" s="154"/>
      <c r="RZ626" s="154"/>
      <c r="SA626" s="154"/>
      <c r="SB626" s="154"/>
      <c r="SC626" s="154"/>
      <c r="SD626" s="154"/>
      <c r="SE626" s="154"/>
      <c r="SF626" s="154"/>
      <c r="SG626" s="154"/>
      <c r="SH626" s="154"/>
      <c r="SI626" s="154"/>
      <c r="SJ626" s="154"/>
      <c r="SK626" s="154"/>
      <c r="SL626" s="154"/>
      <c r="SM626" s="154"/>
      <c r="SN626" s="154"/>
      <c r="SO626" s="154"/>
      <c r="SP626" s="154"/>
      <c r="SQ626" s="154"/>
      <c r="SR626" s="154"/>
      <c r="SS626" s="154"/>
      <c r="ST626" s="154"/>
      <c r="SU626" s="154"/>
      <c r="SV626" s="154"/>
      <c r="SW626" s="154"/>
      <c r="SX626" s="154"/>
      <c r="SY626" s="154"/>
      <c r="SZ626" s="154"/>
      <c r="TA626" s="154"/>
      <c r="TB626" s="154"/>
      <c r="TC626" s="154"/>
      <c r="TD626" s="154"/>
      <c r="TE626" s="154"/>
      <c r="TF626" s="154"/>
      <c r="TG626" s="154"/>
      <c r="TH626" s="154"/>
      <c r="TI626" s="154"/>
      <c r="TJ626" s="154"/>
      <c r="TK626" s="154"/>
      <c r="TL626" s="154"/>
      <c r="TM626" s="154"/>
      <c r="TN626" s="154"/>
      <c r="TO626" s="154"/>
      <c r="TP626" s="154"/>
      <c r="TQ626" s="154"/>
      <c r="TR626" s="154"/>
      <c r="TS626" s="154"/>
      <c r="TT626" s="154"/>
      <c r="TU626" s="154"/>
      <c r="TV626" s="154"/>
      <c r="TW626" s="154"/>
      <c r="TX626" s="154"/>
      <c r="TY626" s="154"/>
      <c r="TZ626" s="154"/>
      <c r="UA626" s="154"/>
      <c r="UB626" s="154"/>
      <c r="UC626" s="154"/>
      <c r="UD626" s="154"/>
      <c r="UE626" s="154"/>
      <c r="UF626" s="154"/>
      <c r="UG626" s="154"/>
      <c r="UH626" s="154"/>
      <c r="UI626" s="154"/>
      <c r="UJ626" s="154"/>
      <c r="UK626" s="154"/>
      <c r="UL626" s="154"/>
      <c r="UM626" s="154"/>
      <c r="UN626" s="154"/>
      <c r="UO626" s="154"/>
      <c r="UP626" s="154"/>
      <c r="UQ626" s="154"/>
      <c r="UR626" s="154"/>
      <c r="US626" s="154"/>
      <c r="UT626" s="154"/>
      <c r="UU626" s="154"/>
      <c r="UV626" s="154"/>
      <c r="UW626" s="154"/>
      <c r="UX626" s="154"/>
      <c r="UY626" s="154"/>
      <c r="UZ626" s="154"/>
      <c r="VA626" s="154"/>
      <c r="VB626" s="154"/>
      <c r="VC626" s="154"/>
      <c r="VD626" s="154"/>
      <c r="VE626" s="154"/>
      <c r="VF626" s="154"/>
      <c r="VG626" s="154"/>
      <c r="VH626" s="154"/>
      <c r="VI626" s="154"/>
      <c r="VJ626" s="154"/>
      <c r="VK626" s="154"/>
      <c r="VL626" s="154"/>
      <c r="VM626" s="154"/>
      <c r="VN626" s="154"/>
      <c r="VO626" s="154"/>
      <c r="VP626" s="154"/>
      <c r="VQ626" s="154"/>
      <c r="VR626" s="154"/>
      <c r="VS626" s="154"/>
      <c r="VT626" s="154"/>
      <c r="VU626" s="154"/>
      <c r="VV626" s="154"/>
      <c r="VW626" s="154"/>
    </row>
    <row r="627" spans="1:595" s="153" customFormat="1" ht="138" customHeight="1">
      <c r="A627" s="798"/>
      <c r="B627" s="686" t="s">
        <v>1387</v>
      </c>
      <c r="C627" s="676" t="s">
        <v>1388</v>
      </c>
      <c r="D627" s="659" t="s">
        <v>1290</v>
      </c>
      <c r="E627" s="491" t="s">
        <v>1389</v>
      </c>
      <c r="F627" s="194" t="s">
        <v>51</v>
      </c>
      <c r="G627" s="195">
        <v>45219</v>
      </c>
      <c r="H627" s="177" t="s">
        <v>24</v>
      </c>
      <c r="I627" s="188" t="s">
        <v>352</v>
      </c>
      <c r="J627" s="188" t="s">
        <v>298</v>
      </c>
      <c r="K627" s="197" t="s">
        <v>1390</v>
      </c>
      <c r="L627" s="188" t="s">
        <v>28</v>
      </c>
      <c r="M627" s="152">
        <f t="shared" ref="M627:R627" si="46">M628</f>
        <v>189300</v>
      </c>
      <c r="N627" s="152">
        <f t="shared" si="46"/>
        <v>189290</v>
      </c>
      <c r="O627" s="152">
        <f>O628</f>
        <v>948000</v>
      </c>
      <c r="P627" s="203">
        <f t="shared" si="46"/>
        <v>396000</v>
      </c>
      <c r="Q627" s="202">
        <f t="shared" si="46"/>
        <v>396000</v>
      </c>
      <c r="R627" s="202">
        <f t="shared" si="46"/>
        <v>396000</v>
      </c>
      <c r="S627" s="551"/>
      <c r="AU627" s="154"/>
      <c r="AV627" s="154"/>
      <c r="AW627" s="154"/>
      <c r="AX627" s="154"/>
      <c r="AY627" s="154"/>
      <c r="AZ627" s="154"/>
      <c r="BA627" s="154"/>
      <c r="BB627" s="154"/>
      <c r="BC627" s="154"/>
      <c r="BD627" s="154"/>
      <c r="BE627" s="154"/>
      <c r="BF627" s="154"/>
      <c r="BG627" s="154"/>
      <c r="BH627" s="154"/>
      <c r="BI627" s="154"/>
      <c r="BJ627" s="154"/>
      <c r="BK627" s="154"/>
      <c r="BL627" s="154"/>
      <c r="BM627" s="154"/>
      <c r="BN627" s="154"/>
      <c r="BO627" s="154"/>
      <c r="BP627" s="154"/>
      <c r="BQ627" s="154"/>
      <c r="BR627" s="154"/>
      <c r="BS627" s="154"/>
      <c r="BT627" s="154"/>
      <c r="BU627" s="154"/>
      <c r="BV627" s="154"/>
      <c r="BW627" s="154"/>
      <c r="BX627" s="154"/>
      <c r="BY627" s="154"/>
      <c r="BZ627" s="154"/>
      <c r="CA627" s="154"/>
      <c r="CB627" s="154"/>
      <c r="CC627" s="154"/>
      <c r="CD627" s="154"/>
      <c r="CE627" s="154"/>
      <c r="CF627" s="154"/>
      <c r="CG627" s="154"/>
      <c r="CH627" s="154"/>
      <c r="CI627" s="154"/>
      <c r="CJ627" s="154"/>
      <c r="CK627" s="154"/>
      <c r="CL627" s="154"/>
      <c r="CM627" s="154"/>
      <c r="CN627" s="154"/>
      <c r="CO627" s="154"/>
      <c r="CP627" s="154"/>
      <c r="CQ627" s="154"/>
      <c r="CR627" s="154"/>
      <c r="CS627" s="154"/>
      <c r="CT627" s="154"/>
      <c r="CU627" s="154"/>
      <c r="CV627" s="154"/>
      <c r="CW627" s="154"/>
      <c r="CX627" s="154"/>
      <c r="CY627" s="154"/>
      <c r="CZ627" s="154"/>
      <c r="DA627" s="154"/>
      <c r="DB627" s="154"/>
      <c r="DC627" s="154"/>
      <c r="DD627" s="154"/>
      <c r="DE627" s="154"/>
      <c r="DF627" s="154"/>
      <c r="DG627" s="154"/>
      <c r="DH627" s="154"/>
      <c r="DI627" s="154"/>
      <c r="DJ627" s="154"/>
      <c r="DK627" s="154"/>
      <c r="DL627" s="154"/>
      <c r="DM627" s="154"/>
      <c r="DN627" s="154"/>
      <c r="DO627" s="154"/>
      <c r="DP627" s="154"/>
      <c r="DQ627" s="154"/>
      <c r="DR627" s="154"/>
      <c r="DS627" s="154"/>
      <c r="DT627" s="154"/>
      <c r="DU627" s="154"/>
      <c r="DV627" s="154"/>
      <c r="DW627" s="154"/>
      <c r="DX627" s="154"/>
      <c r="DY627" s="154"/>
      <c r="DZ627" s="154"/>
      <c r="EA627" s="154"/>
      <c r="EB627" s="154"/>
      <c r="EC627" s="154"/>
      <c r="ED627" s="154"/>
      <c r="EE627" s="154"/>
      <c r="EF627" s="154"/>
      <c r="EG627" s="154"/>
      <c r="EH627" s="154"/>
      <c r="EI627" s="154"/>
      <c r="EJ627" s="154"/>
      <c r="EK627" s="154"/>
      <c r="EL627" s="154"/>
      <c r="EM627" s="154"/>
      <c r="EN627" s="154"/>
      <c r="EO627" s="154"/>
      <c r="EP627" s="154"/>
      <c r="EQ627" s="154"/>
      <c r="ER627" s="154"/>
      <c r="ES627" s="154"/>
      <c r="ET627" s="154"/>
      <c r="EU627" s="154"/>
      <c r="EV627" s="154"/>
      <c r="EW627" s="154"/>
      <c r="EX627" s="154"/>
      <c r="EY627" s="154"/>
      <c r="EZ627" s="154"/>
      <c r="FA627" s="154"/>
      <c r="FB627" s="154"/>
      <c r="FC627" s="154"/>
      <c r="FD627" s="154"/>
      <c r="FE627" s="154"/>
      <c r="FF627" s="154"/>
      <c r="FG627" s="154"/>
      <c r="FH627" s="154"/>
      <c r="FI627" s="154"/>
      <c r="FJ627" s="154"/>
      <c r="FK627" s="154"/>
      <c r="FL627" s="154"/>
      <c r="FM627" s="154"/>
      <c r="FN627" s="154"/>
      <c r="FO627" s="154"/>
      <c r="FP627" s="154"/>
      <c r="FQ627" s="154"/>
      <c r="FR627" s="154"/>
      <c r="FS627" s="154"/>
      <c r="FT627" s="154"/>
      <c r="FU627" s="154"/>
      <c r="FV627" s="154"/>
      <c r="FW627" s="154"/>
      <c r="FX627" s="154"/>
      <c r="FY627" s="154"/>
      <c r="FZ627" s="154"/>
      <c r="GA627" s="154"/>
      <c r="GB627" s="154"/>
      <c r="GC627" s="154"/>
      <c r="GD627" s="154"/>
      <c r="GE627" s="154"/>
      <c r="GF627" s="154"/>
      <c r="GG627" s="154"/>
      <c r="GH627" s="154"/>
      <c r="GI627" s="154"/>
      <c r="GJ627" s="154"/>
      <c r="GK627" s="154"/>
      <c r="GL627" s="154"/>
      <c r="GM627" s="154"/>
      <c r="GN627" s="154"/>
      <c r="GO627" s="154"/>
      <c r="GP627" s="154"/>
      <c r="GQ627" s="154"/>
      <c r="GR627" s="154"/>
      <c r="GS627" s="154"/>
      <c r="GT627" s="154"/>
      <c r="GU627" s="154"/>
      <c r="GV627" s="154"/>
      <c r="GW627" s="154"/>
      <c r="GX627" s="154"/>
      <c r="GY627" s="154"/>
      <c r="GZ627" s="154"/>
      <c r="HA627" s="154"/>
      <c r="HB627" s="154"/>
      <c r="HC627" s="154"/>
      <c r="HD627" s="154"/>
      <c r="HE627" s="154"/>
      <c r="HF627" s="154"/>
      <c r="HG627" s="154"/>
      <c r="HH627" s="154"/>
      <c r="HI627" s="154"/>
      <c r="HJ627" s="154"/>
      <c r="HK627" s="154"/>
      <c r="HL627" s="154"/>
      <c r="HM627" s="154"/>
      <c r="HN627" s="154"/>
      <c r="HO627" s="154"/>
      <c r="HP627" s="154"/>
      <c r="HQ627" s="154"/>
      <c r="HR627" s="154"/>
      <c r="HS627" s="154"/>
      <c r="HT627" s="154"/>
      <c r="HU627" s="154"/>
      <c r="HV627" s="154"/>
      <c r="HW627" s="154"/>
      <c r="HX627" s="154"/>
      <c r="HY627" s="154"/>
      <c r="HZ627" s="154"/>
      <c r="IA627" s="154"/>
      <c r="IB627" s="154"/>
      <c r="IC627" s="154"/>
      <c r="ID627" s="154"/>
      <c r="IE627" s="154"/>
      <c r="IF627" s="154"/>
      <c r="IG627" s="154"/>
      <c r="IH627" s="154"/>
      <c r="II627" s="154"/>
      <c r="IJ627" s="154"/>
      <c r="IK627" s="154"/>
      <c r="IL627" s="154"/>
      <c r="IM627" s="154"/>
      <c r="IN627" s="154"/>
      <c r="IO627" s="154"/>
      <c r="IP627" s="154"/>
      <c r="IQ627" s="154"/>
      <c r="IR627" s="154"/>
      <c r="IS627" s="154"/>
      <c r="IT627" s="154"/>
      <c r="IU627" s="154"/>
      <c r="IV627" s="154"/>
      <c r="IW627" s="154"/>
      <c r="IX627" s="154"/>
      <c r="IY627" s="154"/>
      <c r="IZ627" s="154"/>
      <c r="JA627" s="154"/>
      <c r="JB627" s="154"/>
      <c r="JC627" s="154"/>
      <c r="JD627" s="154"/>
      <c r="JE627" s="154"/>
      <c r="JF627" s="154"/>
      <c r="JG627" s="154"/>
      <c r="JH627" s="154"/>
      <c r="JI627" s="154"/>
      <c r="JJ627" s="154"/>
      <c r="JK627" s="154"/>
      <c r="JL627" s="154"/>
      <c r="JM627" s="154"/>
      <c r="JN627" s="154"/>
      <c r="JO627" s="154"/>
      <c r="JP627" s="154"/>
      <c r="JQ627" s="154"/>
      <c r="JR627" s="154"/>
      <c r="JS627" s="154"/>
      <c r="JT627" s="154"/>
      <c r="JU627" s="154"/>
      <c r="JV627" s="154"/>
      <c r="JW627" s="154"/>
      <c r="JX627" s="154"/>
      <c r="JY627" s="154"/>
      <c r="JZ627" s="154"/>
      <c r="KA627" s="154"/>
      <c r="KB627" s="154"/>
      <c r="KC627" s="154"/>
      <c r="KD627" s="154"/>
      <c r="KE627" s="154"/>
      <c r="KF627" s="154"/>
      <c r="KG627" s="154"/>
      <c r="KH627" s="154"/>
      <c r="KI627" s="154"/>
      <c r="KJ627" s="154"/>
      <c r="KK627" s="154"/>
      <c r="KL627" s="154"/>
      <c r="KM627" s="154"/>
      <c r="KN627" s="154"/>
      <c r="KO627" s="154"/>
      <c r="KP627" s="154"/>
      <c r="KQ627" s="154"/>
      <c r="KR627" s="154"/>
      <c r="KS627" s="154"/>
      <c r="KT627" s="154"/>
      <c r="KU627" s="154"/>
      <c r="KV627" s="154"/>
      <c r="KW627" s="154"/>
      <c r="KX627" s="154"/>
      <c r="KY627" s="154"/>
      <c r="KZ627" s="154"/>
      <c r="LA627" s="154"/>
      <c r="LB627" s="154"/>
      <c r="LC627" s="154"/>
      <c r="LD627" s="154"/>
      <c r="LE627" s="154"/>
      <c r="LF627" s="154"/>
      <c r="LG627" s="154"/>
      <c r="LH627" s="154"/>
      <c r="LI627" s="154"/>
      <c r="LJ627" s="154"/>
      <c r="LK627" s="154"/>
      <c r="LL627" s="154"/>
      <c r="LM627" s="154"/>
      <c r="LN627" s="154"/>
      <c r="LO627" s="154"/>
      <c r="LP627" s="154"/>
      <c r="LQ627" s="154"/>
      <c r="LR627" s="154"/>
      <c r="LS627" s="154"/>
      <c r="LT627" s="154"/>
      <c r="LU627" s="154"/>
      <c r="LV627" s="154"/>
      <c r="LW627" s="154"/>
      <c r="LX627" s="154"/>
      <c r="LY627" s="154"/>
      <c r="LZ627" s="154"/>
      <c r="MA627" s="154"/>
      <c r="MB627" s="154"/>
      <c r="MC627" s="154"/>
      <c r="MD627" s="154"/>
      <c r="ME627" s="154"/>
      <c r="MF627" s="154"/>
      <c r="MG627" s="154"/>
      <c r="MH627" s="154"/>
      <c r="MI627" s="154"/>
      <c r="MJ627" s="154"/>
      <c r="MK627" s="154"/>
      <c r="ML627" s="154"/>
      <c r="MM627" s="154"/>
      <c r="MN627" s="154"/>
      <c r="MO627" s="154"/>
      <c r="MP627" s="154"/>
      <c r="MQ627" s="154"/>
      <c r="MR627" s="154"/>
      <c r="MS627" s="154"/>
      <c r="MT627" s="154"/>
      <c r="MU627" s="154"/>
      <c r="MV627" s="154"/>
      <c r="MW627" s="154"/>
      <c r="MX627" s="154"/>
      <c r="MY627" s="154"/>
      <c r="MZ627" s="154"/>
      <c r="NA627" s="154"/>
      <c r="NB627" s="154"/>
      <c r="NC627" s="154"/>
      <c r="ND627" s="154"/>
      <c r="NE627" s="154"/>
      <c r="NF627" s="154"/>
      <c r="NG627" s="154"/>
      <c r="NH627" s="154"/>
      <c r="NI627" s="154"/>
      <c r="NJ627" s="154"/>
      <c r="NK627" s="154"/>
      <c r="NL627" s="154"/>
      <c r="NM627" s="154"/>
      <c r="NN627" s="154"/>
      <c r="NO627" s="154"/>
      <c r="NP627" s="154"/>
      <c r="NQ627" s="154"/>
      <c r="NR627" s="154"/>
      <c r="NS627" s="154"/>
      <c r="NT627" s="154"/>
      <c r="NU627" s="154"/>
      <c r="NV627" s="154"/>
      <c r="NW627" s="154"/>
      <c r="NX627" s="154"/>
      <c r="NY627" s="154"/>
      <c r="NZ627" s="154"/>
      <c r="OA627" s="154"/>
      <c r="OB627" s="154"/>
      <c r="OC627" s="154"/>
      <c r="OD627" s="154"/>
      <c r="OE627" s="154"/>
      <c r="OF627" s="154"/>
      <c r="OG627" s="154"/>
      <c r="OH627" s="154"/>
      <c r="OI627" s="154"/>
      <c r="OJ627" s="154"/>
      <c r="OK627" s="154"/>
      <c r="OL627" s="154"/>
      <c r="OM627" s="154"/>
      <c r="ON627" s="154"/>
      <c r="OO627" s="154"/>
      <c r="OP627" s="154"/>
      <c r="OQ627" s="154"/>
      <c r="OR627" s="154"/>
      <c r="OS627" s="154"/>
      <c r="OT627" s="154"/>
      <c r="OU627" s="154"/>
      <c r="OV627" s="154"/>
      <c r="OW627" s="154"/>
      <c r="OX627" s="154"/>
      <c r="OY627" s="154"/>
      <c r="OZ627" s="154"/>
      <c r="PA627" s="154"/>
      <c r="PB627" s="154"/>
      <c r="PC627" s="154"/>
      <c r="PD627" s="154"/>
      <c r="PE627" s="154"/>
      <c r="PF627" s="154"/>
      <c r="PG627" s="154"/>
      <c r="PH627" s="154"/>
      <c r="PI627" s="154"/>
      <c r="PJ627" s="154"/>
      <c r="PK627" s="154"/>
      <c r="PL627" s="154"/>
      <c r="PM627" s="154"/>
      <c r="PN627" s="154"/>
      <c r="PO627" s="154"/>
      <c r="PP627" s="154"/>
      <c r="PQ627" s="154"/>
      <c r="PR627" s="154"/>
      <c r="PS627" s="154"/>
      <c r="PT627" s="154"/>
      <c r="PU627" s="154"/>
      <c r="PV627" s="154"/>
      <c r="PW627" s="154"/>
      <c r="PX627" s="154"/>
      <c r="PY627" s="154"/>
      <c r="PZ627" s="154"/>
      <c r="QA627" s="154"/>
      <c r="QB627" s="154"/>
      <c r="QC627" s="154"/>
      <c r="QD627" s="154"/>
      <c r="QE627" s="154"/>
      <c r="QF627" s="154"/>
      <c r="QG627" s="154"/>
      <c r="QH627" s="154"/>
      <c r="QI627" s="154"/>
      <c r="QJ627" s="154"/>
      <c r="QK627" s="154"/>
      <c r="QL627" s="154"/>
      <c r="QM627" s="154"/>
      <c r="QN627" s="154"/>
      <c r="QO627" s="154"/>
      <c r="QP627" s="154"/>
      <c r="QQ627" s="154"/>
      <c r="QR627" s="154"/>
      <c r="QS627" s="154"/>
      <c r="QT627" s="154"/>
      <c r="QU627" s="154"/>
      <c r="QV627" s="154"/>
      <c r="QW627" s="154"/>
      <c r="QX627" s="154"/>
      <c r="QY627" s="154"/>
      <c r="QZ627" s="154"/>
      <c r="RA627" s="154"/>
      <c r="RB627" s="154"/>
      <c r="RC627" s="154"/>
      <c r="RD627" s="154"/>
      <c r="RE627" s="154"/>
      <c r="RF627" s="154"/>
      <c r="RG627" s="154"/>
      <c r="RH627" s="154"/>
      <c r="RI627" s="154"/>
      <c r="RJ627" s="154"/>
      <c r="RK627" s="154"/>
      <c r="RL627" s="154"/>
      <c r="RM627" s="154"/>
      <c r="RN627" s="154"/>
      <c r="RO627" s="154"/>
      <c r="RP627" s="154"/>
      <c r="RQ627" s="154"/>
      <c r="RR627" s="154"/>
      <c r="RS627" s="154"/>
      <c r="RT627" s="154"/>
      <c r="RU627" s="154"/>
      <c r="RV627" s="154"/>
      <c r="RW627" s="154"/>
      <c r="RX627" s="154"/>
      <c r="RY627" s="154"/>
      <c r="RZ627" s="154"/>
      <c r="SA627" s="154"/>
      <c r="SB627" s="154"/>
      <c r="SC627" s="154"/>
      <c r="SD627" s="154"/>
      <c r="SE627" s="154"/>
      <c r="SF627" s="154"/>
      <c r="SG627" s="154"/>
      <c r="SH627" s="154"/>
      <c r="SI627" s="154"/>
      <c r="SJ627" s="154"/>
      <c r="SK627" s="154"/>
      <c r="SL627" s="154"/>
      <c r="SM627" s="154"/>
      <c r="SN627" s="154"/>
      <c r="SO627" s="154"/>
      <c r="SP627" s="154"/>
      <c r="SQ627" s="154"/>
      <c r="SR627" s="154"/>
      <c r="SS627" s="154"/>
      <c r="ST627" s="154"/>
      <c r="SU627" s="154"/>
      <c r="SV627" s="154"/>
      <c r="SW627" s="154"/>
      <c r="SX627" s="154"/>
      <c r="SY627" s="154"/>
      <c r="SZ627" s="154"/>
      <c r="TA627" s="154"/>
      <c r="TB627" s="154"/>
      <c r="TC627" s="154"/>
      <c r="TD627" s="154"/>
      <c r="TE627" s="154"/>
      <c r="TF627" s="154"/>
      <c r="TG627" s="154"/>
      <c r="TH627" s="154"/>
      <c r="TI627" s="154"/>
      <c r="TJ627" s="154"/>
      <c r="TK627" s="154"/>
      <c r="TL627" s="154"/>
      <c r="TM627" s="154"/>
      <c r="TN627" s="154"/>
      <c r="TO627" s="154"/>
      <c r="TP627" s="154"/>
      <c r="TQ627" s="154"/>
      <c r="TR627" s="154"/>
      <c r="TS627" s="154"/>
      <c r="TT627" s="154"/>
      <c r="TU627" s="154"/>
      <c r="TV627" s="154"/>
      <c r="TW627" s="154"/>
      <c r="TX627" s="154"/>
      <c r="TY627" s="154"/>
      <c r="TZ627" s="154"/>
      <c r="UA627" s="154"/>
      <c r="UB627" s="154"/>
      <c r="UC627" s="154"/>
      <c r="UD627" s="154"/>
      <c r="UE627" s="154"/>
      <c r="UF627" s="154"/>
      <c r="UG627" s="154"/>
      <c r="UH627" s="154"/>
      <c r="UI627" s="154"/>
      <c r="UJ627" s="154"/>
      <c r="UK627" s="154"/>
      <c r="UL627" s="154"/>
      <c r="UM627" s="154"/>
      <c r="UN627" s="154"/>
      <c r="UO627" s="154"/>
      <c r="UP627" s="154"/>
      <c r="UQ627" s="154"/>
      <c r="UR627" s="154"/>
      <c r="US627" s="154"/>
      <c r="UT627" s="154"/>
      <c r="UU627" s="154"/>
      <c r="UV627" s="154"/>
      <c r="UW627" s="154"/>
      <c r="UX627" s="154"/>
      <c r="UY627" s="154"/>
      <c r="UZ627" s="154"/>
      <c r="VA627" s="154"/>
      <c r="VB627" s="154"/>
      <c r="VC627" s="154"/>
      <c r="VD627" s="154"/>
      <c r="VE627" s="154"/>
      <c r="VF627" s="154"/>
      <c r="VG627" s="154"/>
      <c r="VH627" s="154"/>
      <c r="VI627" s="154"/>
      <c r="VJ627" s="154"/>
      <c r="VK627" s="154"/>
      <c r="VL627" s="154"/>
      <c r="VM627" s="154"/>
      <c r="VN627" s="154"/>
      <c r="VO627" s="154"/>
      <c r="VP627" s="154"/>
      <c r="VQ627" s="154"/>
      <c r="VR627" s="154"/>
      <c r="VS627" s="154"/>
      <c r="VT627" s="154"/>
      <c r="VU627" s="154"/>
      <c r="VV627" s="154"/>
      <c r="VW627" s="154"/>
    </row>
    <row r="628" spans="1:595" s="153" customFormat="1" ht="147.75" customHeight="1">
      <c r="A628" s="798"/>
      <c r="B628" s="765"/>
      <c r="C628" s="692"/>
      <c r="D628" s="660"/>
      <c r="E628" s="486" t="s">
        <v>1305</v>
      </c>
      <c r="F628" s="179" t="s">
        <v>51</v>
      </c>
      <c r="G628" s="177">
        <v>43831</v>
      </c>
      <c r="H628" s="177" t="s">
        <v>24</v>
      </c>
      <c r="I628" s="192" t="s">
        <v>352</v>
      </c>
      <c r="J628" s="192" t="s">
        <v>298</v>
      </c>
      <c r="K628" s="175" t="s">
        <v>1390</v>
      </c>
      <c r="L628" s="192" t="s">
        <v>424</v>
      </c>
      <c r="M628" s="155">
        <v>189300</v>
      </c>
      <c r="N628" s="155">
        <v>189290</v>
      </c>
      <c r="O628" s="155">
        <v>948000</v>
      </c>
      <c r="P628" s="168">
        <v>396000</v>
      </c>
      <c r="Q628" s="161">
        <v>396000</v>
      </c>
      <c r="R628" s="161">
        <v>396000</v>
      </c>
      <c r="S628" s="545">
        <v>3</v>
      </c>
      <c r="AU628" s="154"/>
      <c r="AV628" s="154"/>
      <c r="AW628" s="154"/>
      <c r="AX628" s="154"/>
      <c r="AY628" s="154"/>
      <c r="AZ628" s="154"/>
      <c r="BA628" s="154"/>
      <c r="BB628" s="154"/>
      <c r="BC628" s="154"/>
      <c r="BD628" s="154"/>
      <c r="BE628" s="154"/>
      <c r="BF628" s="154"/>
      <c r="BG628" s="154"/>
      <c r="BH628" s="154"/>
      <c r="BI628" s="154"/>
      <c r="BJ628" s="154"/>
      <c r="BK628" s="154"/>
      <c r="BL628" s="154"/>
      <c r="BM628" s="154"/>
      <c r="BN628" s="154"/>
      <c r="BO628" s="154"/>
      <c r="BP628" s="154"/>
      <c r="BQ628" s="154"/>
      <c r="BR628" s="154"/>
      <c r="BS628" s="154"/>
      <c r="BT628" s="154"/>
      <c r="BU628" s="154"/>
      <c r="BV628" s="154"/>
      <c r="BW628" s="154"/>
      <c r="BX628" s="154"/>
      <c r="BY628" s="154"/>
      <c r="BZ628" s="154"/>
      <c r="CA628" s="154"/>
      <c r="CB628" s="154"/>
      <c r="CC628" s="154"/>
      <c r="CD628" s="154"/>
      <c r="CE628" s="154"/>
      <c r="CF628" s="154"/>
      <c r="CG628" s="154"/>
      <c r="CH628" s="154"/>
      <c r="CI628" s="154"/>
      <c r="CJ628" s="154"/>
      <c r="CK628" s="154"/>
      <c r="CL628" s="154"/>
      <c r="CM628" s="154"/>
      <c r="CN628" s="154"/>
      <c r="CO628" s="154"/>
      <c r="CP628" s="154"/>
      <c r="CQ628" s="154"/>
      <c r="CR628" s="154"/>
      <c r="CS628" s="154"/>
      <c r="CT628" s="154"/>
      <c r="CU628" s="154"/>
      <c r="CV628" s="154"/>
      <c r="CW628" s="154"/>
      <c r="CX628" s="154"/>
      <c r="CY628" s="154"/>
      <c r="CZ628" s="154"/>
      <c r="DA628" s="154"/>
      <c r="DB628" s="154"/>
      <c r="DC628" s="154"/>
      <c r="DD628" s="154"/>
      <c r="DE628" s="154"/>
      <c r="DF628" s="154"/>
      <c r="DG628" s="154"/>
      <c r="DH628" s="154"/>
      <c r="DI628" s="154"/>
      <c r="DJ628" s="154"/>
      <c r="DK628" s="154"/>
      <c r="DL628" s="154"/>
      <c r="DM628" s="154"/>
      <c r="DN628" s="154"/>
      <c r="DO628" s="154"/>
      <c r="DP628" s="154"/>
      <c r="DQ628" s="154"/>
      <c r="DR628" s="154"/>
      <c r="DS628" s="154"/>
      <c r="DT628" s="154"/>
      <c r="DU628" s="154"/>
      <c r="DV628" s="154"/>
      <c r="DW628" s="154"/>
      <c r="DX628" s="154"/>
      <c r="DY628" s="154"/>
      <c r="DZ628" s="154"/>
      <c r="EA628" s="154"/>
      <c r="EB628" s="154"/>
      <c r="EC628" s="154"/>
      <c r="ED628" s="154"/>
      <c r="EE628" s="154"/>
      <c r="EF628" s="154"/>
      <c r="EG628" s="154"/>
      <c r="EH628" s="154"/>
      <c r="EI628" s="154"/>
      <c r="EJ628" s="154"/>
      <c r="EK628" s="154"/>
      <c r="EL628" s="154"/>
      <c r="EM628" s="154"/>
      <c r="EN628" s="154"/>
      <c r="EO628" s="154"/>
      <c r="EP628" s="154"/>
      <c r="EQ628" s="154"/>
      <c r="ER628" s="154"/>
      <c r="ES628" s="154"/>
      <c r="ET628" s="154"/>
      <c r="EU628" s="154"/>
      <c r="EV628" s="154"/>
      <c r="EW628" s="154"/>
      <c r="EX628" s="154"/>
      <c r="EY628" s="154"/>
      <c r="EZ628" s="154"/>
      <c r="FA628" s="154"/>
      <c r="FB628" s="154"/>
      <c r="FC628" s="154"/>
      <c r="FD628" s="154"/>
      <c r="FE628" s="154"/>
      <c r="FF628" s="154"/>
      <c r="FG628" s="154"/>
      <c r="FH628" s="154"/>
      <c r="FI628" s="154"/>
      <c r="FJ628" s="154"/>
      <c r="FK628" s="154"/>
      <c r="FL628" s="154"/>
      <c r="FM628" s="154"/>
      <c r="FN628" s="154"/>
      <c r="FO628" s="154"/>
      <c r="FP628" s="154"/>
      <c r="FQ628" s="154"/>
      <c r="FR628" s="154"/>
      <c r="FS628" s="154"/>
      <c r="FT628" s="154"/>
      <c r="FU628" s="154"/>
      <c r="FV628" s="154"/>
      <c r="FW628" s="154"/>
      <c r="FX628" s="154"/>
      <c r="FY628" s="154"/>
      <c r="FZ628" s="154"/>
      <c r="GA628" s="154"/>
      <c r="GB628" s="154"/>
      <c r="GC628" s="154"/>
      <c r="GD628" s="154"/>
      <c r="GE628" s="154"/>
      <c r="GF628" s="154"/>
      <c r="GG628" s="154"/>
      <c r="GH628" s="154"/>
      <c r="GI628" s="154"/>
      <c r="GJ628" s="154"/>
      <c r="GK628" s="154"/>
      <c r="GL628" s="154"/>
      <c r="GM628" s="154"/>
      <c r="GN628" s="154"/>
      <c r="GO628" s="154"/>
      <c r="GP628" s="154"/>
      <c r="GQ628" s="154"/>
      <c r="GR628" s="154"/>
      <c r="GS628" s="154"/>
      <c r="GT628" s="154"/>
      <c r="GU628" s="154"/>
      <c r="GV628" s="154"/>
      <c r="GW628" s="154"/>
      <c r="GX628" s="154"/>
      <c r="GY628" s="154"/>
      <c r="GZ628" s="154"/>
      <c r="HA628" s="154"/>
      <c r="HB628" s="154"/>
      <c r="HC628" s="154"/>
      <c r="HD628" s="154"/>
      <c r="HE628" s="154"/>
      <c r="HF628" s="154"/>
      <c r="HG628" s="154"/>
      <c r="HH628" s="154"/>
      <c r="HI628" s="154"/>
      <c r="HJ628" s="154"/>
      <c r="HK628" s="154"/>
      <c r="HL628" s="154"/>
      <c r="HM628" s="154"/>
      <c r="HN628" s="154"/>
      <c r="HO628" s="154"/>
      <c r="HP628" s="154"/>
      <c r="HQ628" s="154"/>
      <c r="HR628" s="154"/>
      <c r="HS628" s="154"/>
      <c r="HT628" s="154"/>
      <c r="HU628" s="154"/>
      <c r="HV628" s="154"/>
      <c r="HW628" s="154"/>
      <c r="HX628" s="154"/>
      <c r="HY628" s="154"/>
      <c r="HZ628" s="154"/>
      <c r="IA628" s="154"/>
      <c r="IB628" s="154"/>
      <c r="IC628" s="154"/>
      <c r="ID628" s="154"/>
      <c r="IE628" s="154"/>
      <c r="IF628" s="154"/>
      <c r="IG628" s="154"/>
      <c r="IH628" s="154"/>
      <c r="II628" s="154"/>
      <c r="IJ628" s="154"/>
      <c r="IK628" s="154"/>
      <c r="IL628" s="154"/>
      <c r="IM628" s="154"/>
      <c r="IN628" s="154"/>
      <c r="IO628" s="154"/>
      <c r="IP628" s="154"/>
      <c r="IQ628" s="154"/>
      <c r="IR628" s="154"/>
      <c r="IS628" s="154"/>
      <c r="IT628" s="154"/>
      <c r="IU628" s="154"/>
      <c r="IV628" s="154"/>
      <c r="IW628" s="154"/>
      <c r="IX628" s="154"/>
      <c r="IY628" s="154"/>
      <c r="IZ628" s="154"/>
      <c r="JA628" s="154"/>
      <c r="JB628" s="154"/>
      <c r="JC628" s="154"/>
      <c r="JD628" s="154"/>
      <c r="JE628" s="154"/>
      <c r="JF628" s="154"/>
      <c r="JG628" s="154"/>
      <c r="JH628" s="154"/>
      <c r="JI628" s="154"/>
      <c r="JJ628" s="154"/>
      <c r="JK628" s="154"/>
      <c r="JL628" s="154"/>
      <c r="JM628" s="154"/>
      <c r="JN628" s="154"/>
      <c r="JO628" s="154"/>
      <c r="JP628" s="154"/>
      <c r="JQ628" s="154"/>
      <c r="JR628" s="154"/>
      <c r="JS628" s="154"/>
      <c r="JT628" s="154"/>
      <c r="JU628" s="154"/>
      <c r="JV628" s="154"/>
      <c r="JW628" s="154"/>
      <c r="JX628" s="154"/>
      <c r="JY628" s="154"/>
      <c r="JZ628" s="154"/>
      <c r="KA628" s="154"/>
      <c r="KB628" s="154"/>
      <c r="KC628" s="154"/>
      <c r="KD628" s="154"/>
      <c r="KE628" s="154"/>
      <c r="KF628" s="154"/>
      <c r="KG628" s="154"/>
      <c r="KH628" s="154"/>
      <c r="KI628" s="154"/>
      <c r="KJ628" s="154"/>
      <c r="KK628" s="154"/>
      <c r="KL628" s="154"/>
      <c r="KM628" s="154"/>
      <c r="KN628" s="154"/>
      <c r="KO628" s="154"/>
      <c r="KP628" s="154"/>
      <c r="KQ628" s="154"/>
      <c r="KR628" s="154"/>
      <c r="KS628" s="154"/>
      <c r="KT628" s="154"/>
      <c r="KU628" s="154"/>
      <c r="KV628" s="154"/>
      <c r="KW628" s="154"/>
      <c r="KX628" s="154"/>
      <c r="KY628" s="154"/>
      <c r="KZ628" s="154"/>
      <c r="LA628" s="154"/>
      <c r="LB628" s="154"/>
      <c r="LC628" s="154"/>
      <c r="LD628" s="154"/>
      <c r="LE628" s="154"/>
      <c r="LF628" s="154"/>
      <c r="LG628" s="154"/>
      <c r="LH628" s="154"/>
      <c r="LI628" s="154"/>
      <c r="LJ628" s="154"/>
      <c r="LK628" s="154"/>
      <c r="LL628" s="154"/>
      <c r="LM628" s="154"/>
      <c r="LN628" s="154"/>
      <c r="LO628" s="154"/>
      <c r="LP628" s="154"/>
      <c r="LQ628" s="154"/>
      <c r="LR628" s="154"/>
      <c r="LS628" s="154"/>
      <c r="LT628" s="154"/>
      <c r="LU628" s="154"/>
      <c r="LV628" s="154"/>
      <c r="LW628" s="154"/>
      <c r="LX628" s="154"/>
      <c r="LY628" s="154"/>
      <c r="LZ628" s="154"/>
      <c r="MA628" s="154"/>
      <c r="MB628" s="154"/>
      <c r="MC628" s="154"/>
      <c r="MD628" s="154"/>
      <c r="ME628" s="154"/>
      <c r="MF628" s="154"/>
      <c r="MG628" s="154"/>
      <c r="MH628" s="154"/>
      <c r="MI628" s="154"/>
      <c r="MJ628" s="154"/>
      <c r="MK628" s="154"/>
      <c r="ML628" s="154"/>
      <c r="MM628" s="154"/>
      <c r="MN628" s="154"/>
      <c r="MO628" s="154"/>
      <c r="MP628" s="154"/>
      <c r="MQ628" s="154"/>
      <c r="MR628" s="154"/>
      <c r="MS628" s="154"/>
      <c r="MT628" s="154"/>
      <c r="MU628" s="154"/>
      <c r="MV628" s="154"/>
      <c r="MW628" s="154"/>
      <c r="MX628" s="154"/>
      <c r="MY628" s="154"/>
      <c r="MZ628" s="154"/>
      <c r="NA628" s="154"/>
      <c r="NB628" s="154"/>
      <c r="NC628" s="154"/>
      <c r="ND628" s="154"/>
      <c r="NE628" s="154"/>
      <c r="NF628" s="154"/>
      <c r="NG628" s="154"/>
      <c r="NH628" s="154"/>
      <c r="NI628" s="154"/>
      <c r="NJ628" s="154"/>
      <c r="NK628" s="154"/>
      <c r="NL628" s="154"/>
      <c r="NM628" s="154"/>
      <c r="NN628" s="154"/>
      <c r="NO628" s="154"/>
      <c r="NP628" s="154"/>
      <c r="NQ628" s="154"/>
      <c r="NR628" s="154"/>
      <c r="NS628" s="154"/>
      <c r="NT628" s="154"/>
      <c r="NU628" s="154"/>
      <c r="NV628" s="154"/>
      <c r="NW628" s="154"/>
      <c r="NX628" s="154"/>
      <c r="NY628" s="154"/>
      <c r="NZ628" s="154"/>
      <c r="OA628" s="154"/>
      <c r="OB628" s="154"/>
      <c r="OC628" s="154"/>
      <c r="OD628" s="154"/>
      <c r="OE628" s="154"/>
      <c r="OF628" s="154"/>
      <c r="OG628" s="154"/>
      <c r="OH628" s="154"/>
      <c r="OI628" s="154"/>
      <c r="OJ628" s="154"/>
      <c r="OK628" s="154"/>
      <c r="OL628" s="154"/>
      <c r="OM628" s="154"/>
      <c r="ON628" s="154"/>
      <c r="OO628" s="154"/>
      <c r="OP628" s="154"/>
      <c r="OQ628" s="154"/>
      <c r="OR628" s="154"/>
      <c r="OS628" s="154"/>
      <c r="OT628" s="154"/>
      <c r="OU628" s="154"/>
      <c r="OV628" s="154"/>
      <c r="OW628" s="154"/>
      <c r="OX628" s="154"/>
      <c r="OY628" s="154"/>
      <c r="OZ628" s="154"/>
      <c r="PA628" s="154"/>
      <c r="PB628" s="154"/>
      <c r="PC628" s="154"/>
      <c r="PD628" s="154"/>
      <c r="PE628" s="154"/>
      <c r="PF628" s="154"/>
      <c r="PG628" s="154"/>
      <c r="PH628" s="154"/>
      <c r="PI628" s="154"/>
      <c r="PJ628" s="154"/>
      <c r="PK628" s="154"/>
      <c r="PL628" s="154"/>
      <c r="PM628" s="154"/>
      <c r="PN628" s="154"/>
      <c r="PO628" s="154"/>
      <c r="PP628" s="154"/>
      <c r="PQ628" s="154"/>
      <c r="PR628" s="154"/>
      <c r="PS628" s="154"/>
      <c r="PT628" s="154"/>
      <c r="PU628" s="154"/>
      <c r="PV628" s="154"/>
      <c r="PW628" s="154"/>
      <c r="PX628" s="154"/>
      <c r="PY628" s="154"/>
      <c r="PZ628" s="154"/>
      <c r="QA628" s="154"/>
      <c r="QB628" s="154"/>
      <c r="QC628" s="154"/>
      <c r="QD628" s="154"/>
      <c r="QE628" s="154"/>
      <c r="QF628" s="154"/>
      <c r="QG628" s="154"/>
      <c r="QH628" s="154"/>
      <c r="QI628" s="154"/>
      <c r="QJ628" s="154"/>
      <c r="QK628" s="154"/>
      <c r="QL628" s="154"/>
      <c r="QM628" s="154"/>
      <c r="QN628" s="154"/>
      <c r="QO628" s="154"/>
      <c r="QP628" s="154"/>
      <c r="QQ628" s="154"/>
      <c r="QR628" s="154"/>
      <c r="QS628" s="154"/>
      <c r="QT628" s="154"/>
      <c r="QU628" s="154"/>
      <c r="QV628" s="154"/>
      <c r="QW628" s="154"/>
      <c r="QX628" s="154"/>
      <c r="QY628" s="154"/>
      <c r="QZ628" s="154"/>
      <c r="RA628" s="154"/>
      <c r="RB628" s="154"/>
      <c r="RC628" s="154"/>
      <c r="RD628" s="154"/>
      <c r="RE628" s="154"/>
      <c r="RF628" s="154"/>
      <c r="RG628" s="154"/>
      <c r="RH628" s="154"/>
      <c r="RI628" s="154"/>
      <c r="RJ628" s="154"/>
      <c r="RK628" s="154"/>
      <c r="RL628" s="154"/>
      <c r="RM628" s="154"/>
      <c r="RN628" s="154"/>
      <c r="RO628" s="154"/>
      <c r="RP628" s="154"/>
      <c r="RQ628" s="154"/>
      <c r="RR628" s="154"/>
      <c r="RS628" s="154"/>
      <c r="RT628" s="154"/>
      <c r="RU628" s="154"/>
      <c r="RV628" s="154"/>
      <c r="RW628" s="154"/>
      <c r="RX628" s="154"/>
      <c r="RY628" s="154"/>
      <c r="RZ628" s="154"/>
      <c r="SA628" s="154"/>
      <c r="SB628" s="154"/>
      <c r="SC628" s="154"/>
      <c r="SD628" s="154"/>
      <c r="SE628" s="154"/>
      <c r="SF628" s="154"/>
      <c r="SG628" s="154"/>
      <c r="SH628" s="154"/>
      <c r="SI628" s="154"/>
      <c r="SJ628" s="154"/>
      <c r="SK628" s="154"/>
      <c r="SL628" s="154"/>
      <c r="SM628" s="154"/>
      <c r="SN628" s="154"/>
      <c r="SO628" s="154"/>
      <c r="SP628" s="154"/>
      <c r="SQ628" s="154"/>
      <c r="SR628" s="154"/>
      <c r="SS628" s="154"/>
      <c r="ST628" s="154"/>
      <c r="SU628" s="154"/>
      <c r="SV628" s="154"/>
      <c r="SW628" s="154"/>
      <c r="SX628" s="154"/>
      <c r="SY628" s="154"/>
      <c r="SZ628" s="154"/>
      <c r="TA628" s="154"/>
      <c r="TB628" s="154"/>
      <c r="TC628" s="154"/>
      <c r="TD628" s="154"/>
      <c r="TE628" s="154"/>
      <c r="TF628" s="154"/>
      <c r="TG628" s="154"/>
      <c r="TH628" s="154"/>
      <c r="TI628" s="154"/>
      <c r="TJ628" s="154"/>
      <c r="TK628" s="154"/>
      <c r="TL628" s="154"/>
      <c r="TM628" s="154"/>
      <c r="TN628" s="154"/>
      <c r="TO628" s="154"/>
      <c r="TP628" s="154"/>
      <c r="TQ628" s="154"/>
      <c r="TR628" s="154"/>
      <c r="TS628" s="154"/>
      <c r="TT628" s="154"/>
      <c r="TU628" s="154"/>
      <c r="TV628" s="154"/>
      <c r="TW628" s="154"/>
      <c r="TX628" s="154"/>
      <c r="TY628" s="154"/>
      <c r="TZ628" s="154"/>
      <c r="UA628" s="154"/>
      <c r="UB628" s="154"/>
      <c r="UC628" s="154"/>
      <c r="UD628" s="154"/>
      <c r="UE628" s="154"/>
      <c r="UF628" s="154"/>
      <c r="UG628" s="154"/>
      <c r="UH628" s="154"/>
      <c r="UI628" s="154"/>
      <c r="UJ628" s="154"/>
      <c r="UK628" s="154"/>
      <c r="UL628" s="154"/>
      <c r="UM628" s="154"/>
      <c r="UN628" s="154"/>
      <c r="UO628" s="154"/>
      <c r="UP628" s="154"/>
      <c r="UQ628" s="154"/>
      <c r="UR628" s="154"/>
      <c r="US628" s="154"/>
      <c r="UT628" s="154"/>
      <c r="UU628" s="154"/>
      <c r="UV628" s="154"/>
      <c r="UW628" s="154"/>
      <c r="UX628" s="154"/>
      <c r="UY628" s="154"/>
      <c r="UZ628" s="154"/>
      <c r="VA628" s="154"/>
      <c r="VB628" s="154"/>
      <c r="VC628" s="154"/>
      <c r="VD628" s="154"/>
      <c r="VE628" s="154"/>
      <c r="VF628" s="154"/>
      <c r="VG628" s="154"/>
      <c r="VH628" s="154"/>
      <c r="VI628" s="154"/>
      <c r="VJ628" s="154"/>
      <c r="VK628" s="154"/>
      <c r="VL628" s="154"/>
      <c r="VM628" s="154"/>
      <c r="VN628" s="154"/>
      <c r="VO628" s="154"/>
      <c r="VP628" s="154"/>
      <c r="VQ628" s="154"/>
      <c r="VR628" s="154"/>
      <c r="VS628" s="154"/>
      <c r="VT628" s="154"/>
      <c r="VU628" s="154"/>
      <c r="VV628" s="154"/>
      <c r="VW628" s="154"/>
    </row>
    <row r="629" spans="1:595" s="164" customFormat="1" ht="64.5" customHeight="1">
      <c r="A629" s="798"/>
      <c r="B629" s="655" t="s">
        <v>1391</v>
      </c>
      <c r="C629" s="668" t="s">
        <v>1303</v>
      </c>
      <c r="D629" s="659" t="s">
        <v>1290</v>
      </c>
      <c r="E629" s="661" t="s">
        <v>1304</v>
      </c>
      <c r="F629" s="653" t="s">
        <v>51</v>
      </c>
      <c r="G629" s="664">
        <v>39814</v>
      </c>
      <c r="H629" s="664" t="s">
        <v>1392</v>
      </c>
      <c r="I629" s="766" t="s">
        <v>352</v>
      </c>
      <c r="J629" s="766" t="s">
        <v>298</v>
      </c>
      <c r="K629" s="766" t="s">
        <v>359</v>
      </c>
      <c r="L629" s="766" t="s">
        <v>28</v>
      </c>
      <c r="M629" s="768">
        <f>M631+M630</f>
        <v>2716489.51</v>
      </c>
      <c r="N629" s="768">
        <f t="shared" ref="N629:R629" si="47">N631+N630</f>
        <v>2716489.51</v>
      </c>
      <c r="O629" s="768">
        <f>O631+O630</f>
        <v>18266278.920000002</v>
      </c>
      <c r="P629" s="768">
        <f>P631+P630</f>
        <v>4000000</v>
      </c>
      <c r="Q629" s="768">
        <f t="shared" si="47"/>
        <v>0</v>
      </c>
      <c r="R629" s="768">
        <f t="shared" si="47"/>
        <v>0</v>
      </c>
      <c r="S629" s="713"/>
      <c r="AU629" s="165"/>
      <c r="AV629" s="165"/>
      <c r="AW629" s="165"/>
      <c r="AX629" s="165"/>
      <c r="AY629" s="165"/>
      <c r="AZ629" s="165"/>
      <c r="BA629" s="165"/>
      <c r="BB629" s="165"/>
      <c r="BC629" s="165"/>
      <c r="BD629" s="165"/>
      <c r="BE629" s="165"/>
      <c r="BF629" s="165"/>
      <c r="BG629" s="165"/>
      <c r="BH629" s="165"/>
      <c r="BI629" s="165"/>
      <c r="BJ629" s="165"/>
      <c r="BK629" s="165"/>
      <c r="BL629" s="165"/>
      <c r="BM629" s="165"/>
      <c r="BN629" s="165"/>
      <c r="BO629" s="165"/>
      <c r="BP629" s="165"/>
      <c r="BQ629" s="165"/>
      <c r="BR629" s="165"/>
      <c r="BS629" s="165"/>
      <c r="BT629" s="165"/>
      <c r="BU629" s="165"/>
      <c r="BV629" s="165"/>
      <c r="BW629" s="165"/>
      <c r="BX629" s="165"/>
      <c r="BY629" s="165"/>
      <c r="BZ629" s="165"/>
      <c r="CA629" s="165"/>
      <c r="CB629" s="165"/>
      <c r="CC629" s="165"/>
      <c r="CD629" s="165"/>
      <c r="CE629" s="165"/>
      <c r="CF629" s="165"/>
      <c r="CG629" s="165"/>
      <c r="CH629" s="165"/>
      <c r="CI629" s="165"/>
      <c r="CJ629" s="165"/>
      <c r="CK629" s="165"/>
      <c r="CL629" s="165"/>
      <c r="CM629" s="165"/>
      <c r="CN629" s="165"/>
      <c r="CO629" s="165"/>
      <c r="CP629" s="165"/>
      <c r="CQ629" s="165"/>
      <c r="CR629" s="165"/>
      <c r="CS629" s="165"/>
      <c r="CT629" s="165"/>
      <c r="CU629" s="165"/>
      <c r="CV629" s="165"/>
      <c r="CW629" s="165"/>
      <c r="CX629" s="165"/>
      <c r="CY629" s="165"/>
      <c r="CZ629" s="165"/>
      <c r="DA629" s="165"/>
      <c r="DB629" s="165"/>
      <c r="DC629" s="165"/>
      <c r="DD629" s="165"/>
      <c r="DE629" s="165"/>
      <c r="DF629" s="165"/>
      <c r="DG629" s="165"/>
      <c r="DH629" s="165"/>
      <c r="DI629" s="165"/>
      <c r="DJ629" s="165"/>
      <c r="DK629" s="165"/>
      <c r="DL629" s="165"/>
      <c r="DM629" s="165"/>
      <c r="DN629" s="165"/>
      <c r="DO629" s="165"/>
      <c r="DP629" s="165"/>
      <c r="DQ629" s="165"/>
      <c r="DR629" s="165"/>
      <c r="DS629" s="165"/>
      <c r="DT629" s="165"/>
      <c r="DU629" s="165"/>
      <c r="DV629" s="165"/>
      <c r="DW629" s="165"/>
      <c r="DX629" s="165"/>
      <c r="DY629" s="165"/>
      <c r="DZ629" s="165"/>
      <c r="EA629" s="165"/>
      <c r="EB629" s="165"/>
      <c r="EC629" s="165"/>
      <c r="ED629" s="165"/>
      <c r="EE629" s="165"/>
      <c r="EF629" s="165"/>
      <c r="EG629" s="165"/>
      <c r="EH629" s="165"/>
      <c r="EI629" s="165"/>
      <c r="EJ629" s="165"/>
      <c r="EK629" s="165"/>
      <c r="EL629" s="165"/>
      <c r="EM629" s="165"/>
      <c r="EN629" s="165"/>
      <c r="EO629" s="165"/>
      <c r="EP629" s="165"/>
      <c r="EQ629" s="165"/>
      <c r="ER629" s="165"/>
      <c r="ES629" s="165"/>
      <c r="ET629" s="165"/>
      <c r="EU629" s="165"/>
      <c r="EV629" s="165"/>
      <c r="EW629" s="165"/>
      <c r="EX629" s="165"/>
      <c r="EY629" s="165"/>
      <c r="EZ629" s="165"/>
      <c r="FA629" s="165"/>
      <c r="FB629" s="165"/>
      <c r="FC629" s="165"/>
      <c r="FD629" s="165"/>
      <c r="FE629" s="165"/>
      <c r="FF629" s="165"/>
      <c r="FG629" s="165"/>
      <c r="FH629" s="165"/>
      <c r="FI629" s="165"/>
      <c r="FJ629" s="165"/>
      <c r="FK629" s="165"/>
      <c r="FL629" s="165"/>
      <c r="FM629" s="165"/>
      <c r="FN629" s="165"/>
      <c r="FO629" s="165"/>
      <c r="FP629" s="165"/>
      <c r="FQ629" s="165"/>
      <c r="FR629" s="165"/>
      <c r="FS629" s="165"/>
      <c r="FT629" s="165"/>
      <c r="FU629" s="165"/>
      <c r="FV629" s="165"/>
      <c r="FW629" s="165"/>
      <c r="FX629" s="165"/>
      <c r="FY629" s="165"/>
      <c r="FZ629" s="165"/>
      <c r="GA629" s="165"/>
      <c r="GB629" s="165"/>
      <c r="GC629" s="165"/>
      <c r="GD629" s="165"/>
      <c r="GE629" s="165"/>
      <c r="GF629" s="165"/>
      <c r="GG629" s="165"/>
      <c r="GH629" s="165"/>
      <c r="GI629" s="165"/>
      <c r="GJ629" s="165"/>
      <c r="GK629" s="165"/>
      <c r="GL629" s="165"/>
      <c r="GM629" s="165"/>
      <c r="GN629" s="165"/>
      <c r="GO629" s="165"/>
      <c r="GP629" s="165"/>
      <c r="GQ629" s="165"/>
      <c r="GR629" s="165"/>
      <c r="GS629" s="165"/>
      <c r="GT629" s="165"/>
      <c r="GU629" s="165"/>
      <c r="GV629" s="165"/>
      <c r="GW629" s="165"/>
      <c r="GX629" s="165"/>
      <c r="GY629" s="165"/>
      <c r="GZ629" s="165"/>
      <c r="HA629" s="165"/>
      <c r="HB629" s="165"/>
      <c r="HC629" s="165"/>
      <c r="HD629" s="165"/>
      <c r="HE629" s="165"/>
      <c r="HF629" s="165"/>
      <c r="HG629" s="165"/>
      <c r="HH629" s="165"/>
      <c r="HI629" s="165"/>
      <c r="HJ629" s="165"/>
      <c r="HK629" s="165"/>
      <c r="HL629" s="165"/>
      <c r="HM629" s="165"/>
      <c r="HN629" s="165"/>
      <c r="HO629" s="165"/>
      <c r="HP629" s="165"/>
      <c r="HQ629" s="165"/>
      <c r="HR629" s="165"/>
      <c r="HS629" s="165"/>
      <c r="HT629" s="165"/>
      <c r="HU629" s="165"/>
      <c r="HV629" s="165"/>
      <c r="HW629" s="165"/>
      <c r="HX629" s="165"/>
      <c r="HY629" s="165"/>
      <c r="HZ629" s="165"/>
      <c r="IA629" s="165"/>
      <c r="IB629" s="165"/>
      <c r="IC629" s="165"/>
      <c r="ID629" s="165"/>
      <c r="IE629" s="165"/>
      <c r="IF629" s="165"/>
      <c r="IG629" s="165"/>
      <c r="IH629" s="165"/>
      <c r="II629" s="165"/>
      <c r="IJ629" s="165"/>
      <c r="IK629" s="165"/>
      <c r="IL629" s="165"/>
      <c r="IM629" s="165"/>
      <c r="IN629" s="165"/>
      <c r="IO629" s="165"/>
      <c r="IP629" s="165"/>
      <c r="IQ629" s="165"/>
      <c r="IR629" s="165"/>
      <c r="IS629" s="165"/>
      <c r="IT629" s="165"/>
      <c r="IU629" s="165"/>
      <c r="IV629" s="165"/>
      <c r="IW629" s="165"/>
      <c r="IX629" s="165"/>
      <c r="IY629" s="165"/>
      <c r="IZ629" s="165"/>
      <c r="JA629" s="165"/>
      <c r="JB629" s="165"/>
      <c r="JC629" s="165"/>
      <c r="JD629" s="165"/>
      <c r="JE629" s="165"/>
      <c r="JF629" s="165"/>
      <c r="JG629" s="165"/>
      <c r="JH629" s="165"/>
      <c r="JI629" s="165"/>
      <c r="JJ629" s="165"/>
      <c r="JK629" s="165"/>
      <c r="JL629" s="165"/>
      <c r="JM629" s="165"/>
      <c r="JN629" s="165"/>
      <c r="JO629" s="165"/>
      <c r="JP629" s="165"/>
      <c r="JQ629" s="165"/>
      <c r="JR629" s="165"/>
      <c r="JS629" s="165"/>
      <c r="JT629" s="165"/>
      <c r="JU629" s="165"/>
      <c r="JV629" s="165"/>
      <c r="JW629" s="165"/>
      <c r="JX629" s="165"/>
      <c r="JY629" s="165"/>
      <c r="JZ629" s="165"/>
      <c r="KA629" s="165"/>
      <c r="KB629" s="165"/>
      <c r="KC629" s="165"/>
      <c r="KD629" s="165"/>
      <c r="KE629" s="165"/>
      <c r="KF629" s="165"/>
      <c r="KG629" s="165"/>
      <c r="KH629" s="165"/>
      <c r="KI629" s="165"/>
      <c r="KJ629" s="165"/>
      <c r="KK629" s="165"/>
      <c r="KL629" s="165"/>
      <c r="KM629" s="165"/>
      <c r="KN629" s="165"/>
      <c r="KO629" s="165"/>
      <c r="KP629" s="165"/>
      <c r="KQ629" s="165"/>
      <c r="KR629" s="165"/>
      <c r="KS629" s="165"/>
      <c r="KT629" s="165"/>
      <c r="KU629" s="165"/>
      <c r="KV629" s="165"/>
      <c r="KW629" s="165"/>
      <c r="KX629" s="165"/>
      <c r="KY629" s="165"/>
      <c r="KZ629" s="165"/>
      <c r="LA629" s="165"/>
      <c r="LB629" s="165"/>
      <c r="LC629" s="165"/>
      <c r="LD629" s="165"/>
      <c r="LE629" s="165"/>
      <c r="LF629" s="165"/>
      <c r="LG629" s="165"/>
      <c r="LH629" s="165"/>
      <c r="LI629" s="165"/>
      <c r="LJ629" s="165"/>
      <c r="LK629" s="165"/>
      <c r="LL629" s="165"/>
      <c r="LM629" s="165"/>
      <c r="LN629" s="165"/>
      <c r="LO629" s="165"/>
      <c r="LP629" s="165"/>
      <c r="LQ629" s="165"/>
      <c r="LR629" s="165"/>
      <c r="LS629" s="165"/>
      <c r="LT629" s="165"/>
      <c r="LU629" s="165"/>
      <c r="LV629" s="165"/>
      <c r="LW629" s="165"/>
      <c r="LX629" s="165"/>
      <c r="LY629" s="165"/>
      <c r="LZ629" s="165"/>
      <c r="MA629" s="165"/>
      <c r="MB629" s="165"/>
      <c r="MC629" s="165"/>
      <c r="MD629" s="165"/>
      <c r="ME629" s="165"/>
      <c r="MF629" s="165"/>
      <c r="MG629" s="165"/>
      <c r="MH629" s="165"/>
      <c r="MI629" s="165"/>
      <c r="MJ629" s="165"/>
      <c r="MK629" s="165"/>
      <c r="ML629" s="165"/>
      <c r="MM629" s="165"/>
      <c r="MN629" s="165"/>
      <c r="MO629" s="165"/>
      <c r="MP629" s="165"/>
      <c r="MQ629" s="165"/>
      <c r="MR629" s="165"/>
      <c r="MS629" s="165"/>
      <c r="MT629" s="165"/>
      <c r="MU629" s="165"/>
      <c r="MV629" s="165"/>
      <c r="MW629" s="165"/>
      <c r="MX629" s="165"/>
      <c r="MY629" s="165"/>
      <c r="MZ629" s="165"/>
      <c r="NA629" s="165"/>
      <c r="NB629" s="165"/>
      <c r="NC629" s="165"/>
      <c r="ND629" s="165"/>
      <c r="NE629" s="165"/>
      <c r="NF629" s="165"/>
      <c r="NG629" s="165"/>
      <c r="NH629" s="165"/>
      <c r="NI629" s="165"/>
      <c r="NJ629" s="165"/>
      <c r="NK629" s="165"/>
      <c r="NL629" s="165"/>
      <c r="NM629" s="165"/>
      <c r="NN629" s="165"/>
      <c r="NO629" s="165"/>
      <c r="NP629" s="165"/>
      <c r="NQ629" s="165"/>
      <c r="NR629" s="165"/>
      <c r="NS629" s="165"/>
      <c r="NT629" s="165"/>
      <c r="NU629" s="165"/>
      <c r="NV629" s="165"/>
      <c r="NW629" s="165"/>
      <c r="NX629" s="165"/>
      <c r="NY629" s="165"/>
      <c r="NZ629" s="165"/>
      <c r="OA629" s="165"/>
      <c r="OB629" s="165"/>
      <c r="OC629" s="165"/>
      <c r="OD629" s="165"/>
      <c r="OE629" s="165"/>
      <c r="OF629" s="165"/>
      <c r="OG629" s="165"/>
      <c r="OH629" s="165"/>
      <c r="OI629" s="165"/>
      <c r="OJ629" s="165"/>
      <c r="OK629" s="165"/>
      <c r="OL629" s="165"/>
      <c r="OM629" s="165"/>
      <c r="ON629" s="165"/>
      <c r="OO629" s="165"/>
      <c r="OP629" s="165"/>
      <c r="OQ629" s="165"/>
      <c r="OR629" s="165"/>
      <c r="OS629" s="165"/>
      <c r="OT629" s="165"/>
      <c r="OU629" s="165"/>
      <c r="OV629" s="165"/>
      <c r="OW629" s="165"/>
      <c r="OX629" s="165"/>
      <c r="OY629" s="165"/>
      <c r="OZ629" s="165"/>
      <c r="PA629" s="165"/>
      <c r="PB629" s="165"/>
      <c r="PC629" s="165"/>
      <c r="PD629" s="165"/>
      <c r="PE629" s="165"/>
      <c r="PF629" s="165"/>
      <c r="PG629" s="165"/>
      <c r="PH629" s="165"/>
      <c r="PI629" s="165"/>
      <c r="PJ629" s="165"/>
      <c r="PK629" s="165"/>
      <c r="PL629" s="165"/>
      <c r="PM629" s="165"/>
      <c r="PN629" s="165"/>
      <c r="PO629" s="165"/>
      <c r="PP629" s="165"/>
      <c r="PQ629" s="165"/>
      <c r="PR629" s="165"/>
      <c r="PS629" s="165"/>
      <c r="PT629" s="165"/>
      <c r="PU629" s="165"/>
      <c r="PV629" s="165"/>
      <c r="PW629" s="165"/>
      <c r="PX629" s="165"/>
      <c r="PY629" s="165"/>
      <c r="PZ629" s="165"/>
      <c r="QA629" s="165"/>
      <c r="QB629" s="165"/>
      <c r="QC629" s="165"/>
      <c r="QD629" s="165"/>
      <c r="QE629" s="165"/>
      <c r="QF629" s="165"/>
      <c r="QG629" s="165"/>
      <c r="QH629" s="165"/>
      <c r="QI629" s="165"/>
      <c r="QJ629" s="165"/>
      <c r="QK629" s="165"/>
      <c r="QL629" s="165"/>
      <c r="QM629" s="165"/>
      <c r="QN629" s="165"/>
      <c r="QO629" s="165"/>
      <c r="QP629" s="165"/>
      <c r="QQ629" s="165"/>
      <c r="QR629" s="165"/>
      <c r="QS629" s="165"/>
      <c r="QT629" s="165"/>
      <c r="QU629" s="165"/>
      <c r="QV629" s="165"/>
      <c r="QW629" s="165"/>
      <c r="QX629" s="165"/>
      <c r="QY629" s="165"/>
      <c r="QZ629" s="165"/>
      <c r="RA629" s="165"/>
      <c r="RB629" s="165"/>
      <c r="RC629" s="165"/>
      <c r="RD629" s="165"/>
      <c r="RE629" s="165"/>
      <c r="RF629" s="165"/>
      <c r="RG629" s="165"/>
      <c r="RH629" s="165"/>
      <c r="RI629" s="165"/>
      <c r="RJ629" s="165"/>
      <c r="RK629" s="165"/>
      <c r="RL629" s="165"/>
      <c r="RM629" s="165"/>
      <c r="RN629" s="165"/>
      <c r="RO629" s="165"/>
      <c r="RP629" s="165"/>
      <c r="RQ629" s="165"/>
      <c r="RR629" s="165"/>
      <c r="RS629" s="165"/>
      <c r="RT629" s="165"/>
      <c r="RU629" s="165"/>
      <c r="RV629" s="165"/>
      <c r="RW629" s="165"/>
      <c r="RX629" s="165"/>
      <c r="RY629" s="165"/>
      <c r="RZ629" s="165"/>
      <c r="SA629" s="165"/>
      <c r="SB629" s="165"/>
      <c r="SC629" s="165"/>
      <c r="SD629" s="165"/>
      <c r="SE629" s="165"/>
      <c r="SF629" s="165"/>
      <c r="SG629" s="165"/>
      <c r="SH629" s="165"/>
      <c r="SI629" s="165"/>
      <c r="SJ629" s="165"/>
      <c r="SK629" s="165"/>
      <c r="SL629" s="165"/>
      <c r="SM629" s="165"/>
      <c r="SN629" s="165"/>
      <c r="SO629" s="165"/>
      <c r="SP629" s="165"/>
      <c r="SQ629" s="165"/>
      <c r="SR629" s="165"/>
      <c r="SS629" s="165"/>
      <c r="ST629" s="165"/>
      <c r="SU629" s="165"/>
      <c r="SV629" s="165"/>
      <c r="SW629" s="165"/>
      <c r="SX629" s="165"/>
      <c r="SY629" s="165"/>
      <c r="SZ629" s="165"/>
      <c r="TA629" s="165"/>
      <c r="TB629" s="165"/>
      <c r="TC629" s="165"/>
      <c r="TD629" s="165"/>
      <c r="TE629" s="165"/>
      <c r="TF629" s="165"/>
      <c r="TG629" s="165"/>
      <c r="TH629" s="165"/>
      <c r="TI629" s="165"/>
      <c r="TJ629" s="165"/>
      <c r="TK629" s="165"/>
      <c r="TL629" s="165"/>
      <c r="TM629" s="165"/>
      <c r="TN629" s="165"/>
      <c r="TO629" s="165"/>
      <c r="TP629" s="165"/>
      <c r="TQ629" s="165"/>
      <c r="TR629" s="165"/>
      <c r="TS629" s="165"/>
      <c r="TT629" s="165"/>
      <c r="TU629" s="165"/>
      <c r="TV629" s="165"/>
      <c r="TW629" s="165"/>
      <c r="TX629" s="165"/>
      <c r="TY629" s="165"/>
      <c r="TZ629" s="165"/>
      <c r="UA629" s="165"/>
      <c r="UB629" s="165"/>
      <c r="UC629" s="165"/>
      <c r="UD629" s="165"/>
      <c r="UE629" s="165"/>
      <c r="UF629" s="165"/>
      <c r="UG629" s="165"/>
      <c r="UH629" s="165"/>
      <c r="UI629" s="165"/>
      <c r="UJ629" s="165"/>
      <c r="UK629" s="165"/>
      <c r="UL629" s="165"/>
      <c r="UM629" s="165"/>
      <c r="UN629" s="165"/>
      <c r="UO629" s="165"/>
      <c r="UP629" s="165"/>
      <c r="UQ629" s="165"/>
      <c r="UR629" s="165"/>
      <c r="US629" s="165"/>
      <c r="UT629" s="165"/>
      <c r="UU629" s="165"/>
      <c r="UV629" s="165"/>
      <c r="UW629" s="165"/>
      <c r="UX629" s="165"/>
      <c r="UY629" s="165"/>
      <c r="UZ629" s="165"/>
      <c r="VA629" s="165"/>
      <c r="VB629" s="165"/>
      <c r="VC629" s="165"/>
      <c r="VD629" s="165"/>
      <c r="VE629" s="165"/>
      <c r="VF629" s="165"/>
      <c r="VG629" s="165"/>
      <c r="VH629" s="165"/>
      <c r="VI629" s="165"/>
      <c r="VJ629" s="165"/>
      <c r="VK629" s="165"/>
      <c r="VL629" s="165"/>
      <c r="VM629" s="165"/>
      <c r="VN629" s="165"/>
      <c r="VO629" s="165"/>
      <c r="VP629" s="165"/>
      <c r="VQ629" s="165"/>
      <c r="VR629" s="165"/>
      <c r="VS629" s="165"/>
      <c r="VT629" s="165"/>
      <c r="VU629" s="165"/>
      <c r="VV629" s="165"/>
      <c r="VW629" s="165"/>
    </row>
    <row r="630" spans="1:595" s="164" customFormat="1" ht="34.5" customHeight="1">
      <c r="A630" s="798"/>
      <c r="B630" s="686"/>
      <c r="C630" s="668"/>
      <c r="D630" s="680"/>
      <c r="E630" s="683"/>
      <c r="F630" s="663"/>
      <c r="G630" s="684"/>
      <c r="H630" s="684"/>
      <c r="I630" s="767"/>
      <c r="J630" s="721"/>
      <c r="K630" s="721"/>
      <c r="L630" s="721"/>
      <c r="M630" s="718"/>
      <c r="N630" s="718"/>
      <c r="O630" s="718"/>
      <c r="P630" s="718"/>
      <c r="Q630" s="718"/>
      <c r="R630" s="718"/>
      <c r="S630" s="719"/>
      <c r="AU630" s="165"/>
      <c r="AV630" s="165"/>
      <c r="AW630" s="165"/>
      <c r="AX630" s="165"/>
      <c r="AY630" s="165"/>
      <c r="AZ630" s="165"/>
      <c r="BA630" s="165"/>
      <c r="BB630" s="165"/>
      <c r="BC630" s="165"/>
      <c r="BD630" s="165"/>
      <c r="BE630" s="165"/>
      <c r="BF630" s="165"/>
      <c r="BG630" s="165"/>
      <c r="BH630" s="165"/>
      <c r="BI630" s="165"/>
      <c r="BJ630" s="165"/>
      <c r="BK630" s="165"/>
      <c r="BL630" s="165"/>
      <c r="BM630" s="165"/>
      <c r="BN630" s="165"/>
      <c r="BO630" s="165"/>
      <c r="BP630" s="165"/>
      <c r="BQ630" s="165"/>
      <c r="BR630" s="165"/>
      <c r="BS630" s="165"/>
      <c r="BT630" s="165"/>
      <c r="BU630" s="165"/>
      <c r="BV630" s="165"/>
      <c r="BW630" s="165"/>
      <c r="BX630" s="165"/>
      <c r="BY630" s="165"/>
      <c r="BZ630" s="165"/>
      <c r="CA630" s="165"/>
      <c r="CB630" s="165"/>
      <c r="CC630" s="165"/>
      <c r="CD630" s="165"/>
      <c r="CE630" s="165"/>
      <c r="CF630" s="165"/>
      <c r="CG630" s="165"/>
      <c r="CH630" s="165"/>
      <c r="CI630" s="165"/>
      <c r="CJ630" s="165"/>
      <c r="CK630" s="165"/>
      <c r="CL630" s="165"/>
      <c r="CM630" s="165"/>
      <c r="CN630" s="165"/>
      <c r="CO630" s="165"/>
      <c r="CP630" s="165"/>
      <c r="CQ630" s="165"/>
      <c r="CR630" s="165"/>
      <c r="CS630" s="165"/>
      <c r="CT630" s="165"/>
      <c r="CU630" s="165"/>
      <c r="CV630" s="165"/>
      <c r="CW630" s="165"/>
      <c r="CX630" s="165"/>
      <c r="CY630" s="165"/>
      <c r="CZ630" s="165"/>
      <c r="DA630" s="165"/>
      <c r="DB630" s="165"/>
      <c r="DC630" s="165"/>
      <c r="DD630" s="165"/>
      <c r="DE630" s="165"/>
      <c r="DF630" s="165"/>
      <c r="DG630" s="165"/>
      <c r="DH630" s="165"/>
      <c r="DI630" s="165"/>
      <c r="DJ630" s="165"/>
      <c r="DK630" s="165"/>
      <c r="DL630" s="165"/>
      <c r="DM630" s="165"/>
      <c r="DN630" s="165"/>
      <c r="DO630" s="165"/>
      <c r="DP630" s="165"/>
      <c r="DQ630" s="165"/>
      <c r="DR630" s="165"/>
      <c r="DS630" s="165"/>
      <c r="DT630" s="165"/>
      <c r="DU630" s="165"/>
      <c r="DV630" s="165"/>
      <c r="DW630" s="165"/>
      <c r="DX630" s="165"/>
      <c r="DY630" s="165"/>
      <c r="DZ630" s="165"/>
      <c r="EA630" s="165"/>
      <c r="EB630" s="165"/>
      <c r="EC630" s="165"/>
      <c r="ED630" s="165"/>
      <c r="EE630" s="165"/>
      <c r="EF630" s="165"/>
      <c r="EG630" s="165"/>
      <c r="EH630" s="165"/>
      <c r="EI630" s="165"/>
      <c r="EJ630" s="165"/>
      <c r="EK630" s="165"/>
      <c r="EL630" s="165"/>
      <c r="EM630" s="165"/>
      <c r="EN630" s="165"/>
      <c r="EO630" s="165"/>
      <c r="EP630" s="165"/>
      <c r="EQ630" s="165"/>
      <c r="ER630" s="165"/>
      <c r="ES630" s="165"/>
      <c r="ET630" s="165"/>
      <c r="EU630" s="165"/>
      <c r="EV630" s="165"/>
      <c r="EW630" s="165"/>
      <c r="EX630" s="165"/>
      <c r="EY630" s="165"/>
      <c r="EZ630" s="165"/>
      <c r="FA630" s="165"/>
      <c r="FB630" s="165"/>
      <c r="FC630" s="165"/>
      <c r="FD630" s="165"/>
      <c r="FE630" s="165"/>
      <c r="FF630" s="165"/>
      <c r="FG630" s="165"/>
      <c r="FH630" s="165"/>
      <c r="FI630" s="165"/>
      <c r="FJ630" s="165"/>
      <c r="FK630" s="165"/>
      <c r="FL630" s="165"/>
      <c r="FM630" s="165"/>
      <c r="FN630" s="165"/>
      <c r="FO630" s="165"/>
      <c r="FP630" s="165"/>
      <c r="FQ630" s="165"/>
      <c r="FR630" s="165"/>
      <c r="FS630" s="165"/>
      <c r="FT630" s="165"/>
      <c r="FU630" s="165"/>
      <c r="FV630" s="165"/>
      <c r="FW630" s="165"/>
      <c r="FX630" s="165"/>
      <c r="FY630" s="165"/>
      <c r="FZ630" s="165"/>
      <c r="GA630" s="165"/>
      <c r="GB630" s="165"/>
      <c r="GC630" s="165"/>
      <c r="GD630" s="165"/>
      <c r="GE630" s="165"/>
      <c r="GF630" s="165"/>
      <c r="GG630" s="165"/>
      <c r="GH630" s="165"/>
      <c r="GI630" s="165"/>
      <c r="GJ630" s="165"/>
      <c r="GK630" s="165"/>
      <c r="GL630" s="165"/>
      <c r="GM630" s="165"/>
      <c r="GN630" s="165"/>
      <c r="GO630" s="165"/>
      <c r="GP630" s="165"/>
      <c r="GQ630" s="165"/>
      <c r="GR630" s="165"/>
      <c r="GS630" s="165"/>
      <c r="GT630" s="165"/>
      <c r="GU630" s="165"/>
      <c r="GV630" s="165"/>
      <c r="GW630" s="165"/>
      <c r="GX630" s="165"/>
      <c r="GY630" s="165"/>
      <c r="GZ630" s="165"/>
      <c r="HA630" s="165"/>
      <c r="HB630" s="165"/>
      <c r="HC630" s="165"/>
      <c r="HD630" s="165"/>
      <c r="HE630" s="165"/>
      <c r="HF630" s="165"/>
      <c r="HG630" s="165"/>
      <c r="HH630" s="165"/>
      <c r="HI630" s="165"/>
      <c r="HJ630" s="165"/>
      <c r="HK630" s="165"/>
      <c r="HL630" s="165"/>
      <c r="HM630" s="165"/>
      <c r="HN630" s="165"/>
      <c r="HO630" s="165"/>
      <c r="HP630" s="165"/>
      <c r="HQ630" s="165"/>
      <c r="HR630" s="165"/>
      <c r="HS630" s="165"/>
      <c r="HT630" s="165"/>
      <c r="HU630" s="165"/>
      <c r="HV630" s="165"/>
      <c r="HW630" s="165"/>
      <c r="HX630" s="165"/>
      <c r="HY630" s="165"/>
      <c r="HZ630" s="165"/>
      <c r="IA630" s="165"/>
      <c r="IB630" s="165"/>
      <c r="IC630" s="165"/>
      <c r="ID630" s="165"/>
      <c r="IE630" s="165"/>
      <c r="IF630" s="165"/>
      <c r="IG630" s="165"/>
      <c r="IH630" s="165"/>
      <c r="II630" s="165"/>
      <c r="IJ630" s="165"/>
      <c r="IK630" s="165"/>
      <c r="IL630" s="165"/>
      <c r="IM630" s="165"/>
      <c r="IN630" s="165"/>
      <c r="IO630" s="165"/>
      <c r="IP630" s="165"/>
      <c r="IQ630" s="165"/>
      <c r="IR630" s="165"/>
      <c r="IS630" s="165"/>
      <c r="IT630" s="165"/>
      <c r="IU630" s="165"/>
      <c r="IV630" s="165"/>
      <c r="IW630" s="165"/>
      <c r="IX630" s="165"/>
      <c r="IY630" s="165"/>
      <c r="IZ630" s="165"/>
      <c r="JA630" s="165"/>
      <c r="JB630" s="165"/>
      <c r="JC630" s="165"/>
      <c r="JD630" s="165"/>
      <c r="JE630" s="165"/>
      <c r="JF630" s="165"/>
      <c r="JG630" s="165"/>
      <c r="JH630" s="165"/>
      <c r="JI630" s="165"/>
      <c r="JJ630" s="165"/>
      <c r="JK630" s="165"/>
      <c r="JL630" s="165"/>
      <c r="JM630" s="165"/>
      <c r="JN630" s="165"/>
      <c r="JO630" s="165"/>
      <c r="JP630" s="165"/>
      <c r="JQ630" s="165"/>
      <c r="JR630" s="165"/>
      <c r="JS630" s="165"/>
      <c r="JT630" s="165"/>
      <c r="JU630" s="165"/>
      <c r="JV630" s="165"/>
      <c r="JW630" s="165"/>
      <c r="JX630" s="165"/>
      <c r="JY630" s="165"/>
      <c r="JZ630" s="165"/>
      <c r="KA630" s="165"/>
      <c r="KB630" s="165"/>
      <c r="KC630" s="165"/>
      <c r="KD630" s="165"/>
      <c r="KE630" s="165"/>
      <c r="KF630" s="165"/>
      <c r="KG630" s="165"/>
      <c r="KH630" s="165"/>
      <c r="KI630" s="165"/>
      <c r="KJ630" s="165"/>
      <c r="KK630" s="165"/>
      <c r="KL630" s="165"/>
      <c r="KM630" s="165"/>
      <c r="KN630" s="165"/>
      <c r="KO630" s="165"/>
      <c r="KP630" s="165"/>
      <c r="KQ630" s="165"/>
      <c r="KR630" s="165"/>
      <c r="KS630" s="165"/>
      <c r="KT630" s="165"/>
      <c r="KU630" s="165"/>
      <c r="KV630" s="165"/>
      <c r="KW630" s="165"/>
      <c r="KX630" s="165"/>
      <c r="KY630" s="165"/>
      <c r="KZ630" s="165"/>
      <c r="LA630" s="165"/>
      <c r="LB630" s="165"/>
      <c r="LC630" s="165"/>
      <c r="LD630" s="165"/>
      <c r="LE630" s="165"/>
      <c r="LF630" s="165"/>
      <c r="LG630" s="165"/>
      <c r="LH630" s="165"/>
      <c r="LI630" s="165"/>
      <c r="LJ630" s="165"/>
      <c r="LK630" s="165"/>
      <c r="LL630" s="165"/>
      <c r="LM630" s="165"/>
      <c r="LN630" s="165"/>
      <c r="LO630" s="165"/>
      <c r="LP630" s="165"/>
      <c r="LQ630" s="165"/>
      <c r="LR630" s="165"/>
      <c r="LS630" s="165"/>
      <c r="LT630" s="165"/>
      <c r="LU630" s="165"/>
      <c r="LV630" s="165"/>
      <c r="LW630" s="165"/>
      <c r="LX630" s="165"/>
      <c r="LY630" s="165"/>
      <c r="LZ630" s="165"/>
      <c r="MA630" s="165"/>
      <c r="MB630" s="165"/>
      <c r="MC630" s="165"/>
      <c r="MD630" s="165"/>
      <c r="ME630" s="165"/>
      <c r="MF630" s="165"/>
      <c r="MG630" s="165"/>
      <c r="MH630" s="165"/>
      <c r="MI630" s="165"/>
      <c r="MJ630" s="165"/>
      <c r="MK630" s="165"/>
      <c r="ML630" s="165"/>
      <c r="MM630" s="165"/>
      <c r="MN630" s="165"/>
      <c r="MO630" s="165"/>
      <c r="MP630" s="165"/>
      <c r="MQ630" s="165"/>
      <c r="MR630" s="165"/>
      <c r="MS630" s="165"/>
      <c r="MT630" s="165"/>
      <c r="MU630" s="165"/>
      <c r="MV630" s="165"/>
      <c r="MW630" s="165"/>
      <c r="MX630" s="165"/>
      <c r="MY630" s="165"/>
      <c r="MZ630" s="165"/>
      <c r="NA630" s="165"/>
      <c r="NB630" s="165"/>
      <c r="NC630" s="165"/>
      <c r="ND630" s="165"/>
      <c r="NE630" s="165"/>
      <c r="NF630" s="165"/>
      <c r="NG630" s="165"/>
      <c r="NH630" s="165"/>
      <c r="NI630" s="165"/>
      <c r="NJ630" s="165"/>
      <c r="NK630" s="165"/>
      <c r="NL630" s="165"/>
      <c r="NM630" s="165"/>
      <c r="NN630" s="165"/>
      <c r="NO630" s="165"/>
      <c r="NP630" s="165"/>
      <c r="NQ630" s="165"/>
      <c r="NR630" s="165"/>
      <c r="NS630" s="165"/>
      <c r="NT630" s="165"/>
      <c r="NU630" s="165"/>
      <c r="NV630" s="165"/>
      <c r="NW630" s="165"/>
      <c r="NX630" s="165"/>
      <c r="NY630" s="165"/>
      <c r="NZ630" s="165"/>
      <c r="OA630" s="165"/>
      <c r="OB630" s="165"/>
      <c r="OC630" s="165"/>
      <c r="OD630" s="165"/>
      <c r="OE630" s="165"/>
      <c r="OF630" s="165"/>
      <c r="OG630" s="165"/>
      <c r="OH630" s="165"/>
      <c r="OI630" s="165"/>
      <c r="OJ630" s="165"/>
      <c r="OK630" s="165"/>
      <c r="OL630" s="165"/>
      <c r="OM630" s="165"/>
      <c r="ON630" s="165"/>
      <c r="OO630" s="165"/>
      <c r="OP630" s="165"/>
      <c r="OQ630" s="165"/>
      <c r="OR630" s="165"/>
      <c r="OS630" s="165"/>
      <c r="OT630" s="165"/>
      <c r="OU630" s="165"/>
      <c r="OV630" s="165"/>
      <c r="OW630" s="165"/>
      <c r="OX630" s="165"/>
      <c r="OY630" s="165"/>
      <c r="OZ630" s="165"/>
      <c r="PA630" s="165"/>
      <c r="PB630" s="165"/>
      <c r="PC630" s="165"/>
      <c r="PD630" s="165"/>
      <c r="PE630" s="165"/>
      <c r="PF630" s="165"/>
      <c r="PG630" s="165"/>
      <c r="PH630" s="165"/>
      <c r="PI630" s="165"/>
      <c r="PJ630" s="165"/>
      <c r="PK630" s="165"/>
      <c r="PL630" s="165"/>
      <c r="PM630" s="165"/>
      <c r="PN630" s="165"/>
      <c r="PO630" s="165"/>
      <c r="PP630" s="165"/>
      <c r="PQ630" s="165"/>
      <c r="PR630" s="165"/>
      <c r="PS630" s="165"/>
      <c r="PT630" s="165"/>
      <c r="PU630" s="165"/>
      <c r="PV630" s="165"/>
      <c r="PW630" s="165"/>
      <c r="PX630" s="165"/>
      <c r="PY630" s="165"/>
      <c r="PZ630" s="165"/>
      <c r="QA630" s="165"/>
      <c r="QB630" s="165"/>
      <c r="QC630" s="165"/>
      <c r="QD630" s="165"/>
      <c r="QE630" s="165"/>
      <c r="QF630" s="165"/>
      <c r="QG630" s="165"/>
      <c r="QH630" s="165"/>
      <c r="QI630" s="165"/>
      <c r="QJ630" s="165"/>
      <c r="QK630" s="165"/>
      <c r="QL630" s="165"/>
      <c r="QM630" s="165"/>
      <c r="QN630" s="165"/>
      <c r="QO630" s="165"/>
      <c r="QP630" s="165"/>
      <c r="QQ630" s="165"/>
      <c r="QR630" s="165"/>
      <c r="QS630" s="165"/>
      <c r="QT630" s="165"/>
      <c r="QU630" s="165"/>
      <c r="QV630" s="165"/>
      <c r="QW630" s="165"/>
      <c r="QX630" s="165"/>
      <c r="QY630" s="165"/>
      <c r="QZ630" s="165"/>
      <c r="RA630" s="165"/>
      <c r="RB630" s="165"/>
      <c r="RC630" s="165"/>
      <c r="RD630" s="165"/>
      <c r="RE630" s="165"/>
      <c r="RF630" s="165"/>
      <c r="RG630" s="165"/>
      <c r="RH630" s="165"/>
      <c r="RI630" s="165"/>
      <c r="RJ630" s="165"/>
      <c r="RK630" s="165"/>
      <c r="RL630" s="165"/>
      <c r="RM630" s="165"/>
      <c r="RN630" s="165"/>
      <c r="RO630" s="165"/>
      <c r="RP630" s="165"/>
      <c r="RQ630" s="165"/>
      <c r="RR630" s="165"/>
      <c r="RS630" s="165"/>
      <c r="RT630" s="165"/>
      <c r="RU630" s="165"/>
      <c r="RV630" s="165"/>
      <c r="RW630" s="165"/>
      <c r="RX630" s="165"/>
      <c r="RY630" s="165"/>
      <c r="RZ630" s="165"/>
      <c r="SA630" s="165"/>
      <c r="SB630" s="165"/>
      <c r="SC630" s="165"/>
      <c r="SD630" s="165"/>
      <c r="SE630" s="165"/>
      <c r="SF630" s="165"/>
      <c r="SG630" s="165"/>
      <c r="SH630" s="165"/>
      <c r="SI630" s="165"/>
      <c r="SJ630" s="165"/>
      <c r="SK630" s="165"/>
      <c r="SL630" s="165"/>
      <c r="SM630" s="165"/>
      <c r="SN630" s="165"/>
      <c r="SO630" s="165"/>
      <c r="SP630" s="165"/>
      <c r="SQ630" s="165"/>
      <c r="SR630" s="165"/>
      <c r="SS630" s="165"/>
      <c r="ST630" s="165"/>
      <c r="SU630" s="165"/>
      <c r="SV630" s="165"/>
      <c r="SW630" s="165"/>
      <c r="SX630" s="165"/>
      <c r="SY630" s="165"/>
      <c r="SZ630" s="165"/>
      <c r="TA630" s="165"/>
      <c r="TB630" s="165"/>
      <c r="TC630" s="165"/>
      <c r="TD630" s="165"/>
      <c r="TE630" s="165"/>
      <c r="TF630" s="165"/>
      <c r="TG630" s="165"/>
      <c r="TH630" s="165"/>
      <c r="TI630" s="165"/>
      <c r="TJ630" s="165"/>
      <c r="TK630" s="165"/>
      <c r="TL630" s="165"/>
      <c r="TM630" s="165"/>
      <c r="TN630" s="165"/>
      <c r="TO630" s="165"/>
      <c r="TP630" s="165"/>
      <c r="TQ630" s="165"/>
      <c r="TR630" s="165"/>
      <c r="TS630" s="165"/>
      <c r="TT630" s="165"/>
      <c r="TU630" s="165"/>
      <c r="TV630" s="165"/>
      <c r="TW630" s="165"/>
      <c r="TX630" s="165"/>
      <c r="TY630" s="165"/>
      <c r="TZ630" s="165"/>
      <c r="UA630" s="165"/>
      <c r="UB630" s="165"/>
      <c r="UC630" s="165"/>
      <c r="UD630" s="165"/>
      <c r="UE630" s="165"/>
      <c r="UF630" s="165"/>
      <c r="UG630" s="165"/>
      <c r="UH630" s="165"/>
      <c r="UI630" s="165"/>
      <c r="UJ630" s="165"/>
      <c r="UK630" s="165"/>
      <c r="UL630" s="165"/>
      <c r="UM630" s="165"/>
      <c r="UN630" s="165"/>
      <c r="UO630" s="165"/>
      <c r="UP630" s="165"/>
      <c r="UQ630" s="165"/>
      <c r="UR630" s="165"/>
      <c r="US630" s="165"/>
      <c r="UT630" s="165"/>
      <c r="UU630" s="165"/>
      <c r="UV630" s="165"/>
      <c r="UW630" s="165"/>
      <c r="UX630" s="165"/>
      <c r="UY630" s="165"/>
      <c r="UZ630" s="165"/>
      <c r="VA630" s="165"/>
      <c r="VB630" s="165"/>
      <c r="VC630" s="165"/>
      <c r="VD630" s="165"/>
      <c r="VE630" s="165"/>
      <c r="VF630" s="165"/>
      <c r="VG630" s="165"/>
      <c r="VH630" s="165"/>
      <c r="VI630" s="165"/>
      <c r="VJ630" s="165"/>
      <c r="VK630" s="165"/>
      <c r="VL630" s="165"/>
      <c r="VM630" s="165"/>
      <c r="VN630" s="165"/>
      <c r="VO630" s="165"/>
      <c r="VP630" s="165"/>
      <c r="VQ630" s="165"/>
      <c r="VR630" s="165"/>
      <c r="VS630" s="165"/>
      <c r="VT630" s="165"/>
      <c r="VU630" s="165"/>
      <c r="VV630" s="165"/>
      <c r="VW630" s="165"/>
    </row>
    <row r="631" spans="1:595" s="164" customFormat="1" ht="120" customHeight="1">
      <c r="A631" s="798"/>
      <c r="B631" s="656"/>
      <c r="C631" s="668"/>
      <c r="D631" s="660"/>
      <c r="E631" s="486" t="s">
        <v>1305</v>
      </c>
      <c r="F631" s="160" t="s">
        <v>1306</v>
      </c>
      <c r="G631" s="167">
        <v>43831</v>
      </c>
      <c r="H631" s="167" t="s">
        <v>24</v>
      </c>
      <c r="I631" s="208" t="s">
        <v>352</v>
      </c>
      <c r="J631" s="208" t="s">
        <v>298</v>
      </c>
      <c r="K631" s="209" t="s">
        <v>359</v>
      </c>
      <c r="L631" s="208" t="s">
        <v>424</v>
      </c>
      <c r="M631" s="210">
        <v>2716489.51</v>
      </c>
      <c r="N631" s="210">
        <v>2716489.51</v>
      </c>
      <c r="O631" s="210">
        <v>18266278.920000002</v>
      </c>
      <c r="P631" s="211">
        <v>4000000</v>
      </c>
      <c r="Q631" s="210">
        <v>0</v>
      </c>
      <c r="R631" s="210">
        <v>0</v>
      </c>
      <c r="S631" s="554">
        <v>3</v>
      </c>
      <c r="AU631" s="165"/>
      <c r="AV631" s="165"/>
      <c r="AW631" s="165"/>
      <c r="AX631" s="165"/>
      <c r="AY631" s="165"/>
      <c r="AZ631" s="165"/>
      <c r="BA631" s="165"/>
      <c r="BB631" s="165"/>
      <c r="BC631" s="165"/>
      <c r="BD631" s="165"/>
      <c r="BE631" s="165"/>
      <c r="BF631" s="165"/>
      <c r="BG631" s="165"/>
      <c r="BH631" s="165"/>
      <c r="BI631" s="165"/>
      <c r="BJ631" s="165"/>
      <c r="BK631" s="165"/>
      <c r="BL631" s="165"/>
      <c r="BM631" s="165"/>
      <c r="BN631" s="165"/>
      <c r="BO631" s="165"/>
      <c r="BP631" s="165"/>
      <c r="BQ631" s="165"/>
      <c r="BR631" s="165"/>
      <c r="BS631" s="165"/>
      <c r="BT631" s="165"/>
      <c r="BU631" s="165"/>
      <c r="BV631" s="165"/>
      <c r="BW631" s="165"/>
      <c r="BX631" s="165"/>
      <c r="BY631" s="165"/>
      <c r="BZ631" s="165"/>
      <c r="CA631" s="165"/>
      <c r="CB631" s="165"/>
      <c r="CC631" s="165"/>
      <c r="CD631" s="165"/>
      <c r="CE631" s="165"/>
      <c r="CF631" s="165"/>
      <c r="CG631" s="165"/>
      <c r="CH631" s="165"/>
      <c r="CI631" s="165"/>
      <c r="CJ631" s="165"/>
      <c r="CK631" s="165"/>
      <c r="CL631" s="165"/>
      <c r="CM631" s="165"/>
      <c r="CN631" s="165"/>
      <c r="CO631" s="165"/>
      <c r="CP631" s="165"/>
      <c r="CQ631" s="165"/>
      <c r="CR631" s="165"/>
      <c r="CS631" s="165"/>
      <c r="CT631" s="165"/>
      <c r="CU631" s="165"/>
      <c r="CV631" s="165"/>
      <c r="CW631" s="165"/>
      <c r="CX631" s="165"/>
      <c r="CY631" s="165"/>
      <c r="CZ631" s="165"/>
      <c r="DA631" s="165"/>
      <c r="DB631" s="165"/>
      <c r="DC631" s="165"/>
      <c r="DD631" s="165"/>
      <c r="DE631" s="165"/>
      <c r="DF631" s="165"/>
      <c r="DG631" s="165"/>
      <c r="DH631" s="165"/>
      <c r="DI631" s="165"/>
      <c r="DJ631" s="165"/>
      <c r="DK631" s="165"/>
      <c r="DL631" s="165"/>
      <c r="DM631" s="165"/>
      <c r="DN631" s="165"/>
      <c r="DO631" s="165"/>
      <c r="DP631" s="165"/>
      <c r="DQ631" s="165"/>
      <c r="DR631" s="165"/>
      <c r="DS631" s="165"/>
      <c r="DT631" s="165"/>
      <c r="DU631" s="165"/>
      <c r="DV631" s="165"/>
      <c r="DW631" s="165"/>
      <c r="DX631" s="165"/>
      <c r="DY631" s="165"/>
      <c r="DZ631" s="165"/>
      <c r="EA631" s="165"/>
      <c r="EB631" s="165"/>
      <c r="EC631" s="165"/>
      <c r="ED631" s="165"/>
      <c r="EE631" s="165"/>
      <c r="EF631" s="165"/>
      <c r="EG631" s="165"/>
      <c r="EH631" s="165"/>
      <c r="EI631" s="165"/>
      <c r="EJ631" s="165"/>
      <c r="EK631" s="165"/>
      <c r="EL631" s="165"/>
      <c r="EM631" s="165"/>
      <c r="EN631" s="165"/>
      <c r="EO631" s="165"/>
      <c r="EP631" s="165"/>
      <c r="EQ631" s="165"/>
      <c r="ER631" s="165"/>
      <c r="ES631" s="165"/>
      <c r="ET631" s="165"/>
      <c r="EU631" s="165"/>
      <c r="EV631" s="165"/>
      <c r="EW631" s="165"/>
      <c r="EX631" s="165"/>
      <c r="EY631" s="165"/>
      <c r="EZ631" s="165"/>
      <c r="FA631" s="165"/>
      <c r="FB631" s="165"/>
      <c r="FC631" s="165"/>
      <c r="FD631" s="165"/>
      <c r="FE631" s="165"/>
      <c r="FF631" s="165"/>
      <c r="FG631" s="165"/>
      <c r="FH631" s="165"/>
      <c r="FI631" s="165"/>
      <c r="FJ631" s="165"/>
      <c r="FK631" s="165"/>
      <c r="FL631" s="165"/>
      <c r="FM631" s="165"/>
      <c r="FN631" s="165"/>
      <c r="FO631" s="165"/>
      <c r="FP631" s="165"/>
      <c r="FQ631" s="165"/>
      <c r="FR631" s="165"/>
      <c r="FS631" s="165"/>
      <c r="FT631" s="165"/>
      <c r="FU631" s="165"/>
      <c r="FV631" s="165"/>
      <c r="FW631" s="165"/>
      <c r="FX631" s="165"/>
      <c r="FY631" s="165"/>
      <c r="FZ631" s="165"/>
      <c r="GA631" s="165"/>
      <c r="GB631" s="165"/>
      <c r="GC631" s="165"/>
      <c r="GD631" s="165"/>
      <c r="GE631" s="165"/>
      <c r="GF631" s="165"/>
      <c r="GG631" s="165"/>
      <c r="GH631" s="165"/>
      <c r="GI631" s="165"/>
      <c r="GJ631" s="165"/>
      <c r="GK631" s="165"/>
      <c r="GL631" s="165"/>
      <c r="GM631" s="165"/>
      <c r="GN631" s="165"/>
      <c r="GO631" s="165"/>
      <c r="GP631" s="165"/>
      <c r="GQ631" s="165"/>
      <c r="GR631" s="165"/>
      <c r="GS631" s="165"/>
      <c r="GT631" s="165"/>
      <c r="GU631" s="165"/>
      <c r="GV631" s="165"/>
      <c r="GW631" s="165"/>
      <c r="GX631" s="165"/>
      <c r="GY631" s="165"/>
      <c r="GZ631" s="165"/>
      <c r="HA631" s="165"/>
      <c r="HB631" s="165"/>
      <c r="HC631" s="165"/>
      <c r="HD631" s="165"/>
      <c r="HE631" s="165"/>
      <c r="HF631" s="165"/>
      <c r="HG631" s="165"/>
      <c r="HH631" s="165"/>
      <c r="HI631" s="165"/>
      <c r="HJ631" s="165"/>
      <c r="HK631" s="165"/>
      <c r="HL631" s="165"/>
      <c r="HM631" s="165"/>
      <c r="HN631" s="165"/>
      <c r="HO631" s="165"/>
      <c r="HP631" s="165"/>
      <c r="HQ631" s="165"/>
      <c r="HR631" s="165"/>
      <c r="HS631" s="165"/>
      <c r="HT631" s="165"/>
      <c r="HU631" s="165"/>
      <c r="HV631" s="165"/>
      <c r="HW631" s="165"/>
      <c r="HX631" s="165"/>
      <c r="HY631" s="165"/>
      <c r="HZ631" s="165"/>
      <c r="IA631" s="165"/>
      <c r="IB631" s="165"/>
      <c r="IC631" s="165"/>
      <c r="ID631" s="165"/>
      <c r="IE631" s="165"/>
      <c r="IF631" s="165"/>
      <c r="IG631" s="165"/>
      <c r="IH631" s="165"/>
      <c r="II631" s="165"/>
      <c r="IJ631" s="165"/>
      <c r="IK631" s="165"/>
      <c r="IL631" s="165"/>
      <c r="IM631" s="165"/>
      <c r="IN631" s="165"/>
      <c r="IO631" s="165"/>
      <c r="IP631" s="165"/>
      <c r="IQ631" s="165"/>
      <c r="IR631" s="165"/>
      <c r="IS631" s="165"/>
      <c r="IT631" s="165"/>
      <c r="IU631" s="165"/>
      <c r="IV631" s="165"/>
      <c r="IW631" s="165"/>
      <c r="IX631" s="165"/>
      <c r="IY631" s="165"/>
      <c r="IZ631" s="165"/>
      <c r="JA631" s="165"/>
      <c r="JB631" s="165"/>
      <c r="JC631" s="165"/>
      <c r="JD631" s="165"/>
      <c r="JE631" s="165"/>
      <c r="JF631" s="165"/>
      <c r="JG631" s="165"/>
      <c r="JH631" s="165"/>
      <c r="JI631" s="165"/>
      <c r="JJ631" s="165"/>
      <c r="JK631" s="165"/>
      <c r="JL631" s="165"/>
      <c r="JM631" s="165"/>
      <c r="JN631" s="165"/>
      <c r="JO631" s="165"/>
      <c r="JP631" s="165"/>
      <c r="JQ631" s="165"/>
      <c r="JR631" s="165"/>
      <c r="JS631" s="165"/>
      <c r="JT631" s="165"/>
      <c r="JU631" s="165"/>
      <c r="JV631" s="165"/>
      <c r="JW631" s="165"/>
      <c r="JX631" s="165"/>
      <c r="JY631" s="165"/>
      <c r="JZ631" s="165"/>
      <c r="KA631" s="165"/>
      <c r="KB631" s="165"/>
      <c r="KC631" s="165"/>
      <c r="KD631" s="165"/>
      <c r="KE631" s="165"/>
      <c r="KF631" s="165"/>
      <c r="KG631" s="165"/>
      <c r="KH631" s="165"/>
      <c r="KI631" s="165"/>
      <c r="KJ631" s="165"/>
      <c r="KK631" s="165"/>
      <c r="KL631" s="165"/>
      <c r="KM631" s="165"/>
      <c r="KN631" s="165"/>
      <c r="KO631" s="165"/>
      <c r="KP631" s="165"/>
      <c r="KQ631" s="165"/>
      <c r="KR631" s="165"/>
      <c r="KS631" s="165"/>
      <c r="KT631" s="165"/>
      <c r="KU631" s="165"/>
      <c r="KV631" s="165"/>
      <c r="KW631" s="165"/>
      <c r="KX631" s="165"/>
      <c r="KY631" s="165"/>
      <c r="KZ631" s="165"/>
      <c r="LA631" s="165"/>
      <c r="LB631" s="165"/>
      <c r="LC631" s="165"/>
      <c r="LD631" s="165"/>
      <c r="LE631" s="165"/>
      <c r="LF631" s="165"/>
      <c r="LG631" s="165"/>
      <c r="LH631" s="165"/>
      <c r="LI631" s="165"/>
      <c r="LJ631" s="165"/>
      <c r="LK631" s="165"/>
      <c r="LL631" s="165"/>
      <c r="LM631" s="165"/>
      <c r="LN631" s="165"/>
      <c r="LO631" s="165"/>
      <c r="LP631" s="165"/>
      <c r="LQ631" s="165"/>
      <c r="LR631" s="165"/>
      <c r="LS631" s="165"/>
      <c r="LT631" s="165"/>
      <c r="LU631" s="165"/>
      <c r="LV631" s="165"/>
      <c r="LW631" s="165"/>
      <c r="LX631" s="165"/>
      <c r="LY631" s="165"/>
      <c r="LZ631" s="165"/>
      <c r="MA631" s="165"/>
      <c r="MB631" s="165"/>
      <c r="MC631" s="165"/>
      <c r="MD631" s="165"/>
      <c r="ME631" s="165"/>
      <c r="MF631" s="165"/>
      <c r="MG631" s="165"/>
      <c r="MH631" s="165"/>
      <c r="MI631" s="165"/>
      <c r="MJ631" s="165"/>
      <c r="MK631" s="165"/>
      <c r="ML631" s="165"/>
      <c r="MM631" s="165"/>
      <c r="MN631" s="165"/>
      <c r="MO631" s="165"/>
      <c r="MP631" s="165"/>
      <c r="MQ631" s="165"/>
      <c r="MR631" s="165"/>
      <c r="MS631" s="165"/>
      <c r="MT631" s="165"/>
      <c r="MU631" s="165"/>
      <c r="MV631" s="165"/>
      <c r="MW631" s="165"/>
      <c r="MX631" s="165"/>
      <c r="MY631" s="165"/>
      <c r="MZ631" s="165"/>
      <c r="NA631" s="165"/>
      <c r="NB631" s="165"/>
      <c r="NC631" s="165"/>
      <c r="ND631" s="165"/>
      <c r="NE631" s="165"/>
      <c r="NF631" s="165"/>
      <c r="NG631" s="165"/>
      <c r="NH631" s="165"/>
      <c r="NI631" s="165"/>
      <c r="NJ631" s="165"/>
      <c r="NK631" s="165"/>
      <c r="NL631" s="165"/>
      <c r="NM631" s="165"/>
      <c r="NN631" s="165"/>
      <c r="NO631" s="165"/>
      <c r="NP631" s="165"/>
      <c r="NQ631" s="165"/>
      <c r="NR631" s="165"/>
      <c r="NS631" s="165"/>
      <c r="NT631" s="165"/>
      <c r="NU631" s="165"/>
      <c r="NV631" s="165"/>
      <c r="NW631" s="165"/>
      <c r="NX631" s="165"/>
      <c r="NY631" s="165"/>
      <c r="NZ631" s="165"/>
      <c r="OA631" s="165"/>
      <c r="OB631" s="165"/>
      <c r="OC631" s="165"/>
      <c r="OD631" s="165"/>
      <c r="OE631" s="165"/>
      <c r="OF631" s="165"/>
      <c r="OG631" s="165"/>
      <c r="OH631" s="165"/>
      <c r="OI631" s="165"/>
      <c r="OJ631" s="165"/>
      <c r="OK631" s="165"/>
      <c r="OL631" s="165"/>
      <c r="OM631" s="165"/>
      <c r="ON631" s="165"/>
      <c r="OO631" s="165"/>
      <c r="OP631" s="165"/>
      <c r="OQ631" s="165"/>
      <c r="OR631" s="165"/>
      <c r="OS631" s="165"/>
      <c r="OT631" s="165"/>
      <c r="OU631" s="165"/>
      <c r="OV631" s="165"/>
      <c r="OW631" s="165"/>
      <c r="OX631" s="165"/>
      <c r="OY631" s="165"/>
      <c r="OZ631" s="165"/>
      <c r="PA631" s="165"/>
      <c r="PB631" s="165"/>
      <c r="PC631" s="165"/>
      <c r="PD631" s="165"/>
      <c r="PE631" s="165"/>
      <c r="PF631" s="165"/>
      <c r="PG631" s="165"/>
      <c r="PH631" s="165"/>
      <c r="PI631" s="165"/>
      <c r="PJ631" s="165"/>
      <c r="PK631" s="165"/>
      <c r="PL631" s="165"/>
      <c r="PM631" s="165"/>
      <c r="PN631" s="165"/>
      <c r="PO631" s="165"/>
      <c r="PP631" s="165"/>
      <c r="PQ631" s="165"/>
      <c r="PR631" s="165"/>
      <c r="PS631" s="165"/>
      <c r="PT631" s="165"/>
      <c r="PU631" s="165"/>
      <c r="PV631" s="165"/>
      <c r="PW631" s="165"/>
      <c r="PX631" s="165"/>
      <c r="PY631" s="165"/>
      <c r="PZ631" s="165"/>
      <c r="QA631" s="165"/>
      <c r="QB631" s="165"/>
      <c r="QC631" s="165"/>
      <c r="QD631" s="165"/>
      <c r="QE631" s="165"/>
      <c r="QF631" s="165"/>
      <c r="QG631" s="165"/>
      <c r="QH631" s="165"/>
      <c r="QI631" s="165"/>
      <c r="QJ631" s="165"/>
      <c r="QK631" s="165"/>
      <c r="QL631" s="165"/>
      <c r="QM631" s="165"/>
      <c r="QN631" s="165"/>
      <c r="QO631" s="165"/>
      <c r="QP631" s="165"/>
      <c r="QQ631" s="165"/>
      <c r="QR631" s="165"/>
      <c r="QS631" s="165"/>
      <c r="QT631" s="165"/>
      <c r="QU631" s="165"/>
      <c r="QV631" s="165"/>
      <c r="QW631" s="165"/>
      <c r="QX631" s="165"/>
      <c r="QY631" s="165"/>
      <c r="QZ631" s="165"/>
      <c r="RA631" s="165"/>
      <c r="RB631" s="165"/>
      <c r="RC631" s="165"/>
      <c r="RD631" s="165"/>
      <c r="RE631" s="165"/>
      <c r="RF631" s="165"/>
      <c r="RG631" s="165"/>
      <c r="RH631" s="165"/>
      <c r="RI631" s="165"/>
      <c r="RJ631" s="165"/>
      <c r="RK631" s="165"/>
      <c r="RL631" s="165"/>
      <c r="RM631" s="165"/>
      <c r="RN631" s="165"/>
      <c r="RO631" s="165"/>
      <c r="RP631" s="165"/>
      <c r="RQ631" s="165"/>
      <c r="RR631" s="165"/>
      <c r="RS631" s="165"/>
      <c r="RT631" s="165"/>
      <c r="RU631" s="165"/>
      <c r="RV631" s="165"/>
      <c r="RW631" s="165"/>
      <c r="RX631" s="165"/>
      <c r="RY631" s="165"/>
      <c r="RZ631" s="165"/>
      <c r="SA631" s="165"/>
      <c r="SB631" s="165"/>
      <c r="SC631" s="165"/>
      <c r="SD631" s="165"/>
      <c r="SE631" s="165"/>
      <c r="SF631" s="165"/>
      <c r="SG631" s="165"/>
      <c r="SH631" s="165"/>
      <c r="SI631" s="165"/>
      <c r="SJ631" s="165"/>
      <c r="SK631" s="165"/>
      <c r="SL631" s="165"/>
      <c r="SM631" s="165"/>
      <c r="SN631" s="165"/>
      <c r="SO631" s="165"/>
      <c r="SP631" s="165"/>
      <c r="SQ631" s="165"/>
      <c r="SR631" s="165"/>
      <c r="SS631" s="165"/>
      <c r="ST631" s="165"/>
      <c r="SU631" s="165"/>
      <c r="SV631" s="165"/>
      <c r="SW631" s="165"/>
      <c r="SX631" s="165"/>
      <c r="SY631" s="165"/>
      <c r="SZ631" s="165"/>
      <c r="TA631" s="165"/>
      <c r="TB631" s="165"/>
      <c r="TC631" s="165"/>
      <c r="TD631" s="165"/>
      <c r="TE631" s="165"/>
      <c r="TF631" s="165"/>
      <c r="TG631" s="165"/>
      <c r="TH631" s="165"/>
      <c r="TI631" s="165"/>
      <c r="TJ631" s="165"/>
      <c r="TK631" s="165"/>
      <c r="TL631" s="165"/>
      <c r="TM631" s="165"/>
      <c r="TN631" s="165"/>
      <c r="TO631" s="165"/>
      <c r="TP631" s="165"/>
      <c r="TQ631" s="165"/>
      <c r="TR631" s="165"/>
      <c r="TS631" s="165"/>
      <c r="TT631" s="165"/>
      <c r="TU631" s="165"/>
      <c r="TV631" s="165"/>
      <c r="TW631" s="165"/>
      <c r="TX631" s="165"/>
      <c r="TY631" s="165"/>
      <c r="TZ631" s="165"/>
      <c r="UA631" s="165"/>
      <c r="UB631" s="165"/>
      <c r="UC631" s="165"/>
      <c r="UD631" s="165"/>
      <c r="UE631" s="165"/>
      <c r="UF631" s="165"/>
      <c r="UG631" s="165"/>
      <c r="UH631" s="165"/>
      <c r="UI631" s="165"/>
      <c r="UJ631" s="165"/>
      <c r="UK631" s="165"/>
      <c r="UL631" s="165"/>
      <c r="UM631" s="165"/>
      <c r="UN631" s="165"/>
      <c r="UO631" s="165"/>
      <c r="UP631" s="165"/>
      <c r="UQ631" s="165"/>
      <c r="UR631" s="165"/>
      <c r="US631" s="165"/>
      <c r="UT631" s="165"/>
      <c r="UU631" s="165"/>
      <c r="UV631" s="165"/>
      <c r="UW631" s="165"/>
      <c r="UX631" s="165"/>
      <c r="UY631" s="165"/>
      <c r="UZ631" s="165"/>
      <c r="VA631" s="165"/>
      <c r="VB631" s="165"/>
      <c r="VC631" s="165"/>
      <c r="VD631" s="165"/>
      <c r="VE631" s="165"/>
      <c r="VF631" s="165"/>
      <c r="VG631" s="165"/>
      <c r="VH631" s="165"/>
      <c r="VI631" s="165"/>
      <c r="VJ631" s="165"/>
      <c r="VK631" s="165"/>
      <c r="VL631" s="165"/>
      <c r="VM631" s="165"/>
      <c r="VN631" s="165"/>
      <c r="VO631" s="165"/>
      <c r="VP631" s="165"/>
      <c r="VQ631" s="165"/>
      <c r="VR631" s="165"/>
      <c r="VS631" s="165"/>
      <c r="VT631" s="165"/>
      <c r="VU631" s="165"/>
      <c r="VV631" s="165"/>
      <c r="VW631" s="165"/>
    </row>
    <row r="632" spans="1:595" s="164" customFormat="1" ht="165" customHeight="1">
      <c r="A632" s="798"/>
      <c r="B632" s="655" t="s">
        <v>1393</v>
      </c>
      <c r="C632" s="657" t="s">
        <v>1394</v>
      </c>
      <c r="D632" s="659" t="s">
        <v>1290</v>
      </c>
      <c r="E632" s="487" t="s">
        <v>1395</v>
      </c>
      <c r="F632" s="166" t="s">
        <v>51</v>
      </c>
      <c r="G632" s="167">
        <v>43580</v>
      </c>
      <c r="H632" s="167" t="s">
        <v>24</v>
      </c>
      <c r="I632" s="197" t="s">
        <v>352</v>
      </c>
      <c r="J632" s="197" t="s">
        <v>298</v>
      </c>
      <c r="K632" s="197" t="s">
        <v>1396</v>
      </c>
      <c r="L632" s="197" t="s">
        <v>28</v>
      </c>
      <c r="M632" s="152">
        <f>M633</f>
        <v>0</v>
      </c>
      <c r="N632" s="152">
        <f>N633</f>
        <v>0</v>
      </c>
      <c r="O632" s="152">
        <f>O633</f>
        <v>700000</v>
      </c>
      <c r="P632" s="198">
        <f>P633</f>
        <v>0</v>
      </c>
      <c r="Q632" s="152">
        <v>0</v>
      </c>
      <c r="R632" s="152">
        <v>0</v>
      </c>
      <c r="S632" s="546"/>
      <c r="AU632" s="165"/>
      <c r="AV632" s="165"/>
      <c r="AW632" s="165"/>
      <c r="AX632" s="165"/>
      <c r="AY632" s="165"/>
      <c r="AZ632" s="165"/>
      <c r="BA632" s="165"/>
      <c r="BB632" s="165"/>
      <c r="BC632" s="165"/>
      <c r="BD632" s="165"/>
      <c r="BE632" s="165"/>
      <c r="BF632" s="165"/>
      <c r="BG632" s="165"/>
      <c r="BH632" s="165"/>
      <c r="BI632" s="165"/>
      <c r="BJ632" s="165"/>
      <c r="BK632" s="165"/>
      <c r="BL632" s="165"/>
      <c r="BM632" s="165"/>
      <c r="BN632" s="165"/>
      <c r="BO632" s="165"/>
      <c r="BP632" s="165"/>
      <c r="BQ632" s="165"/>
      <c r="BR632" s="165"/>
      <c r="BS632" s="165"/>
      <c r="BT632" s="165"/>
      <c r="BU632" s="165"/>
      <c r="BV632" s="165"/>
      <c r="BW632" s="165"/>
      <c r="BX632" s="165"/>
      <c r="BY632" s="165"/>
      <c r="BZ632" s="165"/>
      <c r="CA632" s="165"/>
      <c r="CB632" s="165"/>
      <c r="CC632" s="165"/>
      <c r="CD632" s="165"/>
      <c r="CE632" s="165"/>
      <c r="CF632" s="165"/>
      <c r="CG632" s="165"/>
      <c r="CH632" s="165"/>
      <c r="CI632" s="165"/>
      <c r="CJ632" s="165"/>
      <c r="CK632" s="165"/>
      <c r="CL632" s="165"/>
      <c r="CM632" s="165"/>
      <c r="CN632" s="165"/>
      <c r="CO632" s="165"/>
      <c r="CP632" s="165"/>
      <c r="CQ632" s="165"/>
      <c r="CR632" s="165"/>
      <c r="CS632" s="165"/>
      <c r="CT632" s="165"/>
      <c r="CU632" s="165"/>
      <c r="CV632" s="165"/>
      <c r="CW632" s="165"/>
      <c r="CX632" s="165"/>
      <c r="CY632" s="165"/>
      <c r="CZ632" s="165"/>
      <c r="DA632" s="165"/>
      <c r="DB632" s="165"/>
      <c r="DC632" s="165"/>
      <c r="DD632" s="165"/>
      <c r="DE632" s="165"/>
      <c r="DF632" s="165"/>
      <c r="DG632" s="165"/>
      <c r="DH632" s="165"/>
      <c r="DI632" s="165"/>
      <c r="DJ632" s="165"/>
      <c r="DK632" s="165"/>
      <c r="DL632" s="165"/>
      <c r="DM632" s="165"/>
      <c r="DN632" s="165"/>
      <c r="DO632" s="165"/>
      <c r="DP632" s="165"/>
      <c r="DQ632" s="165"/>
      <c r="DR632" s="165"/>
      <c r="DS632" s="165"/>
      <c r="DT632" s="165"/>
      <c r="DU632" s="165"/>
      <c r="DV632" s="165"/>
      <c r="DW632" s="165"/>
      <c r="DX632" s="165"/>
      <c r="DY632" s="165"/>
      <c r="DZ632" s="165"/>
      <c r="EA632" s="165"/>
      <c r="EB632" s="165"/>
      <c r="EC632" s="165"/>
      <c r="ED632" s="165"/>
      <c r="EE632" s="165"/>
      <c r="EF632" s="165"/>
      <c r="EG632" s="165"/>
      <c r="EH632" s="165"/>
      <c r="EI632" s="165"/>
      <c r="EJ632" s="165"/>
      <c r="EK632" s="165"/>
      <c r="EL632" s="165"/>
      <c r="EM632" s="165"/>
      <c r="EN632" s="165"/>
      <c r="EO632" s="165"/>
      <c r="EP632" s="165"/>
      <c r="EQ632" s="165"/>
      <c r="ER632" s="165"/>
      <c r="ES632" s="165"/>
      <c r="ET632" s="165"/>
      <c r="EU632" s="165"/>
      <c r="EV632" s="165"/>
      <c r="EW632" s="165"/>
      <c r="EX632" s="165"/>
      <c r="EY632" s="165"/>
      <c r="EZ632" s="165"/>
      <c r="FA632" s="165"/>
      <c r="FB632" s="165"/>
      <c r="FC632" s="165"/>
      <c r="FD632" s="165"/>
      <c r="FE632" s="165"/>
      <c r="FF632" s="165"/>
      <c r="FG632" s="165"/>
      <c r="FH632" s="165"/>
      <c r="FI632" s="165"/>
      <c r="FJ632" s="165"/>
      <c r="FK632" s="165"/>
      <c r="FL632" s="165"/>
      <c r="FM632" s="165"/>
      <c r="FN632" s="165"/>
      <c r="FO632" s="165"/>
      <c r="FP632" s="165"/>
      <c r="FQ632" s="165"/>
      <c r="FR632" s="165"/>
      <c r="FS632" s="165"/>
      <c r="FT632" s="165"/>
      <c r="FU632" s="165"/>
      <c r="FV632" s="165"/>
      <c r="FW632" s="165"/>
      <c r="FX632" s="165"/>
      <c r="FY632" s="165"/>
      <c r="FZ632" s="165"/>
      <c r="GA632" s="165"/>
      <c r="GB632" s="165"/>
      <c r="GC632" s="165"/>
      <c r="GD632" s="165"/>
      <c r="GE632" s="165"/>
      <c r="GF632" s="165"/>
      <c r="GG632" s="165"/>
      <c r="GH632" s="165"/>
      <c r="GI632" s="165"/>
      <c r="GJ632" s="165"/>
      <c r="GK632" s="165"/>
      <c r="GL632" s="165"/>
      <c r="GM632" s="165"/>
      <c r="GN632" s="165"/>
      <c r="GO632" s="165"/>
      <c r="GP632" s="165"/>
      <c r="GQ632" s="165"/>
      <c r="GR632" s="165"/>
      <c r="GS632" s="165"/>
      <c r="GT632" s="165"/>
      <c r="GU632" s="165"/>
      <c r="GV632" s="165"/>
      <c r="GW632" s="165"/>
      <c r="GX632" s="165"/>
      <c r="GY632" s="165"/>
      <c r="GZ632" s="165"/>
      <c r="HA632" s="165"/>
      <c r="HB632" s="165"/>
      <c r="HC632" s="165"/>
      <c r="HD632" s="165"/>
      <c r="HE632" s="165"/>
      <c r="HF632" s="165"/>
      <c r="HG632" s="165"/>
      <c r="HH632" s="165"/>
      <c r="HI632" s="165"/>
      <c r="HJ632" s="165"/>
      <c r="HK632" s="165"/>
      <c r="HL632" s="165"/>
      <c r="HM632" s="165"/>
      <c r="HN632" s="165"/>
      <c r="HO632" s="165"/>
      <c r="HP632" s="165"/>
      <c r="HQ632" s="165"/>
      <c r="HR632" s="165"/>
      <c r="HS632" s="165"/>
      <c r="HT632" s="165"/>
      <c r="HU632" s="165"/>
      <c r="HV632" s="165"/>
      <c r="HW632" s="165"/>
      <c r="HX632" s="165"/>
      <c r="HY632" s="165"/>
      <c r="HZ632" s="165"/>
      <c r="IA632" s="165"/>
      <c r="IB632" s="165"/>
      <c r="IC632" s="165"/>
      <c r="ID632" s="165"/>
      <c r="IE632" s="165"/>
      <c r="IF632" s="165"/>
      <c r="IG632" s="165"/>
      <c r="IH632" s="165"/>
      <c r="II632" s="165"/>
      <c r="IJ632" s="165"/>
      <c r="IK632" s="165"/>
      <c r="IL632" s="165"/>
      <c r="IM632" s="165"/>
      <c r="IN632" s="165"/>
      <c r="IO632" s="165"/>
      <c r="IP632" s="165"/>
      <c r="IQ632" s="165"/>
      <c r="IR632" s="165"/>
      <c r="IS632" s="165"/>
      <c r="IT632" s="165"/>
      <c r="IU632" s="165"/>
      <c r="IV632" s="165"/>
      <c r="IW632" s="165"/>
      <c r="IX632" s="165"/>
      <c r="IY632" s="165"/>
      <c r="IZ632" s="165"/>
      <c r="JA632" s="165"/>
      <c r="JB632" s="165"/>
      <c r="JC632" s="165"/>
      <c r="JD632" s="165"/>
      <c r="JE632" s="165"/>
      <c r="JF632" s="165"/>
      <c r="JG632" s="165"/>
      <c r="JH632" s="165"/>
      <c r="JI632" s="165"/>
      <c r="JJ632" s="165"/>
      <c r="JK632" s="165"/>
      <c r="JL632" s="165"/>
      <c r="JM632" s="165"/>
      <c r="JN632" s="165"/>
      <c r="JO632" s="165"/>
      <c r="JP632" s="165"/>
      <c r="JQ632" s="165"/>
      <c r="JR632" s="165"/>
      <c r="JS632" s="165"/>
      <c r="JT632" s="165"/>
      <c r="JU632" s="165"/>
      <c r="JV632" s="165"/>
      <c r="JW632" s="165"/>
      <c r="JX632" s="165"/>
      <c r="JY632" s="165"/>
      <c r="JZ632" s="165"/>
      <c r="KA632" s="165"/>
      <c r="KB632" s="165"/>
      <c r="KC632" s="165"/>
      <c r="KD632" s="165"/>
      <c r="KE632" s="165"/>
      <c r="KF632" s="165"/>
      <c r="KG632" s="165"/>
      <c r="KH632" s="165"/>
      <c r="KI632" s="165"/>
      <c r="KJ632" s="165"/>
      <c r="KK632" s="165"/>
      <c r="KL632" s="165"/>
      <c r="KM632" s="165"/>
      <c r="KN632" s="165"/>
      <c r="KO632" s="165"/>
      <c r="KP632" s="165"/>
      <c r="KQ632" s="165"/>
      <c r="KR632" s="165"/>
      <c r="KS632" s="165"/>
      <c r="KT632" s="165"/>
      <c r="KU632" s="165"/>
      <c r="KV632" s="165"/>
      <c r="KW632" s="165"/>
      <c r="KX632" s="165"/>
      <c r="KY632" s="165"/>
      <c r="KZ632" s="165"/>
      <c r="LA632" s="165"/>
      <c r="LB632" s="165"/>
      <c r="LC632" s="165"/>
      <c r="LD632" s="165"/>
      <c r="LE632" s="165"/>
      <c r="LF632" s="165"/>
      <c r="LG632" s="165"/>
      <c r="LH632" s="165"/>
      <c r="LI632" s="165"/>
      <c r="LJ632" s="165"/>
      <c r="LK632" s="165"/>
      <c r="LL632" s="165"/>
      <c r="LM632" s="165"/>
      <c r="LN632" s="165"/>
      <c r="LO632" s="165"/>
      <c r="LP632" s="165"/>
      <c r="LQ632" s="165"/>
      <c r="LR632" s="165"/>
      <c r="LS632" s="165"/>
      <c r="LT632" s="165"/>
      <c r="LU632" s="165"/>
      <c r="LV632" s="165"/>
      <c r="LW632" s="165"/>
      <c r="LX632" s="165"/>
      <c r="LY632" s="165"/>
      <c r="LZ632" s="165"/>
      <c r="MA632" s="165"/>
      <c r="MB632" s="165"/>
      <c r="MC632" s="165"/>
      <c r="MD632" s="165"/>
      <c r="ME632" s="165"/>
      <c r="MF632" s="165"/>
      <c r="MG632" s="165"/>
      <c r="MH632" s="165"/>
      <c r="MI632" s="165"/>
      <c r="MJ632" s="165"/>
      <c r="MK632" s="165"/>
      <c r="ML632" s="165"/>
      <c r="MM632" s="165"/>
      <c r="MN632" s="165"/>
      <c r="MO632" s="165"/>
      <c r="MP632" s="165"/>
      <c r="MQ632" s="165"/>
      <c r="MR632" s="165"/>
      <c r="MS632" s="165"/>
      <c r="MT632" s="165"/>
      <c r="MU632" s="165"/>
      <c r="MV632" s="165"/>
      <c r="MW632" s="165"/>
      <c r="MX632" s="165"/>
      <c r="MY632" s="165"/>
      <c r="MZ632" s="165"/>
      <c r="NA632" s="165"/>
      <c r="NB632" s="165"/>
      <c r="NC632" s="165"/>
      <c r="ND632" s="165"/>
      <c r="NE632" s="165"/>
      <c r="NF632" s="165"/>
      <c r="NG632" s="165"/>
      <c r="NH632" s="165"/>
      <c r="NI632" s="165"/>
      <c r="NJ632" s="165"/>
      <c r="NK632" s="165"/>
      <c r="NL632" s="165"/>
      <c r="NM632" s="165"/>
      <c r="NN632" s="165"/>
      <c r="NO632" s="165"/>
      <c r="NP632" s="165"/>
      <c r="NQ632" s="165"/>
      <c r="NR632" s="165"/>
      <c r="NS632" s="165"/>
      <c r="NT632" s="165"/>
      <c r="NU632" s="165"/>
      <c r="NV632" s="165"/>
      <c r="NW632" s="165"/>
      <c r="NX632" s="165"/>
      <c r="NY632" s="165"/>
      <c r="NZ632" s="165"/>
      <c r="OA632" s="165"/>
      <c r="OB632" s="165"/>
      <c r="OC632" s="165"/>
      <c r="OD632" s="165"/>
      <c r="OE632" s="165"/>
      <c r="OF632" s="165"/>
      <c r="OG632" s="165"/>
      <c r="OH632" s="165"/>
      <c r="OI632" s="165"/>
      <c r="OJ632" s="165"/>
      <c r="OK632" s="165"/>
      <c r="OL632" s="165"/>
      <c r="OM632" s="165"/>
      <c r="ON632" s="165"/>
      <c r="OO632" s="165"/>
      <c r="OP632" s="165"/>
      <c r="OQ632" s="165"/>
      <c r="OR632" s="165"/>
      <c r="OS632" s="165"/>
      <c r="OT632" s="165"/>
      <c r="OU632" s="165"/>
      <c r="OV632" s="165"/>
      <c r="OW632" s="165"/>
      <c r="OX632" s="165"/>
      <c r="OY632" s="165"/>
      <c r="OZ632" s="165"/>
      <c r="PA632" s="165"/>
      <c r="PB632" s="165"/>
      <c r="PC632" s="165"/>
      <c r="PD632" s="165"/>
      <c r="PE632" s="165"/>
      <c r="PF632" s="165"/>
      <c r="PG632" s="165"/>
      <c r="PH632" s="165"/>
      <c r="PI632" s="165"/>
      <c r="PJ632" s="165"/>
      <c r="PK632" s="165"/>
      <c r="PL632" s="165"/>
      <c r="PM632" s="165"/>
      <c r="PN632" s="165"/>
      <c r="PO632" s="165"/>
      <c r="PP632" s="165"/>
      <c r="PQ632" s="165"/>
      <c r="PR632" s="165"/>
      <c r="PS632" s="165"/>
      <c r="PT632" s="165"/>
      <c r="PU632" s="165"/>
      <c r="PV632" s="165"/>
      <c r="PW632" s="165"/>
      <c r="PX632" s="165"/>
      <c r="PY632" s="165"/>
      <c r="PZ632" s="165"/>
      <c r="QA632" s="165"/>
      <c r="QB632" s="165"/>
      <c r="QC632" s="165"/>
      <c r="QD632" s="165"/>
      <c r="QE632" s="165"/>
      <c r="QF632" s="165"/>
      <c r="QG632" s="165"/>
      <c r="QH632" s="165"/>
      <c r="QI632" s="165"/>
      <c r="QJ632" s="165"/>
      <c r="QK632" s="165"/>
      <c r="QL632" s="165"/>
      <c r="QM632" s="165"/>
      <c r="QN632" s="165"/>
      <c r="QO632" s="165"/>
      <c r="QP632" s="165"/>
      <c r="QQ632" s="165"/>
      <c r="QR632" s="165"/>
      <c r="QS632" s="165"/>
      <c r="QT632" s="165"/>
      <c r="QU632" s="165"/>
      <c r="QV632" s="165"/>
      <c r="QW632" s="165"/>
      <c r="QX632" s="165"/>
      <c r="QY632" s="165"/>
      <c r="QZ632" s="165"/>
      <c r="RA632" s="165"/>
      <c r="RB632" s="165"/>
      <c r="RC632" s="165"/>
      <c r="RD632" s="165"/>
      <c r="RE632" s="165"/>
      <c r="RF632" s="165"/>
      <c r="RG632" s="165"/>
      <c r="RH632" s="165"/>
      <c r="RI632" s="165"/>
      <c r="RJ632" s="165"/>
      <c r="RK632" s="165"/>
      <c r="RL632" s="165"/>
      <c r="RM632" s="165"/>
      <c r="RN632" s="165"/>
      <c r="RO632" s="165"/>
      <c r="RP632" s="165"/>
      <c r="RQ632" s="165"/>
      <c r="RR632" s="165"/>
      <c r="RS632" s="165"/>
      <c r="RT632" s="165"/>
      <c r="RU632" s="165"/>
      <c r="RV632" s="165"/>
      <c r="RW632" s="165"/>
      <c r="RX632" s="165"/>
      <c r="RY632" s="165"/>
      <c r="RZ632" s="165"/>
      <c r="SA632" s="165"/>
      <c r="SB632" s="165"/>
      <c r="SC632" s="165"/>
      <c r="SD632" s="165"/>
      <c r="SE632" s="165"/>
      <c r="SF632" s="165"/>
      <c r="SG632" s="165"/>
      <c r="SH632" s="165"/>
      <c r="SI632" s="165"/>
      <c r="SJ632" s="165"/>
      <c r="SK632" s="165"/>
      <c r="SL632" s="165"/>
      <c r="SM632" s="165"/>
      <c r="SN632" s="165"/>
      <c r="SO632" s="165"/>
      <c r="SP632" s="165"/>
      <c r="SQ632" s="165"/>
      <c r="SR632" s="165"/>
      <c r="SS632" s="165"/>
      <c r="ST632" s="165"/>
      <c r="SU632" s="165"/>
      <c r="SV632" s="165"/>
      <c r="SW632" s="165"/>
      <c r="SX632" s="165"/>
      <c r="SY632" s="165"/>
      <c r="SZ632" s="165"/>
      <c r="TA632" s="165"/>
      <c r="TB632" s="165"/>
      <c r="TC632" s="165"/>
      <c r="TD632" s="165"/>
      <c r="TE632" s="165"/>
      <c r="TF632" s="165"/>
      <c r="TG632" s="165"/>
      <c r="TH632" s="165"/>
      <c r="TI632" s="165"/>
      <c r="TJ632" s="165"/>
      <c r="TK632" s="165"/>
      <c r="TL632" s="165"/>
      <c r="TM632" s="165"/>
      <c r="TN632" s="165"/>
      <c r="TO632" s="165"/>
      <c r="TP632" s="165"/>
      <c r="TQ632" s="165"/>
      <c r="TR632" s="165"/>
      <c r="TS632" s="165"/>
      <c r="TT632" s="165"/>
      <c r="TU632" s="165"/>
      <c r="TV632" s="165"/>
      <c r="TW632" s="165"/>
      <c r="TX632" s="165"/>
      <c r="TY632" s="165"/>
      <c r="TZ632" s="165"/>
      <c r="UA632" s="165"/>
      <c r="UB632" s="165"/>
      <c r="UC632" s="165"/>
      <c r="UD632" s="165"/>
      <c r="UE632" s="165"/>
      <c r="UF632" s="165"/>
      <c r="UG632" s="165"/>
      <c r="UH632" s="165"/>
      <c r="UI632" s="165"/>
      <c r="UJ632" s="165"/>
      <c r="UK632" s="165"/>
      <c r="UL632" s="165"/>
      <c r="UM632" s="165"/>
      <c r="UN632" s="165"/>
      <c r="UO632" s="165"/>
      <c r="UP632" s="165"/>
      <c r="UQ632" s="165"/>
      <c r="UR632" s="165"/>
      <c r="US632" s="165"/>
      <c r="UT632" s="165"/>
      <c r="UU632" s="165"/>
      <c r="UV632" s="165"/>
      <c r="UW632" s="165"/>
      <c r="UX632" s="165"/>
      <c r="UY632" s="165"/>
      <c r="UZ632" s="165"/>
      <c r="VA632" s="165"/>
      <c r="VB632" s="165"/>
      <c r="VC632" s="165"/>
      <c r="VD632" s="165"/>
      <c r="VE632" s="165"/>
      <c r="VF632" s="165"/>
      <c r="VG632" s="165"/>
      <c r="VH632" s="165"/>
      <c r="VI632" s="165"/>
      <c r="VJ632" s="165"/>
      <c r="VK632" s="165"/>
      <c r="VL632" s="165"/>
      <c r="VM632" s="165"/>
      <c r="VN632" s="165"/>
      <c r="VO632" s="165"/>
      <c r="VP632" s="165"/>
      <c r="VQ632" s="165"/>
      <c r="VR632" s="165"/>
      <c r="VS632" s="165"/>
      <c r="VT632" s="165"/>
      <c r="VU632" s="165"/>
      <c r="VV632" s="165"/>
      <c r="VW632" s="165"/>
    </row>
    <row r="633" spans="1:595" s="164" customFormat="1" ht="64.5" customHeight="1">
      <c r="A633" s="798"/>
      <c r="B633" s="656"/>
      <c r="C633" s="658"/>
      <c r="D633" s="660"/>
      <c r="E633" s="487" t="s">
        <v>1397</v>
      </c>
      <c r="F633" s="160" t="s">
        <v>1398</v>
      </c>
      <c r="G633" s="176">
        <v>43496</v>
      </c>
      <c r="H633" s="176" t="s">
        <v>24</v>
      </c>
      <c r="I633" s="208" t="s">
        <v>352</v>
      </c>
      <c r="J633" s="208" t="s">
        <v>298</v>
      </c>
      <c r="K633" s="169" t="s">
        <v>1396</v>
      </c>
      <c r="L633" s="192" t="s">
        <v>1119</v>
      </c>
      <c r="M633" s="161">
        <v>0</v>
      </c>
      <c r="N633" s="161">
        <v>0</v>
      </c>
      <c r="O633" s="168">
        <v>700000</v>
      </c>
      <c r="P633" s="168">
        <v>0</v>
      </c>
      <c r="Q633" s="161">
        <v>0</v>
      </c>
      <c r="R633" s="161">
        <v>0</v>
      </c>
      <c r="S633" s="545">
        <v>3</v>
      </c>
      <c r="AU633" s="165"/>
      <c r="AV633" s="165"/>
      <c r="AW633" s="165"/>
      <c r="AX633" s="165"/>
      <c r="AY633" s="165"/>
      <c r="AZ633" s="165"/>
      <c r="BA633" s="165"/>
      <c r="BB633" s="165"/>
      <c r="BC633" s="165"/>
      <c r="BD633" s="165"/>
      <c r="BE633" s="165"/>
      <c r="BF633" s="165"/>
      <c r="BG633" s="165"/>
      <c r="BH633" s="165"/>
      <c r="BI633" s="165"/>
      <c r="BJ633" s="165"/>
      <c r="BK633" s="165"/>
      <c r="BL633" s="165"/>
      <c r="BM633" s="165"/>
      <c r="BN633" s="165"/>
      <c r="BO633" s="165"/>
      <c r="BP633" s="165"/>
      <c r="BQ633" s="165"/>
      <c r="BR633" s="165"/>
      <c r="BS633" s="165"/>
      <c r="BT633" s="165"/>
      <c r="BU633" s="165"/>
      <c r="BV633" s="165"/>
      <c r="BW633" s="165"/>
      <c r="BX633" s="165"/>
      <c r="BY633" s="165"/>
      <c r="BZ633" s="165"/>
      <c r="CA633" s="165"/>
      <c r="CB633" s="165"/>
      <c r="CC633" s="165"/>
      <c r="CD633" s="165"/>
      <c r="CE633" s="165"/>
      <c r="CF633" s="165"/>
      <c r="CG633" s="165"/>
      <c r="CH633" s="165"/>
      <c r="CI633" s="165"/>
      <c r="CJ633" s="165"/>
      <c r="CK633" s="165"/>
      <c r="CL633" s="165"/>
      <c r="CM633" s="165"/>
      <c r="CN633" s="165"/>
      <c r="CO633" s="165"/>
      <c r="CP633" s="165"/>
      <c r="CQ633" s="165"/>
      <c r="CR633" s="165"/>
      <c r="CS633" s="165"/>
      <c r="CT633" s="165"/>
      <c r="CU633" s="165"/>
      <c r="CV633" s="165"/>
      <c r="CW633" s="165"/>
      <c r="CX633" s="165"/>
      <c r="CY633" s="165"/>
      <c r="CZ633" s="165"/>
      <c r="DA633" s="165"/>
      <c r="DB633" s="165"/>
      <c r="DC633" s="165"/>
      <c r="DD633" s="165"/>
      <c r="DE633" s="165"/>
      <c r="DF633" s="165"/>
      <c r="DG633" s="165"/>
      <c r="DH633" s="165"/>
      <c r="DI633" s="165"/>
      <c r="DJ633" s="165"/>
      <c r="DK633" s="165"/>
      <c r="DL633" s="165"/>
      <c r="DM633" s="165"/>
      <c r="DN633" s="165"/>
      <c r="DO633" s="165"/>
      <c r="DP633" s="165"/>
      <c r="DQ633" s="165"/>
      <c r="DR633" s="165"/>
      <c r="DS633" s="165"/>
      <c r="DT633" s="165"/>
      <c r="DU633" s="165"/>
      <c r="DV633" s="165"/>
      <c r="DW633" s="165"/>
      <c r="DX633" s="165"/>
      <c r="DY633" s="165"/>
      <c r="DZ633" s="165"/>
      <c r="EA633" s="165"/>
      <c r="EB633" s="165"/>
      <c r="EC633" s="165"/>
      <c r="ED633" s="165"/>
      <c r="EE633" s="165"/>
      <c r="EF633" s="165"/>
      <c r="EG633" s="165"/>
      <c r="EH633" s="165"/>
      <c r="EI633" s="165"/>
      <c r="EJ633" s="165"/>
      <c r="EK633" s="165"/>
      <c r="EL633" s="165"/>
      <c r="EM633" s="165"/>
      <c r="EN633" s="165"/>
      <c r="EO633" s="165"/>
      <c r="EP633" s="165"/>
      <c r="EQ633" s="165"/>
      <c r="ER633" s="165"/>
      <c r="ES633" s="165"/>
      <c r="ET633" s="165"/>
      <c r="EU633" s="165"/>
      <c r="EV633" s="165"/>
      <c r="EW633" s="165"/>
      <c r="EX633" s="165"/>
      <c r="EY633" s="165"/>
      <c r="EZ633" s="165"/>
      <c r="FA633" s="165"/>
      <c r="FB633" s="165"/>
      <c r="FC633" s="165"/>
      <c r="FD633" s="165"/>
      <c r="FE633" s="165"/>
      <c r="FF633" s="165"/>
      <c r="FG633" s="165"/>
      <c r="FH633" s="165"/>
      <c r="FI633" s="165"/>
      <c r="FJ633" s="165"/>
      <c r="FK633" s="165"/>
      <c r="FL633" s="165"/>
      <c r="FM633" s="165"/>
      <c r="FN633" s="165"/>
      <c r="FO633" s="165"/>
      <c r="FP633" s="165"/>
      <c r="FQ633" s="165"/>
      <c r="FR633" s="165"/>
      <c r="FS633" s="165"/>
      <c r="FT633" s="165"/>
      <c r="FU633" s="165"/>
      <c r="FV633" s="165"/>
      <c r="FW633" s="165"/>
      <c r="FX633" s="165"/>
      <c r="FY633" s="165"/>
      <c r="FZ633" s="165"/>
      <c r="GA633" s="165"/>
      <c r="GB633" s="165"/>
      <c r="GC633" s="165"/>
      <c r="GD633" s="165"/>
      <c r="GE633" s="165"/>
      <c r="GF633" s="165"/>
      <c r="GG633" s="165"/>
      <c r="GH633" s="165"/>
      <c r="GI633" s="165"/>
      <c r="GJ633" s="165"/>
      <c r="GK633" s="165"/>
      <c r="GL633" s="165"/>
      <c r="GM633" s="165"/>
      <c r="GN633" s="165"/>
      <c r="GO633" s="165"/>
      <c r="GP633" s="165"/>
      <c r="GQ633" s="165"/>
      <c r="GR633" s="165"/>
      <c r="GS633" s="165"/>
      <c r="GT633" s="165"/>
      <c r="GU633" s="165"/>
      <c r="GV633" s="165"/>
      <c r="GW633" s="165"/>
      <c r="GX633" s="165"/>
      <c r="GY633" s="165"/>
      <c r="GZ633" s="165"/>
      <c r="HA633" s="165"/>
      <c r="HB633" s="165"/>
      <c r="HC633" s="165"/>
      <c r="HD633" s="165"/>
      <c r="HE633" s="165"/>
      <c r="HF633" s="165"/>
      <c r="HG633" s="165"/>
      <c r="HH633" s="165"/>
      <c r="HI633" s="165"/>
      <c r="HJ633" s="165"/>
      <c r="HK633" s="165"/>
      <c r="HL633" s="165"/>
      <c r="HM633" s="165"/>
      <c r="HN633" s="165"/>
      <c r="HO633" s="165"/>
      <c r="HP633" s="165"/>
      <c r="HQ633" s="165"/>
      <c r="HR633" s="165"/>
      <c r="HS633" s="165"/>
      <c r="HT633" s="165"/>
      <c r="HU633" s="165"/>
      <c r="HV633" s="165"/>
      <c r="HW633" s="165"/>
      <c r="HX633" s="165"/>
      <c r="HY633" s="165"/>
      <c r="HZ633" s="165"/>
      <c r="IA633" s="165"/>
      <c r="IB633" s="165"/>
      <c r="IC633" s="165"/>
      <c r="ID633" s="165"/>
      <c r="IE633" s="165"/>
      <c r="IF633" s="165"/>
      <c r="IG633" s="165"/>
      <c r="IH633" s="165"/>
      <c r="II633" s="165"/>
      <c r="IJ633" s="165"/>
      <c r="IK633" s="165"/>
      <c r="IL633" s="165"/>
      <c r="IM633" s="165"/>
      <c r="IN633" s="165"/>
      <c r="IO633" s="165"/>
      <c r="IP633" s="165"/>
      <c r="IQ633" s="165"/>
      <c r="IR633" s="165"/>
      <c r="IS633" s="165"/>
      <c r="IT633" s="165"/>
      <c r="IU633" s="165"/>
      <c r="IV633" s="165"/>
      <c r="IW633" s="165"/>
      <c r="IX633" s="165"/>
      <c r="IY633" s="165"/>
      <c r="IZ633" s="165"/>
      <c r="JA633" s="165"/>
      <c r="JB633" s="165"/>
      <c r="JC633" s="165"/>
      <c r="JD633" s="165"/>
      <c r="JE633" s="165"/>
      <c r="JF633" s="165"/>
      <c r="JG633" s="165"/>
      <c r="JH633" s="165"/>
      <c r="JI633" s="165"/>
      <c r="JJ633" s="165"/>
      <c r="JK633" s="165"/>
      <c r="JL633" s="165"/>
      <c r="JM633" s="165"/>
      <c r="JN633" s="165"/>
      <c r="JO633" s="165"/>
      <c r="JP633" s="165"/>
      <c r="JQ633" s="165"/>
      <c r="JR633" s="165"/>
      <c r="JS633" s="165"/>
      <c r="JT633" s="165"/>
      <c r="JU633" s="165"/>
      <c r="JV633" s="165"/>
      <c r="JW633" s="165"/>
      <c r="JX633" s="165"/>
      <c r="JY633" s="165"/>
      <c r="JZ633" s="165"/>
      <c r="KA633" s="165"/>
      <c r="KB633" s="165"/>
      <c r="KC633" s="165"/>
      <c r="KD633" s="165"/>
      <c r="KE633" s="165"/>
      <c r="KF633" s="165"/>
      <c r="KG633" s="165"/>
      <c r="KH633" s="165"/>
      <c r="KI633" s="165"/>
      <c r="KJ633" s="165"/>
      <c r="KK633" s="165"/>
      <c r="KL633" s="165"/>
      <c r="KM633" s="165"/>
      <c r="KN633" s="165"/>
      <c r="KO633" s="165"/>
      <c r="KP633" s="165"/>
      <c r="KQ633" s="165"/>
      <c r="KR633" s="165"/>
      <c r="KS633" s="165"/>
      <c r="KT633" s="165"/>
      <c r="KU633" s="165"/>
      <c r="KV633" s="165"/>
      <c r="KW633" s="165"/>
      <c r="KX633" s="165"/>
      <c r="KY633" s="165"/>
      <c r="KZ633" s="165"/>
      <c r="LA633" s="165"/>
      <c r="LB633" s="165"/>
      <c r="LC633" s="165"/>
      <c r="LD633" s="165"/>
      <c r="LE633" s="165"/>
      <c r="LF633" s="165"/>
      <c r="LG633" s="165"/>
      <c r="LH633" s="165"/>
      <c r="LI633" s="165"/>
      <c r="LJ633" s="165"/>
      <c r="LK633" s="165"/>
      <c r="LL633" s="165"/>
      <c r="LM633" s="165"/>
      <c r="LN633" s="165"/>
      <c r="LO633" s="165"/>
      <c r="LP633" s="165"/>
      <c r="LQ633" s="165"/>
      <c r="LR633" s="165"/>
      <c r="LS633" s="165"/>
      <c r="LT633" s="165"/>
      <c r="LU633" s="165"/>
      <c r="LV633" s="165"/>
      <c r="LW633" s="165"/>
      <c r="LX633" s="165"/>
      <c r="LY633" s="165"/>
      <c r="LZ633" s="165"/>
      <c r="MA633" s="165"/>
      <c r="MB633" s="165"/>
      <c r="MC633" s="165"/>
      <c r="MD633" s="165"/>
      <c r="ME633" s="165"/>
      <c r="MF633" s="165"/>
      <c r="MG633" s="165"/>
      <c r="MH633" s="165"/>
      <c r="MI633" s="165"/>
      <c r="MJ633" s="165"/>
      <c r="MK633" s="165"/>
      <c r="ML633" s="165"/>
      <c r="MM633" s="165"/>
      <c r="MN633" s="165"/>
      <c r="MO633" s="165"/>
      <c r="MP633" s="165"/>
      <c r="MQ633" s="165"/>
      <c r="MR633" s="165"/>
      <c r="MS633" s="165"/>
      <c r="MT633" s="165"/>
      <c r="MU633" s="165"/>
      <c r="MV633" s="165"/>
      <c r="MW633" s="165"/>
      <c r="MX633" s="165"/>
      <c r="MY633" s="165"/>
      <c r="MZ633" s="165"/>
      <c r="NA633" s="165"/>
      <c r="NB633" s="165"/>
      <c r="NC633" s="165"/>
      <c r="ND633" s="165"/>
      <c r="NE633" s="165"/>
      <c r="NF633" s="165"/>
      <c r="NG633" s="165"/>
      <c r="NH633" s="165"/>
      <c r="NI633" s="165"/>
      <c r="NJ633" s="165"/>
      <c r="NK633" s="165"/>
      <c r="NL633" s="165"/>
      <c r="NM633" s="165"/>
      <c r="NN633" s="165"/>
      <c r="NO633" s="165"/>
      <c r="NP633" s="165"/>
      <c r="NQ633" s="165"/>
      <c r="NR633" s="165"/>
      <c r="NS633" s="165"/>
      <c r="NT633" s="165"/>
      <c r="NU633" s="165"/>
      <c r="NV633" s="165"/>
      <c r="NW633" s="165"/>
      <c r="NX633" s="165"/>
      <c r="NY633" s="165"/>
      <c r="NZ633" s="165"/>
      <c r="OA633" s="165"/>
      <c r="OB633" s="165"/>
      <c r="OC633" s="165"/>
      <c r="OD633" s="165"/>
      <c r="OE633" s="165"/>
      <c r="OF633" s="165"/>
      <c r="OG633" s="165"/>
      <c r="OH633" s="165"/>
      <c r="OI633" s="165"/>
      <c r="OJ633" s="165"/>
      <c r="OK633" s="165"/>
      <c r="OL633" s="165"/>
      <c r="OM633" s="165"/>
      <c r="ON633" s="165"/>
      <c r="OO633" s="165"/>
      <c r="OP633" s="165"/>
      <c r="OQ633" s="165"/>
      <c r="OR633" s="165"/>
      <c r="OS633" s="165"/>
      <c r="OT633" s="165"/>
      <c r="OU633" s="165"/>
      <c r="OV633" s="165"/>
      <c r="OW633" s="165"/>
      <c r="OX633" s="165"/>
      <c r="OY633" s="165"/>
      <c r="OZ633" s="165"/>
      <c r="PA633" s="165"/>
      <c r="PB633" s="165"/>
      <c r="PC633" s="165"/>
      <c r="PD633" s="165"/>
      <c r="PE633" s="165"/>
      <c r="PF633" s="165"/>
      <c r="PG633" s="165"/>
      <c r="PH633" s="165"/>
      <c r="PI633" s="165"/>
      <c r="PJ633" s="165"/>
      <c r="PK633" s="165"/>
      <c r="PL633" s="165"/>
      <c r="PM633" s="165"/>
      <c r="PN633" s="165"/>
      <c r="PO633" s="165"/>
      <c r="PP633" s="165"/>
      <c r="PQ633" s="165"/>
      <c r="PR633" s="165"/>
      <c r="PS633" s="165"/>
      <c r="PT633" s="165"/>
      <c r="PU633" s="165"/>
      <c r="PV633" s="165"/>
      <c r="PW633" s="165"/>
      <c r="PX633" s="165"/>
      <c r="PY633" s="165"/>
      <c r="PZ633" s="165"/>
      <c r="QA633" s="165"/>
      <c r="QB633" s="165"/>
      <c r="QC633" s="165"/>
      <c r="QD633" s="165"/>
      <c r="QE633" s="165"/>
      <c r="QF633" s="165"/>
      <c r="QG633" s="165"/>
      <c r="QH633" s="165"/>
      <c r="QI633" s="165"/>
      <c r="QJ633" s="165"/>
      <c r="QK633" s="165"/>
      <c r="QL633" s="165"/>
      <c r="QM633" s="165"/>
      <c r="QN633" s="165"/>
      <c r="QO633" s="165"/>
      <c r="QP633" s="165"/>
      <c r="QQ633" s="165"/>
      <c r="QR633" s="165"/>
      <c r="QS633" s="165"/>
      <c r="QT633" s="165"/>
      <c r="QU633" s="165"/>
      <c r="QV633" s="165"/>
      <c r="QW633" s="165"/>
      <c r="QX633" s="165"/>
      <c r="QY633" s="165"/>
      <c r="QZ633" s="165"/>
      <c r="RA633" s="165"/>
      <c r="RB633" s="165"/>
      <c r="RC633" s="165"/>
      <c r="RD633" s="165"/>
      <c r="RE633" s="165"/>
      <c r="RF633" s="165"/>
      <c r="RG633" s="165"/>
      <c r="RH633" s="165"/>
      <c r="RI633" s="165"/>
      <c r="RJ633" s="165"/>
      <c r="RK633" s="165"/>
      <c r="RL633" s="165"/>
      <c r="RM633" s="165"/>
      <c r="RN633" s="165"/>
      <c r="RO633" s="165"/>
      <c r="RP633" s="165"/>
      <c r="RQ633" s="165"/>
      <c r="RR633" s="165"/>
      <c r="RS633" s="165"/>
      <c r="RT633" s="165"/>
      <c r="RU633" s="165"/>
      <c r="RV633" s="165"/>
      <c r="RW633" s="165"/>
      <c r="RX633" s="165"/>
      <c r="RY633" s="165"/>
      <c r="RZ633" s="165"/>
      <c r="SA633" s="165"/>
      <c r="SB633" s="165"/>
      <c r="SC633" s="165"/>
      <c r="SD633" s="165"/>
      <c r="SE633" s="165"/>
      <c r="SF633" s="165"/>
      <c r="SG633" s="165"/>
      <c r="SH633" s="165"/>
      <c r="SI633" s="165"/>
      <c r="SJ633" s="165"/>
      <c r="SK633" s="165"/>
      <c r="SL633" s="165"/>
      <c r="SM633" s="165"/>
      <c r="SN633" s="165"/>
      <c r="SO633" s="165"/>
      <c r="SP633" s="165"/>
      <c r="SQ633" s="165"/>
      <c r="SR633" s="165"/>
      <c r="SS633" s="165"/>
      <c r="ST633" s="165"/>
      <c r="SU633" s="165"/>
      <c r="SV633" s="165"/>
      <c r="SW633" s="165"/>
      <c r="SX633" s="165"/>
      <c r="SY633" s="165"/>
      <c r="SZ633" s="165"/>
      <c r="TA633" s="165"/>
      <c r="TB633" s="165"/>
      <c r="TC633" s="165"/>
      <c r="TD633" s="165"/>
      <c r="TE633" s="165"/>
      <c r="TF633" s="165"/>
      <c r="TG633" s="165"/>
      <c r="TH633" s="165"/>
      <c r="TI633" s="165"/>
      <c r="TJ633" s="165"/>
      <c r="TK633" s="165"/>
      <c r="TL633" s="165"/>
      <c r="TM633" s="165"/>
      <c r="TN633" s="165"/>
      <c r="TO633" s="165"/>
      <c r="TP633" s="165"/>
      <c r="TQ633" s="165"/>
      <c r="TR633" s="165"/>
      <c r="TS633" s="165"/>
      <c r="TT633" s="165"/>
      <c r="TU633" s="165"/>
      <c r="TV633" s="165"/>
      <c r="TW633" s="165"/>
      <c r="TX633" s="165"/>
      <c r="TY633" s="165"/>
      <c r="TZ633" s="165"/>
      <c r="UA633" s="165"/>
      <c r="UB633" s="165"/>
      <c r="UC633" s="165"/>
      <c r="UD633" s="165"/>
      <c r="UE633" s="165"/>
      <c r="UF633" s="165"/>
      <c r="UG633" s="165"/>
      <c r="UH633" s="165"/>
      <c r="UI633" s="165"/>
      <c r="UJ633" s="165"/>
      <c r="UK633" s="165"/>
      <c r="UL633" s="165"/>
      <c r="UM633" s="165"/>
      <c r="UN633" s="165"/>
      <c r="UO633" s="165"/>
      <c r="UP633" s="165"/>
      <c r="UQ633" s="165"/>
      <c r="UR633" s="165"/>
      <c r="US633" s="165"/>
      <c r="UT633" s="165"/>
      <c r="UU633" s="165"/>
      <c r="UV633" s="165"/>
      <c r="UW633" s="165"/>
      <c r="UX633" s="165"/>
      <c r="UY633" s="165"/>
      <c r="UZ633" s="165"/>
      <c r="VA633" s="165"/>
      <c r="VB633" s="165"/>
      <c r="VC633" s="165"/>
      <c r="VD633" s="165"/>
      <c r="VE633" s="165"/>
      <c r="VF633" s="165"/>
      <c r="VG633" s="165"/>
      <c r="VH633" s="165"/>
      <c r="VI633" s="165"/>
      <c r="VJ633" s="165"/>
      <c r="VK633" s="165"/>
      <c r="VL633" s="165"/>
      <c r="VM633" s="165"/>
      <c r="VN633" s="165"/>
      <c r="VO633" s="165"/>
      <c r="VP633" s="165"/>
      <c r="VQ633" s="165"/>
      <c r="VR633" s="165"/>
      <c r="VS633" s="165"/>
      <c r="VT633" s="165"/>
      <c r="VU633" s="165"/>
      <c r="VV633" s="165"/>
      <c r="VW633" s="165"/>
    </row>
    <row r="634" spans="1:595" s="164" customFormat="1" ht="60" customHeight="1">
      <c r="A634" s="798"/>
      <c r="B634" s="655" t="s">
        <v>1399</v>
      </c>
      <c r="C634" s="657" t="s">
        <v>1400</v>
      </c>
      <c r="D634" s="659" t="s">
        <v>1401</v>
      </c>
      <c r="E634" s="681" t="s">
        <v>1402</v>
      </c>
      <c r="F634" s="653" t="s">
        <v>51</v>
      </c>
      <c r="G634" s="664">
        <v>45642</v>
      </c>
      <c r="H634" s="695" t="s">
        <v>1282</v>
      </c>
      <c r="I634" s="212" t="s">
        <v>352</v>
      </c>
      <c r="J634" s="212" t="s">
        <v>298</v>
      </c>
      <c r="K634" s="212" t="s">
        <v>1403</v>
      </c>
      <c r="L634" s="188" t="s">
        <v>28</v>
      </c>
      <c r="M634" s="152">
        <f t="shared" ref="M634:R634" si="48">M635</f>
        <v>1200000</v>
      </c>
      <c r="N634" s="152">
        <f t="shared" si="48"/>
        <v>1200000</v>
      </c>
      <c r="O634" s="203">
        <f t="shared" si="48"/>
        <v>0</v>
      </c>
      <c r="P634" s="203">
        <f t="shared" si="48"/>
        <v>0</v>
      </c>
      <c r="Q634" s="202">
        <f t="shared" si="48"/>
        <v>0</v>
      </c>
      <c r="R634" s="202">
        <f t="shared" si="48"/>
        <v>0</v>
      </c>
      <c r="S634" s="551"/>
      <c r="AU634" s="165"/>
      <c r="AV634" s="165"/>
      <c r="AW634" s="165"/>
      <c r="AX634" s="165"/>
      <c r="AY634" s="165"/>
      <c r="AZ634" s="165"/>
      <c r="BA634" s="165"/>
      <c r="BB634" s="165"/>
      <c r="BC634" s="165"/>
      <c r="BD634" s="165"/>
      <c r="BE634" s="165"/>
      <c r="BF634" s="165"/>
      <c r="BG634" s="165"/>
      <c r="BH634" s="165"/>
      <c r="BI634" s="165"/>
      <c r="BJ634" s="165"/>
      <c r="BK634" s="165"/>
      <c r="BL634" s="165"/>
      <c r="BM634" s="165"/>
      <c r="BN634" s="165"/>
      <c r="BO634" s="165"/>
      <c r="BP634" s="165"/>
      <c r="BQ634" s="165"/>
      <c r="BR634" s="165"/>
      <c r="BS634" s="165"/>
      <c r="BT634" s="165"/>
      <c r="BU634" s="165"/>
      <c r="BV634" s="165"/>
      <c r="BW634" s="165"/>
      <c r="BX634" s="165"/>
      <c r="BY634" s="165"/>
      <c r="BZ634" s="165"/>
      <c r="CA634" s="165"/>
      <c r="CB634" s="165"/>
      <c r="CC634" s="165"/>
      <c r="CD634" s="165"/>
      <c r="CE634" s="165"/>
      <c r="CF634" s="165"/>
      <c r="CG634" s="165"/>
      <c r="CH634" s="165"/>
      <c r="CI634" s="165"/>
      <c r="CJ634" s="165"/>
      <c r="CK634" s="165"/>
      <c r="CL634" s="165"/>
      <c r="CM634" s="165"/>
      <c r="CN634" s="165"/>
      <c r="CO634" s="165"/>
      <c r="CP634" s="165"/>
      <c r="CQ634" s="165"/>
      <c r="CR634" s="165"/>
      <c r="CS634" s="165"/>
      <c r="CT634" s="165"/>
      <c r="CU634" s="165"/>
      <c r="CV634" s="165"/>
      <c r="CW634" s="165"/>
      <c r="CX634" s="165"/>
      <c r="CY634" s="165"/>
      <c r="CZ634" s="165"/>
      <c r="DA634" s="165"/>
      <c r="DB634" s="165"/>
      <c r="DC634" s="165"/>
      <c r="DD634" s="165"/>
      <c r="DE634" s="165"/>
      <c r="DF634" s="165"/>
      <c r="DG634" s="165"/>
      <c r="DH634" s="165"/>
      <c r="DI634" s="165"/>
      <c r="DJ634" s="165"/>
      <c r="DK634" s="165"/>
      <c r="DL634" s="165"/>
      <c r="DM634" s="165"/>
      <c r="DN634" s="165"/>
      <c r="DO634" s="165"/>
      <c r="DP634" s="165"/>
      <c r="DQ634" s="165"/>
      <c r="DR634" s="165"/>
      <c r="DS634" s="165"/>
      <c r="DT634" s="165"/>
      <c r="DU634" s="165"/>
      <c r="DV634" s="165"/>
      <c r="DW634" s="165"/>
      <c r="DX634" s="165"/>
      <c r="DY634" s="165"/>
      <c r="DZ634" s="165"/>
      <c r="EA634" s="165"/>
      <c r="EB634" s="165"/>
      <c r="EC634" s="165"/>
      <c r="ED634" s="165"/>
      <c r="EE634" s="165"/>
      <c r="EF634" s="165"/>
      <c r="EG634" s="165"/>
      <c r="EH634" s="165"/>
      <c r="EI634" s="165"/>
      <c r="EJ634" s="165"/>
      <c r="EK634" s="165"/>
      <c r="EL634" s="165"/>
      <c r="EM634" s="165"/>
      <c r="EN634" s="165"/>
      <c r="EO634" s="165"/>
      <c r="EP634" s="165"/>
      <c r="EQ634" s="165"/>
      <c r="ER634" s="165"/>
      <c r="ES634" s="165"/>
      <c r="ET634" s="165"/>
      <c r="EU634" s="165"/>
      <c r="EV634" s="165"/>
      <c r="EW634" s="165"/>
      <c r="EX634" s="165"/>
      <c r="EY634" s="165"/>
      <c r="EZ634" s="165"/>
      <c r="FA634" s="165"/>
      <c r="FB634" s="165"/>
      <c r="FC634" s="165"/>
      <c r="FD634" s="165"/>
      <c r="FE634" s="165"/>
      <c r="FF634" s="165"/>
      <c r="FG634" s="165"/>
      <c r="FH634" s="165"/>
      <c r="FI634" s="165"/>
      <c r="FJ634" s="165"/>
      <c r="FK634" s="165"/>
      <c r="FL634" s="165"/>
      <c r="FM634" s="165"/>
      <c r="FN634" s="165"/>
      <c r="FO634" s="165"/>
      <c r="FP634" s="165"/>
      <c r="FQ634" s="165"/>
      <c r="FR634" s="165"/>
      <c r="FS634" s="165"/>
      <c r="FT634" s="165"/>
      <c r="FU634" s="165"/>
      <c r="FV634" s="165"/>
      <c r="FW634" s="165"/>
      <c r="FX634" s="165"/>
      <c r="FY634" s="165"/>
      <c r="FZ634" s="165"/>
      <c r="GA634" s="165"/>
      <c r="GB634" s="165"/>
      <c r="GC634" s="165"/>
      <c r="GD634" s="165"/>
      <c r="GE634" s="165"/>
      <c r="GF634" s="165"/>
      <c r="GG634" s="165"/>
      <c r="GH634" s="165"/>
      <c r="GI634" s="165"/>
      <c r="GJ634" s="165"/>
      <c r="GK634" s="165"/>
      <c r="GL634" s="165"/>
      <c r="GM634" s="165"/>
      <c r="GN634" s="165"/>
      <c r="GO634" s="165"/>
      <c r="GP634" s="165"/>
      <c r="GQ634" s="165"/>
      <c r="GR634" s="165"/>
      <c r="GS634" s="165"/>
      <c r="GT634" s="165"/>
      <c r="GU634" s="165"/>
      <c r="GV634" s="165"/>
      <c r="GW634" s="165"/>
      <c r="GX634" s="165"/>
      <c r="GY634" s="165"/>
      <c r="GZ634" s="165"/>
      <c r="HA634" s="165"/>
      <c r="HB634" s="165"/>
      <c r="HC634" s="165"/>
      <c r="HD634" s="165"/>
      <c r="HE634" s="165"/>
      <c r="HF634" s="165"/>
      <c r="HG634" s="165"/>
      <c r="HH634" s="165"/>
      <c r="HI634" s="165"/>
      <c r="HJ634" s="165"/>
      <c r="HK634" s="165"/>
      <c r="HL634" s="165"/>
      <c r="HM634" s="165"/>
      <c r="HN634" s="165"/>
      <c r="HO634" s="165"/>
      <c r="HP634" s="165"/>
      <c r="HQ634" s="165"/>
      <c r="HR634" s="165"/>
      <c r="HS634" s="165"/>
      <c r="HT634" s="165"/>
      <c r="HU634" s="165"/>
      <c r="HV634" s="165"/>
      <c r="HW634" s="165"/>
      <c r="HX634" s="165"/>
      <c r="HY634" s="165"/>
      <c r="HZ634" s="165"/>
      <c r="IA634" s="165"/>
      <c r="IB634" s="165"/>
      <c r="IC634" s="165"/>
      <c r="ID634" s="165"/>
      <c r="IE634" s="165"/>
      <c r="IF634" s="165"/>
      <c r="IG634" s="165"/>
      <c r="IH634" s="165"/>
      <c r="II634" s="165"/>
      <c r="IJ634" s="165"/>
      <c r="IK634" s="165"/>
      <c r="IL634" s="165"/>
      <c r="IM634" s="165"/>
      <c r="IN634" s="165"/>
      <c r="IO634" s="165"/>
      <c r="IP634" s="165"/>
      <c r="IQ634" s="165"/>
      <c r="IR634" s="165"/>
      <c r="IS634" s="165"/>
      <c r="IT634" s="165"/>
      <c r="IU634" s="165"/>
      <c r="IV634" s="165"/>
      <c r="IW634" s="165"/>
      <c r="IX634" s="165"/>
      <c r="IY634" s="165"/>
      <c r="IZ634" s="165"/>
      <c r="JA634" s="165"/>
      <c r="JB634" s="165"/>
      <c r="JC634" s="165"/>
      <c r="JD634" s="165"/>
      <c r="JE634" s="165"/>
      <c r="JF634" s="165"/>
      <c r="JG634" s="165"/>
      <c r="JH634" s="165"/>
      <c r="JI634" s="165"/>
      <c r="JJ634" s="165"/>
      <c r="JK634" s="165"/>
      <c r="JL634" s="165"/>
      <c r="JM634" s="165"/>
      <c r="JN634" s="165"/>
      <c r="JO634" s="165"/>
      <c r="JP634" s="165"/>
      <c r="JQ634" s="165"/>
      <c r="JR634" s="165"/>
      <c r="JS634" s="165"/>
      <c r="JT634" s="165"/>
      <c r="JU634" s="165"/>
      <c r="JV634" s="165"/>
      <c r="JW634" s="165"/>
      <c r="JX634" s="165"/>
      <c r="JY634" s="165"/>
      <c r="JZ634" s="165"/>
      <c r="KA634" s="165"/>
      <c r="KB634" s="165"/>
      <c r="KC634" s="165"/>
      <c r="KD634" s="165"/>
      <c r="KE634" s="165"/>
      <c r="KF634" s="165"/>
      <c r="KG634" s="165"/>
      <c r="KH634" s="165"/>
      <c r="KI634" s="165"/>
      <c r="KJ634" s="165"/>
      <c r="KK634" s="165"/>
      <c r="KL634" s="165"/>
      <c r="KM634" s="165"/>
      <c r="KN634" s="165"/>
      <c r="KO634" s="165"/>
      <c r="KP634" s="165"/>
      <c r="KQ634" s="165"/>
      <c r="KR634" s="165"/>
      <c r="KS634" s="165"/>
      <c r="KT634" s="165"/>
      <c r="KU634" s="165"/>
      <c r="KV634" s="165"/>
      <c r="KW634" s="165"/>
      <c r="KX634" s="165"/>
      <c r="KY634" s="165"/>
      <c r="KZ634" s="165"/>
      <c r="LA634" s="165"/>
      <c r="LB634" s="165"/>
      <c r="LC634" s="165"/>
      <c r="LD634" s="165"/>
      <c r="LE634" s="165"/>
      <c r="LF634" s="165"/>
      <c r="LG634" s="165"/>
      <c r="LH634" s="165"/>
      <c r="LI634" s="165"/>
      <c r="LJ634" s="165"/>
      <c r="LK634" s="165"/>
      <c r="LL634" s="165"/>
      <c r="LM634" s="165"/>
      <c r="LN634" s="165"/>
      <c r="LO634" s="165"/>
      <c r="LP634" s="165"/>
      <c r="LQ634" s="165"/>
      <c r="LR634" s="165"/>
      <c r="LS634" s="165"/>
      <c r="LT634" s="165"/>
      <c r="LU634" s="165"/>
      <c r="LV634" s="165"/>
      <c r="LW634" s="165"/>
      <c r="LX634" s="165"/>
      <c r="LY634" s="165"/>
      <c r="LZ634" s="165"/>
      <c r="MA634" s="165"/>
      <c r="MB634" s="165"/>
      <c r="MC634" s="165"/>
      <c r="MD634" s="165"/>
      <c r="ME634" s="165"/>
      <c r="MF634" s="165"/>
      <c r="MG634" s="165"/>
      <c r="MH634" s="165"/>
      <c r="MI634" s="165"/>
      <c r="MJ634" s="165"/>
      <c r="MK634" s="165"/>
      <c r="ML634" s="165"/>
      <c r="MM634" s="165"/>
      <c r="MN634" s="165"/>
      <c r="MO634" s="165"/>
      <c r="MP634" s="165"/>
      <c r="MQ634" s="165"/>
      <c r="MR634" s="165"/>
      <c r="MS634" s="165"/>
      <c r="MT634" s="165"/>
      <c r="MU634" s="165"/>
      <c r="MV634" s="165"/>
      <c r="MW634" s="165"/>
      <c r="MX634" s="165"/>
      <c r="MY634" s="165"/>
      <c r="MZ634" s="165"/>
      <c r="NA634" s="165"/>
      <c r="NB634" s="165"/>
      <c r="NC634" s="165"/>
      <c r="ND634" s="165"/>
      <c r="NE634" s="165"/>
      <c r="NF634" s="165"/>
      <c r="NG634" s="165"/>
      <c r="NH634" s="165"/>
      <c r="NI634" s="165"/>
      <c r="NJ634" s="165"/>
      <c r="NK634" s="165"/>
      <c r="NL634" s="165"/>
      <c r="NM634" s="165"/>
      <c r="NN634" s="165"/>
      <c r="NO634" s="165"/>
      <c r="NP634" s="165"/>
      <c r="NQ634" s="165"/>
      <c r="NR634" s="165"/>
      <c r="NS634" s="165"/>
      <c r="NT634" s="165"/>
      <c r="NU634" s="165"/>
      <c r="NV634" s="165"/>
      <c r="NW634" s="165"/>
      <c r="NX634" s="165"/>
      <c r="NY634" s="165"/>
      <c r="NZ634" s="165"/>
      <c r="OA634" s="165"/>
      <c r="OB634" s="165"/>
      <c r="OC634" s="165"/>
      <c r="OD634" s="165"/>
      <c r="OE634" s="165"/>
      <c r="OF634" s="165"/>
      <c r="OG634" s="165"/>
      <c r="OH634" s="165"/>
      <c r="OI634" s="165"/>
      <c r="OJ634" s="165"/>
      <c r="OK634" s="165"/>
      <c r="OL634" s="165"/>
      <c r="OM634" s="165"/>
      <c r="ON634" s="165"/>
      <c r="OO634" s="165"/>
      <c r="OP634" s="165"/>
      <c r="OQ634" s="165"/>
      <c r="OR634" s="165"/>
      <c r="OS634" s="165"/>
      <c r="OT634" s="165"/>
      <c r="OU634" s="165"/>
      <c r="OV634" s="165"/>
      <c r="OW634" s="165"/>
      <c r="OX634" s="165"/>
      <c r="OY634" s="165"/>
      <c r="OZ634" s="165"/>
      <c r="PA634" s="165"/>
      <c r="PB634" s="165"/>
      <c r="PC634" s="165"/>
      <c r="PD634" s="165"/>
      <c r="PE634" s="165"/>
      <c r="PF634" s="165"/>
      <c r="PG634" s="165"/>
      <c r="PH634" s="165"/>
      <c r="PI634" s="165"/>
      <c r="PJ634" s="165"/>
      <c r="PK634" s="165"/>
      <c r="PL634" s="165"/>
      <c r="PM634" s="165"/>
      <c r="PN634" s="165"/>
      <c r="PO634" s="165"/>
      <c r="PP634" s="165"/>
      <c r="PQ634" s="165"/>
      <c r="PR634" s="165"/>
      <c r="PS634" s="165"/>
      <c r="PT634" s="165"/>
      <c r="PU634" s="165"/>
      <c r="PV634" s="165"/>
      <c r="PW634" s="165"/>
      <c r="PX634" s="165"/>
      <c r="PY634" s="165"/>
      <c r="PZ634" s="165"/>
      <c r="QA634" s="165"/>
      <c r="QB634" s="165"/>
      <c r="QC634" s="165"/>
      <c r="QD634" s="165"/>
      <c r="QE634" s="165"/>
      <c r="QF634" s="165"/>
      <c r="QG634" s="165"/>
      <c r="QH634" s="165"/>
      <c r="QI634" s="165"/>
      <c r="QJ634" s="165"/>
      <c r="QK634" s="165"/>
      <c r="QL634" s="165"/>
      <c r="QM634" s="165"/>
      <c r="QN634" s="165"/>
      <c r="QO634" s="165"/>
      <c r="QP634" s="165"/>
      <c r="QQ634" s="165"/>
      <c r="QR634" s="165"/>
      <c r="QS634" s="165"/>
      <c r="QT634" s="165"/>
      <c r="QU634" s="165"/>
      <c r="QV634" s="165"/>
      <c r="QW634" s="165"/>
      <c r="QX634" s="165"/>
      <c r="QY634" s="165"/>
      <c r="QZ634" s="165"/>
      <c r="RA634" s="165"/>
      <c r="RB634" s="165"/>
      <c r="RC634" s="165"/>
      <c r="RD634" s="165"/>
      <c r="RE634" s="165"/>
      <c r="RF634" s="165"/>
      <c r="RG634" s="165"/>
      <c r="RH634" s="165"/>
      <c r="RI634" s="165"/>
      <c r="RJ634" s="165"/>
      <c r="RK634" s="165"/>
      <c r="RL634" s="165"/>
      <c r="RM634" s="165"/>
      <c r="RN634" s="165"/>
      <c r="RO634" s="165"/>
      <c r="RP634" s="165"/>
      <c r="RQ634" s="165"/>
      <c r="RR634" s="165"/>
      <c r="RS634" s="165"/>
      <c r="RT634" s="165"/>
      <c r="RU634" s="165"/>
      <c r="RV634" s="165"/>
      <c r="RW634" s="165"/>
      <c r="RX634" s="165"/>
      <c r="RY634" s="165"/>
      <c r="RZ634" s="165"/>
      <c r="SA634" s="165"/>
      <c r="SB634" s="165"/>
      <c r="SC634" s="165"/>
      <c r="SD634" s="165"/>
      <c r="SE634" s="165"/>
      <c r="SF634" s="165"/>
      <c r="SG634" s="165"/>
      <c r="SH634" s="165"/>
      <c r="SI634" s="165"/>
      <c r="SJ634" s="165"/>
      <c r="SK634" s="165"/>
      <c r="SL634" s="165"/>
      <c r="SM634" s="165"/>
      <c r="SN634" s="165"/>
      <c r="SO634" s="165"/>
      <c r="SP634" s="165"/>
      <c r="SQ634" s="165"/>
      <c r="SR634" s="165"/>
      <c r="SS634" s="165"/>
      <c r="ST634" s="165"/>
      <c r="SU634" s="165"/>
      <c r="SV634" s="165"/>
      <c r="SW634" s="165"/>
      <c r="SX634" s="165"/>
      <c r="SY634" s="165"/>
      <c r="SZ634" s="165"/>
      <c r="TA634" s="165"/>
      <c r="TB634" s="165"/>
      <c r="TC634" s="165"/>
      <c r="TD634" s="165"/>
      <c r="TE634" s="165"/>
      <c r="TF634" s="165"/>
      <c r="TG634" s="165"/>
      <c r="TH634" s="165"/>
      <c r="TI634" s="165"/>
      <c r="TJ634" s="165"/>
      <c r="TK634" s="165"/>
      <c r="TL634" s="165"/>
      <c r="TM634" s="165"/>
      <c r="TN634" s="165"/>
      <c r="TO634" s="165"/>
      <c r="TP634" s="165"/>
      <c r="TQ634" s="165"/>
      <c r="TR634" s="165"/>
      <c r="TS634" s="165"/>
      <c r="TT634" s="165"/>
      <c r="TU634" s="165"/>
      <c r="TV634" s="165"/>
      <c r="TW634" s="165"/>
      <c r="TX634" s="165"/>
      <c r="TY634" s="165"/>
      <c r="TZ634" s="165"/>
      <c r="UA634" s="165"/>
      <c r="UB634" s="165"/>
      <c r="UC634" s="165"/>
      <c r="UD634" s="165"/>
      <c r="UE634" s="165"/>
      <c r="UF634" s="165"/>
      <c r="UG634" s="165"/>
      <c r="UH634" s="165"/>
      <c r="UI634" s="165"/>
      <c r="UJ634" s="165"/>
      <c r="UK634" s="165"/>
      <c r="UL634" s="165"/>
      <c r="UM634" s="165"/>
      <c r="UN634" s="165"/>
      <c r="UO634" s="165"/>
      <c r="UP634" s="165"/>
      <c r="UQ634" s="165"/>
      <c r="UR634" s="165"/>
      <c r="US634" s="165"/>
      <c r="UT634" s="165"/>
      <c r="UU634" s="165"/>
      <c r="UV634" s="165"/>
      <c r="UW634" s="165"/>
      <c r="UX634" s="165"/>
      <c r="UY634" s="165"/>
      <c r="UZ634" s="165"/>
      <c r="VA634" s="165"/>
      <c r="VB634" s="165"/>
      <c r="VC634" s="165"/>
      <c r="VD634" s="165"/>
      <c r="VE634" s="165"/>
      <c r="VF634" s="165"/>
      <c r="VG634" s="165"/>
      <c r="VH634" s="165"/>
      <c r="VI634" s="165"/>
      <c r="VJ634" s="165"/>
      <c r="VK634" s="165"/>
      <c r="VL634" s="165"/>
      <c r="VM634" s="165"/>
      <c r="VN634" s="165"/>
      <c r="VO634" s="165"/>
      <c r="VP634" s="165"/>
      <c r="VQ634" s="165"/>
      <c r="VR634" s="165"/>
      <c r="VS634" s="165"/>
      <c r="VT634" s="165"/>
      <c r="VU634" s="165"/>
      <c r="VV634" s="165"/>
      <c r="VW634" s="165"/>
    </row>
    <row r="635" spans="1:595" s="164" customFormat="1" ht="69" customHeight="1">
      <c r="A635" s="798"/>
      <c r="B635" s="765"/>
      <c r="C635" s="692"/>
      <c r="D635" s="660"/>
      <c r="E635" s="682"/>
      <c r="F635" s="663"/>
      <c r="G635" s="665"/>
      <c r="H635" s="696"/>
      <c r="I635" s="213" t="s">
        <v>352</v>
      </c>
      <c r="J635" s="213" t="s">
        <v>298</v>
      </c>
      <c r="K635" s="175" t="s">
        <v>1403</v>
      </c>
      <c r="L635" s="200" t="s">
        <v>424</v>
      </c>
      <c r="M635" s="155">
        <v>1200000</v>
      </c>
      <c r="N635" s="155">
        <v>1200000</v>
      </c>
      <c r="O635" s="199">
        <v>0</v>
      </c>
      <c r="P635" s="199">
        <v>0</v>
      </c>
      <c r="Q635" s="155">
        <v>0</v>
      </c>
      <c r="R635" s="155">
        <v>0</v>
      </c>
      <c r="S635" s="546">
        <v>3</v>
      </c>
      <c r="AU635" s="165"/>
      <c r="AV635" s="165"/>
      <c r="AW635" s="165"/>
      <c r="AX635" s="165"/>
      <c r="AY635" s="165"/>
      <c r="AZ635" s="165"/>
      <c r="BA635" s="165"/>
      <c r="BB635" s="165"/>
      <c r="BC635" s="165"/>
      <c r="BD635" s="165"/>
      <c r="BE635" s="165"/>
      <c r="BF635" s="165"/>
      <c r="BG635" s="165"/>
      <c r="BH635" s="165"/>
      <c r="BI635" s="165"/>
      <c r="BJ635" s="165"/>
      <c r="BK635" s="165"/>
      <c r="BL635" s="165"/>
      <c r="BM635" s="165"/>
      <c r="BN635" s="165"/>
      <c r="BO635" s="165"/>
      <c r="BP635" s="165"/>
      <c r="BQ635" s="165"/>
      <c r="BR635" s="165"/>
      <c r="BS635" s="165"/>
      <c r="BT635" s="165"/>
      <c r="BU635" s="165"/>
      <c r="BV635" s="165"/>
      <c r="BW635" s="165"/>
      <c r="BX635" s="165"/>
      <c r="BY635" s="165"/>
      <c r="BZ635" s="165"/>
      <c r="CA635" s="165"/>
      <c r="CB635" s="165"/>
      <c r="CC635" s="165"/>
      <c r="CD635" s="165"/>
      <c r="CE635" s="165"/>
      <c r="CF635" s="165"/>
      <c r="CG635" s="165"/>
      <c r="CH635" s="165"/>
      <c r="CI635" s="165"/>
      <c r="CJ635" s="165"/>
      <c r="CK635" s="165"/>
      <c r="CL635" s="165"/>
      <c r="CM635" s="165"/>
      <c r="CN635" s="165"/>
      <c r="CO635" s="165"/>
      <c r="CP635" s="165"/>
      <c r="CQ635" s="165"/>
      <c r="CR635" s="165"/>
      <c r="CS635" s="165"/>
      <c r="CT635" s="165"/>
      <c r="CU635" s="165"/>
      <c r="CV635" s="165"/>
      <c r="CW635" s="165"/>
      <c r="CX635" s="165"/>
      <c r="CY635" s="165"/>
      <c r="CZ635" s="165"/>
      <c r="DA635" s="165"/>
      <c r="DB635" s="165"/>
      <c r="DC635" s="165"/>
      <c r="DD635" s="165"/>
      <c r="DE635" s="165"/>
      <c r="DF635" s="165"/>
      <c r="DG635" s="165"/>
      <c r="DH635" s="165"/>
      <c r="DI635" s="165"/>
      <c r="DJ635" s="165"/>
      <c r="DK635" s="165"/>
      <c r="DL635" s="165"/>
      <c r="DM635" s="165"/>
      <c r="DN635" s="165"/>
      <c r="DO635" s="165"/>
      <c r="DP635" s="165"/>
      <c r="DQ635" s="165"/>
      <c r="DR635" s="165"/>
      <c r="DS635" s="165"/>
      <c r="DT635" s="165"/>
      <c r="DU635" s="165"/>
      <c r="DV635" s="165"/>
      <c r="DW635" s="165"/>
      <c r="DX635" s="165"/>
      <c r="DY635" s="165"/>
      <c r="DZ635" s="165"/>
      <c r="EA635" s="165"/>
      <c r="EB635" s="165"/>
      <c r="EC635" s="165"/>
      <c r="ED635" s="165"/>
      <c r="EE635" s="165"/>
      <c r="EF635" s="165"/>
      <c r="EG635" s="165"/>
      <c r="EH635" s="165"/>
      <c r="EI635" s="165"/>
      <c r="EJ635" s="165"/>
      <c r="EK635" s="165"/>
      <c r="EL635" s="165"/>
      <c r="EM635" s="165"/>
      <c r="EN635" s="165"/>
      <c r="EO635" s="165"/>
      <c r="EP635" s="165"/>
      <c r="EQ635" s="165"/>
      <c r="ER635" s="165"/>
      <c r="ES635" s="165"/>
      <c r="ET635" s="165"/>
      <c r="EU635" s="165"/>
      <c r="EV635" s="165"/>
      <c r="EW635" s="165"/>
      <c r="EX635" s="165"/>
      <c r="EY635" s="165"/>
      <c r="EZ635" s="165"/>
      <c r="FA635" s="165"/>
      <c r="FB635" s="165"/>
      <c r="FC635" s="165"/>
      <c r="FD635" s="165"/>
      <c r="FE635" s="165"/>
      <c r="FF635" s="165"/>
      <c r="FG635" s="165"/>
      <c r="FH635" s="165"/>
      <c r="FI635" s="165"/>
      <c r="FJ635" s="165"/>
      <c r="FK635" s="165"/>
      <c r="FL635" s="165"/>
      <c r="FM635" s="165"/>
      <c r="FN635" s="165"/>
      <c r="FO635" s="165"/>
      <c r="FP635" s="165"/>
      <c r="FQ635" s="165"/>
      <c r="FR635" s="165"/>
      <c r="FS635" s="165"/>
      <c r="FT635" s="165"/>
      <c r="FU635" s="165"/>
      <c r="FV635" s="165"/>
      <c r="FW635" s="165"/>
      <c r="FX635" s="165"/>
      <c r="FY635" s="165"/>
      <c r="FZ635" s="165"/>
      <c r="GA635" s="165"/>
      <c r="GB635" s="165"/>
      <c r="GC635" s="165"/>
      <c r="GD635" s="165"/>
      <c r="GE635" s="165"/>
      <c r="GF635" s="165"/>
      <c r="GG635" s="165"/>
      <c r="GH635" s="165"/>
      <c r="GI635" s="165"/>
      <c r="GJ635" s="165"/>
      <c r="GK635" s="165"/>
      <c r="GL635" s="165"/>
      <c r="GM635" s="165"/>
      <c r="GN635" s="165"/>
      <c r="GO635" s="165"/>
      <c r="GP635" s="165"/>
      <c r="GQ635" s="165"/>
      <c r="GR635" s="165"/>
      <c r="GS635" s="165"/>
      <c r="GT635" s="165"/>
      <c r="GU635" s="165"/>
      <c r="GV635" s="165"/>
      <c r="GW635" s="165"/>
      <c r="GX635" s="165"/>
      <c r="GY635" s="165"/>
      <c r="GZ635" s="165"/>
      <c r="HA635" s="165"/>
      <c r="HB635" s="165"/>
      <c r="HC635" s="165"/>
      <c r="HD635" s="165"/>
      <c r="HE635" s="165"/>
      <c r="HF635" s="165"/>
      <c r="HG635" s="165"/>
      <c r="HH635" s="165"/>
      <c r="HI635" s="165"/>
      <c r="HJ635" s="165"/>
      <c r="HK635" s="165"/>
      <c r="HL635" s="165"/>
      <c r="HM635" s="165"/>
      <c r="HN635" s="165"/>
      <c r="HO635" s="165"/>
      <c r="HP635" s="165"/>
      <c r="HQ635" s="165"/>
      <c r="HR635" s="165"/>
      <c r="HS635" s="165"/>
      <c r="HT635" s="165"/>
      <c r="HU635" s="165"/>
      <c r="HV635" s="165"/>
      <c r="HW635" s="165"/>
      <c r="HX635" s="165"/>
      <c r="HY635" s="165"/>
      <c r="HZ635" s="165"/>
      <c r="IA635" s="165"/>
      <c r="IB635" s="165"/>
      <c r="IC635" s="165"/>
      <c r="ID635" s="165"/>
      <c r="IE635" s="165"/>
      <c r="IF635" s="165"/>
      <c r="IG635" s="165"/>
      <c r="IH635" s="165"/>
      <c r="II635" s="165"/>
      <c r="IJ635" s="165"/>
      <c r="IK635" s="165"/>
      <c r="IL635" s="165"/>
      <c r="IM635" s="165"/>
      <c r="IN635" s="165"/>
      <c r="IO635" s="165"/>
      <c r="IP635" s="165"/>
      <c r="IQ635" s="165"/>
      <c r="IR635" s="165"/>
      <c r="IS635" s="165"/>
      <c r="IT635" s="165"/>
      <c r="IU635" s="165"/>
      <c r="IV635" s="165"/>
      <c r="IW635" s="165"/>
      <c r="IX635" s="165"/>
      <c r="IY635" s="165"/>
      <c r="IZ635" s="165"/>
      <c r="JA635" s="165"/>
      <c r="JB635" s="165"/>
      <c r="JC635" s="165"/>
      <c r="JD635" s="165"/>
      <c r="JE635" s="165"/>
      <c r="JF635" s="165"/>
      <c r="JG635" s="165"/>
      <c r="JH635" s="165"/>
      <c r="JI635" s="165"/>
      <c r="JJ635" s="165"/>
      <c r="JK635" s="165"/>
      <c r="JL635" s="165"/>
      <c r="JM635" s="165"/>
      <c r="JN635" s="165"/>
      <c r="JO635" s="165"/>
      <c r="JP635" s="165"/>
      <c r="JQ635" s="165"/>
      <c r="JR635" s="165"/>
      <c r="JS635" s="165"/>
      <c r="JT635" s="165"/>
      <c r="JU635" s="165"/>
      <c r="JV635" s="165"/>
      <c r="JW635" s="165"/>
      <c r="JX635" s="165"/>
      <c r="JY635" s="165"/>
      <c r="JZ635" s="165"/>
      <c r="KA635" s="165"/>
      <c r="KB635" s="165"/>
      <c r="KC635" s="165"/>
      <c r="KD635" s="165"/>
      <c r="KE635" s="165"/>
      <c r="KF635" s="165"/>
      <c r="KG635" s="165"/>
      <c r="KH635" s="165"/>
      <c r="KI635" s="165"/>
      <c r="KJ635" s="165"/>
      <c r="KK635" s="165"/>
      <c r="KL635" s="165"/>
      <c r="KM635" s="165"/>
      <c r="KN635" s="165"/>
      <c r="KO635" s="165"/>
      <c r="KP635" s="165"/>
      <c r="KQ635" s="165"/>
      <c r="KR635" s="165"/>
      <c r="KS635" s="165"/>
      <c r="KT635" s="165"/>
      <c r="KU635" s="165"/>
      <c r="KV635" s="165"/>
      <c r="KW635" s="165"/>
      <c r="KX635" s="165"/>
      <c r="KY635" s="165"/>
      <c r="KZ635" s="165"/>
      <c r="LA635" s="165"/>
      <c r="LB635" s="165"/>
      <c r="LC635" s="165"/>
      <c r="LD635" s="165"/>
      <c r="LE635" s="165"/>
      <c r="LF635" s="165"/>
      <c r="LG635" s="165"/>
      <c r="LH635" s="165"/>
      <c r="LI635" s="165"/>
      <c r="LJ635" s="165"/>
      <c r="LK635" s="165"/>
      <c r="LL635" s="165"/>
      <c r="LM635" s="165"/>
      <c r="LN635" s="165"/>
      <c r="LO635" s="165"/>
      <c r="LP635" s="165"/>
      <c r="LQ635" s="165"/>
      <c r="LR635" s="165"/>
      <c r="LS635" s="165"/>
      <c r="LT635" s="165"/>
      <c r="LU635" s="165"/>
      <c r="LV635" s="165"/>
      <c r="LW635" s="165"/>
      <c r="LX635" s="165"/>
      <c r="LY635" s="165"/>
      <c r="LZ635" s="165"/>
      <c r="MA635" s="165"/>
      <c r="MB635" s="165"/>
      <c r="MC635" s="165"/>
      <c r="MD635" s="165"/>
      <c r="ME635" s="165"/>
      <c r="MF635" s="165"/>
      <c r="MG635" s="165"/>
      <c r="MH635" s="165"/>
      <c r="MI635" s="165"/>
      <c r="MJ635" s="165"/>
      <c r="MK635" s="165"/>
      <c r="ML635" s="165"/>
      <c r="MM635" s="165"/>
      <c r="MN635" s="165"/>
      <c r="MO635" s="165"/>
      <c r="MP635" s="165"/>
      <c r="MQ635" s="165"/>
      <c r="MR635" s="165"/>
      <c r="MS635" s="165"/>
      <c r="MT635" s="165"/>
      <c r="MU635" s="165"/>
      <c r="MV635" s="165"/>
      <c r="MW635" s="165"/>
      <c r="MX635" s="165"/>
      <c r="MY635" s="165"/>
      <c r="MZ635" s="165"/>
      <c r="NA635" s="165"/>
      <c r="NB635" s="165"/>
      <c r="NC635" s="165"/>
      <c r="ND635" s="165"/>
      <c r="NE635" s="165"/>
      <c r="NF635" s="165"/>
      <c r="NG635" s="165"/>
      <c r="NH635" s="165"/>
      <c r="NI635" s="165"/>
      <c r="NJ635" s="165"/>
      <c r="NK635" s="165"/>
      <c r="NL635" s="165"/>
      <c r="NM635" s="165"/>
      <c r="NN635" s="165"/>
      <c r="NO635" s="165"/>
      <c r="NP635" s="165"/>
      <c r="NQ635" s="165"/>
      <c r="NR635" s="165"/>
      <c r="NS635" s="165"/>
      <c r="NT635" s="165"/>
      <c r="NU635" s="165"/>
      <c r="NV635" s="165"/>
      <c r="NW635" s="165"/>
      <c r="NX635" s="165"/>
      <c r="NY635" s="165"/>
      <c r="NZ635" s="165"/>
      <c r="OA635" s="165"/>
      <c r="OB635" s="165"/>
      <c r="OC635" s="165"/>
      <c r="OD635" s="165"/>
      <c r="OE635" s="165"/>
      <c r="OF635" s="165"/>
      <c r="OG635" s="165"/>
      <c r="OH635" s="165"/>
      <c r="OI635" s="165"/>
      <c r="OJ635" s="165"/>
      <c r="OK635" s="165"/>
      <c r="OL635" s="165"/>
      <c r="OM635" s="165"/>
      <c r="ON635" s="165"/>
      <c r="OO635" s="165"/>
      <c r="OP635" s="165"/>
      <c r="OQ635" s="165"/>
      <c r="OR635" s="165"/>
      <c r="OS635" s="165"/>
      <c r="OT635" s="165"/>
      <c r="OU635" s="165"/>
      <c r="OV635" s="165"/>
      <c r="OW635" s="165"/>
      <c r="OX635" s="165"/>
      <c r="OY635" s="165"/>
      <c r="OZ635" s="165"/>
      <c r="PA635" s="165"/>
      <c r="PB635" s="165"/>
      <c r="PC635" s="165"/>
      <c r="PD635" s="165"/>
      <c r="PE635" s="165"/>
      <c r="PF635" s="165"/>
      <c r="PG635" s="165"/>
      <c r="PH635" s="165"/>
      <c r="PI635" s="165"/>
      <c r="PJ635" s="165"/>
      <c r="PK635" s="165"/>
      <c r="PL635" s="165"/>
      <c r="PM635" s="165"/>
      <c r="PN635" s="165"/>
      <c r="PO635" s="165"/>
      <c r="PP635" s="165"/>
      <c r="PQ635" s="165"/>
      <c r="PR635" s="165"/>
      <c r="PS635" s="165"/>
      <c r="PT635" s="165"/>
      <c r="PU635" s="165"/>
      <c r="PV635" s="165"/>
      <c r="PW635" s="165"/>
      <c r="PX635" s="165"/>
      <c r="PY635" s="165"/>
      <c r="PZ635" s="165"/>
      <c r="QA635" s="165"/>
      <c r="QB635" s="165"/>
      <c r="QC635" s="165"/>
      <c r="QD635" s="165"/>
      <c r="QE635" s="165"/>
      <c r="QF635" s="165"/>
      <c r="QG635" s="165"/>
      <c r="QH635" s="165"/>
      <c r="QI635" s="165"/>
      <c r="QJ635" s="165"/>
      <c r="QK635" s="165"/>
      <c r="QL635" s="165"/>
      <c r="QM635" s="165"/>
      <c r="QN635" s="165"/>
      <c r="QO635" s="165"/>
      <c r="QP635" s="165"/>
      <c r="QQ635" s="165"/>
      <c r="QR635" s="165"/>
      <c r="QS635" s="165"/>
      <c r="QT635" s="165"/>
      <c r="QU635" s="165"/>
      <c r="QV635" s="165"/>
      <c r="QW635" s="165"/>
      <c r="QX635" s="165"/>
      <c r="QY635" s="165"/>
      <c r="QZ635" s="165"/>
      <c r="RA635" s="165"/>
      <c r="RB635" s="165"/>
      <c r="RC635" s="165"/>
      <c r="RD635" s="165"/>
      <c r="RE635" s="165"/>
      <c r="RF635" s="165"/>
      <c r="RG635" s="165"/>
      <c r="RH635" s="165"/>
      <c r="RI635" s="165"/>
      <c r="RJ635" s="165"/>
      <c r="RK635" s="165"/>
      <c r="RL635" s="165"/>
      <c r="RM635" s="165"/>
      <c r="RN635" s="165"/>
      <c r="RO635" s="165"/>
      <c r="RP635" s="165"/>
      <c r="RQ635" s="165"/>
      <c r="RR635" s="165"/>
      <c r="RS635" s="165"/>
      <c r="RT635" s="165"/>
      <c r="RU635" s="165"/>
      <c r="RV635" s="165"/>
      <c r="RW635" s="165"/>
      <c r="RX635" s="165"/>
      <c r="RY635" s="165"/>
      <c r="RZ635" s="165"/>
      <c r="SA635" s="165"/>
      <c r="SB635" s="165"/>
      <c r="SC635" s="165"/>
      <c r="SD635" s="165"/>
      <c r="SE635" s="165"/>
      <c r="SF635" s="165"/>
      <c r="SG635" s="165"/>
      <c r="SH635" s="165"/>
      <c r="SI635" s="165"/>
      <c r="SJ635" s="165"/>
      <c r="SK635" s="165"/>
      <c r="SL635" s="165"/>
      <c r="SM635" s="165"/>
      <c r="SN635" s="165"/>
      <c r="SO635" s="165"/>
      <c r="SP635" s="165"/>
      <c r="SQ635" s="165"/>
      <c r="SR635" s="165"/>
      <c r="SS635" s="165"/>
      <c r="ST635" s="165"/>
      <c r="SU635" s="165"/>
      <c r="SV635" s="165"/>
      <c r="SW635" s="165"/>
      <c r="SX635" s="165"/>
      <c r="SY635" s="165"/>
      <c r="SZ635" s="165"/>
      <c r="TA635" s="165"/>
      <c r="TB635" s="165"/>
      <c r="TC635" s="165"/>
      <c r="TD635" s="165"/>
      <c r="TE635" s="165"/>
      <c r="TF635" s="165"/>
      <c r="TG635" s="165"/>
      <c r="TH635" s="165"/>
      <c r="TI635" s="165"/>
      <c r="TJ635" s="165"/>
      <c r="TK635" s="165"/>
      <c r="TL635" s="165"/>
      <c r="TM635" s="165"/>
      <c r="TN635" s="165"/>
      <c r="TO635" s="165"/>
      <c r="TP635" s="165"/>
      <c r="TQ635" s="165"/>
      <c r="TR635" s="165"/>
      <c r="TS635" s="165"/>
      <c r="TT635" s="165"/>
      <c r="TU635" s="165"/>
      <c r="TV635" s="165"/>
      <c r="TW635" s="165"/>
      <c r="TX635" s="165"/>
      <c r="TY635" s="165"/>
      <c r="TZ635" s="165"/>
      <c r="UA635" s="165"/>
      <c r="UB635" s="165"/>
      <c r="UC635" s="165"/>
      <c r="UD635" s="165"/>
      <c r="UE635" s="165"/>
      <c r="UF635" s="165"/>
      <c r="UG635" s="165"/>
      <c r="UH635" s="165"/>
      <c r="UI635" s="165"/>
      <c r="UJ635" s="165"/>
      <c r="UK635" s="165"/>
      <c r="UL635" s="165"/>
      <c r="UM635" s="165"/>
      <c r="UN635" s="165"/>
      <c r="UO635" s="165"/>
      <c r="UP635" s="165"/>
      <c r="UQ635" s="165"/>
      <c r="UR635" s="165"/>
      <c r="US635" s="165"/>
      <c r="UT635" s="165"/>
      <c r="UU635" s="165"/>
      <c r="UV635" s="165"/>
      <c r="UW635" s="165"/>
      <c r="UX635" s="165"/>
      <c r="UY635" s="165"/>
      <c r="UZ635" s="165"/>
      <c r="VA635" s="165"/>
      <c r="VB635" s="165"/>
      <c r="VC635" s="165"/>
      <c r="VD635" s="165"/>
      <c r="VE635" s="165"/>
      <c r="VF635" s="165"/>
      <c r="VG635" s="165"/>
      <c r="VH635" s="165"/>
      <c r="VI635" s="165"/>
      <c r="VJ635" s="165"/>
      <c r="VK635" s="165"/>
      <c r="VL635" s="165"/>
      <c r="VM635" s="165"/>
      <c r="VN635" s="165"/>
      <c r="VO635" s="165"/>
      <c r="VP635" s="165"/>
      <c r="VQ635" s="165"/>
      <c r="VR635" s="165"/>
      <c r="VS635" s="165"/>
      <c r="VT635" s="165"/>
      <c r="VU635" s="165"/>
      <c r="VV635" s="165"/>
      <c r="VW635" s="165"/>
    </row>
    <row r="636" spans="1:595" s="164" customFormat="1" ht="79.5" customHeight="1">
      <c r="A636" s="798"/>
      <c r="B636" s="655" t="s">
        <v>1404</v>
      </c>
      <c r="C636" s="657" t="s">
        <v>1405</v>
      </c>
      <c r="D636" s="659" t="s">
        <v>1401</v>
      </c>
      <c r="E636" s="661" t="s">
        <v>1406</v>
      </c>
      <c r="F636" s="653" t="s">
        <v>51</v>
      </c>
      <c r="G636" s="664">
        <v>45642</v>
      </c>
      <c r="H636" s="664" t="s">
        <v>24</v>
      </c>
      <c r="I636" s="214" t="s">
        <v>352</v>
      </c>
      <c r="J636" s="214" t="s">
        <v>298</v>
      </c>
      <c r="K636" s="214" t="s">
        <v>1407</v>
      </c>
      <c r="L636" s="212" t="s">
        <v>28</v>
      </c>
      <c r="M636" s="152">
        <f t="shared" ref="M636:R636" si="49">M637</f>
        <v>63200</v>
      </c>
      <c r="N636" s="152">
        <f>N637</f>
        <v>63200</v>
      </c>
      <c r="O636" s="198">
        <f t="shared" si="49"/>
        <v>0</v>
      </c>
      <c r="P636" s="198">
        <f t="shared" si="49"/>
        <v>0</v>
      </c>
      <c r="Q636" s="152">
        <f t="shared" si="49"/>
        <v>0</v>
      </c>
      <c r="R636" s="152">
        <f t="shared" si="49"/>
        <v>0</v>
      </c>
      <c r="S636" s="555"/>
      <c r="AU636" s="165"/>
      <c r="AV636" s="165"/>
      <c r="AW636" s="165"/>
      <c r="AX636" s="165"/>
      <c r="AY636" s="165"/>
      <c r="AZ636" s="165"/>
      <c r="BA636" s="165"/>
      <c r="BB636" s="165"/>
      <c r="BC636" s="165"/>
      <c r="BD636" s="165"/>
      <c r="BE636" s="165"/>
      <c r="BF636" s="165"/>
      <c r="BG636" s="165"/>
      <c r="BH636" s="165"/>
      <c r="BI636" s="165"/>
      <c r="BJ636" s="165"/>
      <c r="BK636" s="165"/>
      <c r="BL636" s="165"/>
      <c r="BM636" s="165"/>
      <c r="BN636" s="165"/>
      <c r="BO636" s="165"/>
      <c r="BP636" s="165"/>
      <c r="BQ636" s="165"/>
      <c r="BR636" s="165"/>
      <c r="BS636" s="165"/>
      <c r="BT636" s="165"/>
      <c r="BU636" s="165"/>
      <c r="BV636" s="165"/>
      <c r="BW636" s="165"/>
      <c r="BX636" s="165"/>
      <c r="BY636" s="165"/>
      <c r="BZ636" s="165"/>
      <c r="CA636" s="165"/>
      <c r="CB636" s="165"/>
      <c r="CC636" s="165"/>
      <c r="CD636" s="165"/>
      <c r="CE636" s="165"/>
      <c r="CF636" s="165"/>
      <c r="CG636" s="165"/>
      <c r="CH636" s="165"/>
      <c r="CI636" s="165"/>
      <c r="CJ636" s="165"/>
      <c r="CK636" s="165"/>
      <c r="CL636" s="165"/>
      <c r="CM636" s="165"/>
      <c r="CN636" s="165"/>
      <c r="CO636" s="165"/>
      <c r="CP636" s="165"/>
      <c r="CQ636" s="165"/>
      <c r="CR636" s="165"/>
      <c r="CS636" s="165"/>
      <c r="CT636" s="165"/>
      <c r="CU636" s="165"/>
      <c r="CV636" s="165"/>
      <c r="CW636" s="165"/>
      <c r="CX636" s="165"/>
      <c r="CY636" s="165"/>
      <c r="CZ636" s="165"/>
      <c r="DA636" s="165"/>
      <c r="DB636" s="165"/>
      <c r="DC636" s="165"/>
      <c r="DD636" s="165"/>
      <c r="DE636" s="165"/>
      <c r="DF636" s="165"/>
      <c r="DG636" s="165"/>
      <c r="DH636" s="165"/>
      <c r="DI636" s="165"/>
      <c r="DJ636" s="165"/>
      <c r="DK636" s="165"/>
      <c r="DL636" s="165"/>
      <c r="DM636" s="165"/>
      <c r="DN636" s="165"/>
      <c r="DO636" s="165"/>
      <c r="DP636" s="165"/>
      <c r="DQ636" s="165"/>
      <c r="DR636" s="165"/>
      <c r="DS636" s="165"/>
      <c r="DT636" s="165"/>
      <c r="DU636" s="165"/>
      <c r="DV636" s="165"/>
      <c r="DW636" s="165"/>
      <c r="DX636" s="165"/>
      <c r="DY636" s="165"/>
      <c r="DZ636" s="165"/>
      <c r="EA636" s="165"/>
      <c r="EB636" s="165"/>
      <c r="EC636" s="165"/>
      <c r="ED636" s="165"/>
      <c r="EE636" s="165"/>
      <c r="EF636" s="165"/>
      <c r="EG636" s="165"/>
      <c r="EH636" s="165"/>
      <c r="EI636" s="165"/>
      <c r="EJ636" s="165"/>
      <c r="EK636" s="165"/>
      <c r="EL636" s="165"/>
      <c r="EM636" s="165"/>
      <c r="EN636" s="165"/>
      <c r="EO636" s="165"/>
      <c r="EP636" s="165"/>
      <c r="EQ636" s="165"/>
      <c r="ER636" s="165"/>
      <c r="ES636" s="165"/>
      <c r="ET636" s="165"/>
      <c r="EU636" s="165"/>
      <c r="EV636" s="165"/>
      <c r="EW636" s="165"/>
      <c r="EX636" s="165"/>
      <c r="EY636" s="165"/>
      <c r="EZ636" s="165"/>
      <c r="FA636" s="165"/>
      <c r="FB636" s="165"/>
      <c r="FC636" s="165"/>
      <c r="FD636" s="165"/>
      <c r="FE636" s="165"/>
      <c r="FF636" s="165"/>
      <c r="FG636" s="165"/>
      <c r="FH636" s="165"/>
      <c r="FI636" s="165"/>
      <c r="FJ636" s="165"/>
      <c r="FK636" s="165"/>
      <c r="FL636" s="165"/>
      <c r="FM636" s="165"/>
      <c r="FN636" s="165"/>
      <c r="FO636" s="165"/>
      <c r="FP636" s="165"/>
      <c r="FQ636" s="165"/>
      <c r="FR636" s="165"/>
      <c r="FS636" s="165"/>
      <c r="FT636" s="165"/>
      <c r="FU636" s="165"/>
      <c r="FV636" s="165"/>
      <c r="FW636" s="165"/>
      <c r="FX636" s="165"/>
      <c r="FY636" s="165"/>
      <c r="FZ636" s="165"/>
      <c r="GA636" s="165"/>
      <c r="GB636" s="165"/>
      <c r="GC636" s="165"/>
      <c r="GD636" s="165"/>
      <c r="GE636" s="165"/>
      <c r="GF636" s="165"/>
      <c r="GG636" s="165"/>
      <c r="GH636" s="165"/>
      <c r="GI636" s="165"/>
      <c r="GJ636" s="165"/>
      <c r="GK636" s="165"/>
      <c r="GL636" s="165"/>
      <c r="GM636" s="165"/>
      <c r="GN636" s="165"/>
      <c r="GO636" s="165"/>
      <c r="GP636" s="165"/>
      <c r="GQ636" s="165"/>
      <c r="GR636" s="165"/>
      <c r="GS636" s="165"/>
      <c r="GT636" s="165"/>
      <c r="GU636" s="165"/>
      <c r="GV636" s="165"/>
      <c r="GW636" s="165"/>
      <c r="GX636" s="165"/>
      <c r="GY636" s="165"/>
      <c r="GZ636" s="165"/>
      <c r="HA636" s="165"/>
      <c r="HB636" s="165"/>
      <c r="HC636" s="165"/>
      <c r="HD636" s="165"/>
      <c r="HE636" s="165"/>
      <c r="HF636" s="165"/>
      <c r="HG636" s="165"/>
      <c r="HH636" s="165"/>
      <c r="HI636" s="165"/>
      <c r="HJ636" s="165"/>
      <c r="HK636" s="165"/>
      <c r="HL636" s="165"/>
      <c r="HM636" s="165"/>
      <c r="HN636" s="165"/>
      <c r="HO636" s="165"/>
      <c r="HP636" s="165"/>
      <c r="HQ636" s="165"/>
      <c r="HR636" s="165"/>
      <c r="HS636" s="165"/>
      <c r="HT636" s="165"/>
      <c r="HU636" s="165"/>
      <c r="HV636" s="165"/>
      <c r="HW636" s="165"/>
      <c r="HX636" s="165"/>
      <c r="HY636" s="165"/>
      <c r="HZ636" s="165"/>
      <c r="IA636" s="165"/>
      <c r="IB636" s="165"/>
      <c r="IC636" s="165"/>
      <c r="ID636" s="165"/>
      <c r="IE636" s="165"/>
      <c r="IF636" s="165"/>
      <c r="IG636" s="165"/>
      <c r="IH636" s="165"/>
      <c r="II636" s="165"/>
      <c r="IJ636" s="165"/>
      <c r="IK636" s="165"/>
      <c r="IL636" s="165"/>
      <c r="IM636" s="165"/>
      <c r="IN636" s="165"/>
      <c r="IO636" s="165"/>
      <c r="IP636" s="165"/>
      <c r="IQ636" s="165"/>
      <c r="IR636" s="165"/>
      <c r="IS636" s="165"/>
      <c r="IT636" s="165"/>
      <c r="IU636" s="165"/>
      <c r="IV636" s="165"/>
      <c r="IW636" s="165"/>
      <c r="IX636" s="165"/>
      <c r="IY636" s="165"/>
      <c r="IZ636" s="165"/>
      <c r="JA636" s="165"/>
      <c r="JB636" s="165"/>
      <c r="JC636" s="165"/>
      <c r="JD636" s="165"/>
      <c r="JE636" s="165"/>
      <c r="JF636" s="165"/>
      <c r="JG636" s="165"/>
      <c r="JH636" s="165"/>
      <c r="JI636" s="165"/>
      <c r="JJ636" s="165"/>
      <c r="JK636" s="165"/>
      <c r="JL636" s="165"/>
      <c r="JM636" s="165"/>
      <c r="JN636" s="165"/>
      <c r="JO636" s="165"/>
      <c r="JP636" s="165"/>
      <c r="JQ636" s="165"/>
      <c r="JR636" s="165"/>
      <c r="JS636" s="165"/>
      <c r="JT636" s="165"/>
      <c r="JU636" s="165"/>
      <c r="JV636" s="165"/>
      <c r="JW636" s="165"/>
      <c r="JX636" s="165"/>
      <c r="JY636" s="165"/>
      <c r="JZ636" s="165"/>
      <c r="KA636" s="165"/>
      <c r="KB636" s="165"/>
      <c r="KC636" s="165"/>
      <c r="KD636" s="165"/>
      <c r="KE636" s="165"/>
      <c r="KF636" s="165"/>
      <c r="KG636" s="165"/>
      <c r="KH636" s="165"/>
      <c r="KI636" s="165"/>
      <c r="KJ636" s="165"/>
      <c r="KK636" s="165"/>
      <c r="KL636" s="165"/>
      <c r="KM636" s="165"/>
      <c r="KN636" s="165"/>
      <c r="KO636" s="165"/>
      <c r="KP636" s="165"/>
      <c r="KQ636" s="165"/>
      <c r="KR636" s="165"/>
      <c r="KS636" s="165"/>
      <c r="KT636" s="165"/>
      <c r="KU636" s="165"/>
      <c r="KV636" s="165"/>
      <c r="KW636" s="165"/>
      <c r="KX636" s="165"/>
      <c r="KY636" s="165"/>
      <c r="KZ636" s="165"/>
      <c r="LA636" s="165"/>
      <c r="LB636" s="165"/>
      <c r="LC636" s="165"/>
      <c r="LD636" s="165"/>
      <c r="LE636" s="165"/>
      <c r="LF636" s="165"/>
      <c r="LG636" s="165"/>
      <c r="LH636" s="165"/>
      <c r="LI636" s="165"/>
      <c r="LJ636" s="165"/>
      <c r="LK636" s="165"/>
      <c r="LL636" s="165"/>
      <c r="LM636" s="165"/>
      <c r="LN636" s="165"/>
      <c r="LO636" s="165"/>
      <c r="LP636" s="165"/>
      <c r="LQ636" s="165"/>
      <c r="LR636" s="165"/>
      <c r="LS636" s="165"/>
      <c r="LT636" s="165"/>
      <c r="LU636" s="165"/>
      <c r="LV636" s="165"/>
      <c r="LW636" s="165"/>
      <c r="LX636" s="165"/>
      <c r="LY636" s="165"/>
      <c r="LZ636" s="165"/>
      <c r="MA636" s="165"/>
      <c r="MB636" s="165"/>
      <c r="MC636" s="165"/>
      <c r="MD636" s="165"/>
      <c r="ME636" s="165"/>
      <c r="MF636" s="165"/>
      <c r="MG636" s="165"/>
      <c r="MH636" s="165"/>
      <c r="MI636" s="165"/>
      <c r="MJ636" s="165"/>
      <c r="MK636" s="165"/>
      <c r="ML636" s="165"/>
      <c r="MM636" s="165"/>
      <c r="MN636" s="165"/>
      <c r="MO636" s="165"/>
      <c r="MP636" s="165"/>
      <c r="MQ636" s="165"/>
      <c r="MR636" s="165"/>
      <c r="MS636" s="165"/>
      <c r="MT636" s="165"/>
      <c r="MU636" s="165"/>
      <c r="MV636" s="165"/>
      <c r="MW636" s="165"/>
      <c r="MX636" s="165"/>
      <c r="MY636" s="165"/>
      <c r="MZ636" s="165"/>
      <c r="NA636" s="165"/>
      <c r="NB636" s="165"/>
      <c r="NC636" s="165"/>
      <c r="ND636" s="165"/>
      <c r="NE636" s="165"/>
      <c r="NF636" s="165"/>
      <c r="NG636" s="165"/>
      <c r="NH636" s="165"/>
      <c r="NI636" s="165"/>
      <c r="NJ636" s="165"/>
      <c r="NK636" s="165"/>
      <c r="NL636" s="165"/>
      <c r="NM636" s="165"/>
      <c r="NN636" s="165"/>
      <c r="NO636" s="165"/>
      <c r="NP636" s="165"/>
      <c r="NQ636" s="165"/>
      <c r="NR636" s="165"/>
      <c r="NS636" s="165"/>
      <c r="NT636" s="165"/>
      <c r="NU636" s="165"/>
      <c r="NV636" s="165"/>
      <c r="NW636" s="165"/>
      <c r="NX636" s="165"/>
      <c r="NY636" s="165"/>
      <c r="NZ636" s="165"/>
      <c r="OA636" s="165"/>
      <c r="OB636" s="165"/>
      <c r="OC636" s="165"/>
      <c r="OD636" s="165"/>
      <c r="OE636" s="165"/>
      <c r="OF636" s="165"/>
      <c r="OG636" s="165"/>
      <c r="OH636" s="165"/>
      <c r="OI636" s="165"/>
      <c r="OJ636" s="165"/>
      <c r="OK636" s="165"/>
      <c r="OL636" s="165"/>
      <c r="OM636" s="165"/>
      <c r="ON636" s="165"/>
      <c r="OO636" s="165"/>
      <c r="OP636" s="165"/>
      <c r="OQ636" s="165"/>
      <c r="OR636" s="165"/>
      <c r="OS636" s="165"/>
      <c r="OT636" s="165"/>
      <c r="OU636" s="165"/>
      <c r="OV636" s="165"/>
      <c r="OW636" s="165"/>
      <c r="OX636" s="165"/>
      <c r="OY636" s="165"/>
      <c r="OZ636" s="165"/>
      <c r="PA636" s="165"/>
      <c r="PB636" s="165"/>
      <c r="PC636" s="165"/>
      <c r="PD636" s="165"/>
      <c r="PE636" s="165"/>
      <c r="PF636" s="165"/>
      <c r="PG636" s="165"/>
      <c r="PH636" s="165"/>
      <c r="PI636" s="165"/>
      <c r="PJ636" s="165"/>
      <c r="PK636" s="165"/>
      <c r="PL636" s="165"/>
      <c r="PM636" s="165"/>
      <c r="PN636" s="165"/>
      <c r="PO636" s="165"/>
      <c r="PP636" s="165"/>
      <c r="PQ636" s="165"/>
      <c r="PR636" s="165"/>
      <c r="PS636" s="165"/>
      <c r="PT636" s="165"/>
      <c r="PU636" s="165"/>
      <c r="PV636" s="165"/>
      <c r="PW636" s="165"/>
      <c r="PX636" s="165"/>
      <c r="PY636" s="165"/>
      <c r="PZ636" s="165"/>
      <c r="QA636" s="165"/>
      <c r="QB636" s="165"/>
      <c r="QC636" s="165"/>
      <c r="QD636" s="165"/>
      <c r="QE636" s="165"/>
      <c r="QF636" s="165"/>
      <c r="QG636" s="165"/>
      <c r="QH636" s="165"/>
      <c r="QI636" s="165"/>
      <c r="QJ636" s="165"/>
      <c r="QK636" s="165"/>
      <c r="QL636" s="165"/>
      <c r="QM636" s="165"/>
      <c r="QN636" s="165"/>
      <c r="QO636" s="165"/>
      <c r="QP636" s="165"/>
      <c r="QQ636" s="165"/>
      <c r="QR636" s="165"/>
      <c r="QS636" s="165"/>
      <c r="QT636" s="165"/>
      <c r="QU636" s="165"/>
      <c r="QV636" s="165"/>
      <c r="QW636" s="165"/>
      <c r="QX636" s="165"/>
      <c r="QY636" s="165"/>
      <c r="QZ636" s="165"/>
      <c r="RA636" s="165"/>
      <c r="RB636" s="165"/>
      <c r="RC636" s="165"/>
      <c r="RD636" s="165"/>
      <c r="RE636" s="165"/>
      <c r="RF636" s="165"/>
      <c r="RG636" s="165"/>
      <c r="RH636" s="165"/>
      <c r="RI636" s="165"/>
      <c r="RJ636" s="165"/>
      <c r="RK636" s="165"/>
      <c r="RL636" s="165"/>
      <c r="RM636" s="165"/>
      <c r="RN636" s="165"/>
      <c r="RO636" s="165"/>
      <c r="RP636" s="165"/>
      <c r="RQ636" s="165"/>
      <c r="RR636" s="165"/>
      <c r="RS636" s="165"/>
      <c r="RT636" s="165"/>
      <c r="RU636" s="165"/>
      <c r="RV636" s="165"/>
      <c r="RW636" s="165"/>
      <c r="RX636" s="165"/>
      <c r="RY636" s="165"/>
      <c r="RZ636" s="165"/>
      <c r="SA636" s="165"/>
      <c r="SB636" s="165"/>
      <c r="SC636" s="165"/>
      <c r="SD636" s="165"/>
      <c r="SE636" s="165"/>
      <c r="SF636" s="165"/>
      <c r="SG636" s="165"/>
      <c r="SH636" s="165"/>
      <c r="SI636" s="165"/>
      <c r="SJ636" s="165"/>
      <c r="SK636" s="165"/>
      <c r="SL636" s="165"/>
      <c r="SM636" s="165"/>
      <c r="SN636" s="165"/>
      <c r="SO636" s="165"/>
      <c r="SP636" s="165"/>
      <c r="SQ636" s="165"/>
      <c r="SR636" s="165"/>
      <c r="SS636" s="165"/>
      <c r="ST636" s="165"/>
      <c r="SU636" s="165"/>
      <c r="SV636" s="165"/>
      <c r="SW636" s="165"/>
      <c r="SX636" s="165"/>
      <c r="SY636" s="165"/>
      <c r="SZ636" s="165"/>
      <c r="TA636" s="165"/>
      <c r="TB636" s="165"/>
      <c r="TC636" s="165"/>
      <c r="TD636" s="165"/>
      <c r="TE636" s="165"/>
      <c r="TF636" s="165"/>
      <c r="TG636" s="165"/>
      <c r="TH636" s="165"/>
      <c r="TI636" s="165"/>
      <c r="TJ636" s="165"/>
      <c r="TK636" s="165"/>
      <c r="TL636" s="165"/>
      <c r="TM636" s="165"/>
      <c r="TN636" s="165"/>
      <c r="TO636" s="165"/>
      <c r="TP636" s="165"/>
      <c r="TQ636" s="165"/>
      <c r="TR636" s="165"/>
      <c r="TS636" s="165"/>
      <c r="TT636" s="165"/>
      <c r="TU636" s="165"/>
      <c r="TV636" s="165"/>
      <c r="TW636" s="165"/>
      <c r="TX636" s="165"/>
      <c r="TY636" s="165"/>
      <c r="TZ636" s="165"/>
      <c r="UA636" s="165"/>
      <c r="UB636" s="165"/>
      <c r="UC636" s="165"/>
      <c r="UD636" s="165"/>
      <c r="UE636" s="165"/>
      <c r="UF636" s="165"/>
      <c r="UG636" s="165"/>
      <c r="UH636" s="165"/>
      <c r="UI636" s="165"/>
      <c r="UJ636" s="165"/>
      <c r="UK636" s="165"/>
      <c r="UL636" s="165"/>
      <c r="UM636" s="165"/>
      <c r="UN636" s="165"/>
      <c r="UO636" s="165"/>
      <c r="UP636" s="165"/>
      <c r="UQ636" s="165"/>
      <c r="UR636" s="165"/>
      <c r="US636" s="165"/>
      <c r="UT636" s="165"/>
      <c r="UU636" s="165"/>
      <c r="UV636" s="165"/>
      <c r="UW636" s="165"/>
      <c r="UX636" s="165"/>
      <c r="UY636" s="165"/>
      <c r="UZ636" s="165"/>
      <c r="VA636" s="165"/>
      <c r="VB636" s="165"/>
      <c r="VC636" s="165"/>
      <c r="VD636" s="165"/>
      <c r="VE636" s="165"/>
      <c r="VF636" s="165"/>
      <c r="VG636" s="165"/>
      <c r="VH636" s="165"/>
      <c r="VI636" s="165"/>
      <c r="VJ636" s="165"/>
      <c r="VK636" s="165"/>
      <c r="VL636" s="165"/>
      <c r="VM636" s="165"/>
      <c r="VN636" s="165"/>
      <c r="VO636" s="165"/>
      <c r="VP636" s="165"/>
      <c r="VQ636" s="165"/>
      <c r="VR636" s="165"/>
      <c r="VS636" s="165"/>
      <c r="VT636" s="165"/>
      <c r="VU636" s="165"/>
      <c r="VV636" s="165"/>
      <c r="VW636" s="165"/>
    </row>
    <row r="637" spans="1:595" s="164" customFormat="1" ht="79.5" customHeight="1">
      <c r="A637" s="798"/>
      <c r="B637" s="656"/>
      <c r="C637" s="658"/>
      <c r="D637" s="660"/>
      <c r="E637" s="662"/>
      <c r="F637" s="663"/>
      <c r="G637" s="665"/>
      <c r="H637" s="665"/>
      <c r="I637" s="213" t="s">
        <v>352</v>
      </c>
      <c r="J637" s="213" t="s">
        <v>298</v>
      </c>
      <c r="K637" s="175" t="s">
        <v>1407</v>
      </c>
      <c r="L637" s="200" t="s">
        <v>424</v>
      </c>
      <c r="M637" s="155">
        <v>63200</v>
      </c>
      <c r="N637" s="155">
        <v>63200</v>
      </c>
      <c r="O637" s="199">
        <v>0</v>
      </c>
      <c r="P637" s="199">
        <v>0</v>
      </c>
      <c r="Q637" s="155">
        <v>0</v>
      </c>
      <c r="R637" s="155">
        <v>0</v>
      </c>
      <c r="S637" s="546">
        <v>3</v>
      </c>
      <c r="AU637" s="165"/>
      <c r="AV637" s="165"/>
      <c r="AW637" s="165"/>
      <c r="AX637" s="165"/>
      <c r="AY637" s="165"/>
      <c r="AZ637" s="165"/>
      <c r="BA637" s="165"/>
      <c r="BB637" s="165"/>
      <c r="BC637" s="165"/>
      <c r="BD637" s="165"/>
      <c r="BE637" s="165"/>
      <c r="BF637" s="165"/>
      <c r="BG637" s="165"/>
      <c r="BH637" s="165"/>
      <c r="BI637" s="165"/>
      <c r="BJ637" s="165"/>
      <c r="BK637" s="165"/>
      <c r="BL637" s="165"/>
      <c r="BM637" s="165"/>
      <c r="BN637" s="165"/>
      <c r="BO637" s="165"/>
      <c r="BP637" s="165"/>
      <c r="BQ637" s="165"/>
      <c r="BR637" s="165"/>
      <c r="BS637" s="165"/>
      <c r="BT637" s="165"/>
      <c r="BU637" s="165"/>
      <c r="BV637" s="165"/>
      <c r="BW637" s="165"/>
      <c r="BX637" s="165"/>
      <c r="BY637" s="165"/>
      <c r="BZ637" s="165"/>
      <c r="CA637" s="165"/>
      <c r="CB637" s="165"/>
      <c r="CC637" s="165"/>
      <c r="CD637" s="165"/>
      <c r="CE637" s="165"/>
      <c r="CF637" s="165"/>
      <c r="CG637" s="165"/>
      <c r="CH637" s="165"/>
      <c r="CI637" s="165"/>
      <c r="CJ637" s="165"/>
      <c r="CK637" s="165"/>
      <c r="CL637" s="165"/>
      <c r="CM637" s="165"/>
      <c r="CN637" s="165"/>
      <c r="CO637" s="165"/>
      <c r="CP637" s="165"/>
      <c r="CQ637" s="165"/>
      <c r="CR637" s="165"/>
      <c r="CS637" s="165"/>
      <c r="CT637" s="165"/>
      <c r="CU637" s="165"/>
      <c r="CV637" s="165"/>
      <c r="CW637" s="165"/>
      <c r="CX637" s="165"/>
      <c r="CY637" s="165"/>
      <c r="CZ637" s="165"/>
      <c r="DA637" s="165"/>
      <c r="DB637" s="165"/>
      <c r="DC637" s="165"/>
      <c r="DD637" s="165"/>
      <c r="DE637" s="165"/>
      <c r="DF637" s="165"/>
      <c r="DG637" s="165"/>
      <c r="DH637" s="165"/>
      <c r="DI637" s="165"/>
      <c r="DJ637" s="165"/>
      <c r="DK637" s="165"/>
      <c r="DL637" s="165"/>
      <c r="DM637" s="165"/>
      <c r="DN637" s="165"/>
      <c r="DO637" s="165"/>
      <c r="DP637" s="165"/>
      <c r="DQ637" s="165"/>
      <c r="DR637" s="165"/>
      <c r="DS637" s="165"/>
      <c r="DT637" s="165"/>
      <c r="DU637" s="165"/>
      <c r="DV637" s="165"/>
      <c r="DW637" s="165"/>
      <c r="DX637" s="165"/>
      <c r="DY637" s="165"/>
      <c r="DZ637" s="165"/>
      <c r="EA637" s="165"/>
      <c r="EB637" s="165"/>
      <c r="EC637" s="165"/>
      <c r="ED637" s="165"/>
      <c r="EE637" s="165"/>
      <c r="EF637" s="165"/>
      <c r="EG637" s="165"/>
      <c r="EH637" s="165"/>
      <c r="EI637" s="165"/>
      <c r="EJ637" s="165"/>
      <c r="EK637" s="165"/>
      <c r="EL637" s="165"/>
      <c r="EM637" s="165"/>
      <c r="EN637" s="165"/>
      <c r="EO637" s="165"/>
      <c r="EP637" s="165"/>
      <c r="EQ637" s="165"/>
      <c r="ER637" s="165"/>
      <c r="ES637" s="165"/>
      <c r="ET637" s="165"/>
      <c r="EU637" s="165"/>
      <c r="EV637" s="165"/>
      <c r="EW637" s="165"/>
      <c r="EX637" s="165"/>
      <c r="EY637" s="165"/>
      <c r="EZ637" s="165"/>
      <c r="FA637" s="165"/>
      <c r="FB637" s="165"/>
      <c r="FC637" s="165"/>
      <c r="FD637" s="165"/>
      <c r="FE637" s="165"/>
      <c r="FF637" s="165"/>
      <c r="FG637" s="165"/>
      <c r="FH637" s="165"/>
      <c r="FI637" s="165"/>
      <c r="FJ637" s="165"/>
      <c r="FK637" s="165"/>
      <c r="FL637" s="165"/>
      <c r="FM637" s="165"/>
      <c r="FN637" s="165"/>
      <c r="FO637" s="165"/>
      <c r="FP637" s="165"/>
      <c r="FQ637" s="165"/>
      <c r="FR637" s="165"/>
      <c r="FS637" s="165"/>
      <c r="FT637" s="165"/>
      <c r="FU637" s="165"/>
      <c r="FV637" s="165"/>
      <c r="FW637" s="165"/>
      <c r="FX637" s="165"/>
      <c r="FY637" s="165"/>
      <c r="FZ637" s="165"/>
      <c r="GA637" s="165"/>
      <c r="GB637" s="165"/>
      <c r="GC637" s="165"/>
      <c r="GD637" s="165"/>
      <c r="GE637" s="165"/>
      <c r="GF637" s="165"/>
      <c r="GG637" s="165"/>
      <c r="GH637" s="165"/>
      <c r="GI637" s="165"/>
      <c r="GJ637" s="165"/>
      <c r="GK637" s="165"/>
      <c r="GL637" s="165"/>
      <c r="GM637" s="165"/>
      <c r="GN637" s="165"/>
      <c r="GO637" s="165"/>
      <c r="GP637" s="165"/>
      <c r="GQ637" s="165"/>
      <c r="GR637" s="165"/>
      <c r="GS637" s="165"/>
      <c r="GT637" s="165"/>
      <c r="GU637" s="165"/>
      <c r="GV637" s="165"/>
      <c r="GW637" s="165"/>
      <c r="GX637" s="165"/>
      <c r="GY637" s="165"/>
      <c r="GZ637" s="165"/>
      <c r="HA637" s="165"/>
      <c r="HB637" s="165"/>
      <c r="HC637" s="165"/>
      <c r="HD637" s="165"/>
      <c r="HE637" s="165"/>
      <c r="HF637" s="165"/>
      <c r="HG637" s="165"/>
      <c r="HH637" s="165"/>
      <c r="HI637" s="165"/>
      <c r="HJ637" s="165"/>
      <c r="HK637" s="165"/>
      <c r="HL637" s="165"/>
      <c r="HM637" s="165"/>
      <c r="HN637" s="165"/>
      <c r="HO637" s="165"/>
      <c r="HP637" s="165"/>
      <c r="HQ637" s="165"/>
      <c r="HR637" s="165"/>
      <c r="HS637" s="165"/>
      <c r="HT637" s="165"/>
      <c r="HU637" s="165"/>
      <c r="HV637" s="165"/>
      <c r="HW637" s="165"/>
      <c r="HX637" s="165"/>
      <c r="HY637" s="165"/>
      <c r="HZ637" s="165"/>
      <c r="IA637" s="165"/>
      <c r="IB637" s="165"/>
      <c r="IC637" s="165"/>
      <c r="ID637" s="165"/>
      <c r="IE637" s="165"/>
      <c r="IF637" s="165"/>
      <c r="IG637" s="165"/>
      <c r="IH637" s="165"/>
      <c r="II637" s="165"/>
      <c r="IJ637" s="165"/>
      <c r="IK637" s="165"/>
      <c r="IL637" s="165"/>
      <c r="IM637" s="165"/>
      <c r="IN637" s="165"/>
      <c r="IO637" s="165"/>
      <c r="IP637" s="165"/>
      <c r="IQ637" s="165"/>
      <c r="IR637" s="165"/>
      <c r="IS637" s="165"/>
      <c r="IT637" s="165"/>
      <c r="IU637" s="165"/>
      <c r="IV637" s="165"/>
      <c r="IW637" s="165"/>
      <c r="IX637" s="165"/>
      <c r="IY637" s="165"/>
      <c r="IZ637" s="165"/>
      <c r="JA637" s="165"/>
      <c r="JB637" s="165"/>
      <c r="JC637" s="165"/>
      <c r="JD637" s="165"/>
      <c r="JE637" s="165"/>
      <c r="JF637" s="165"/>
      <c r="JG637" s="165"/>
      <c r="JH637" s="165"/>
      <c r="JI637" s="165"/>
      <c r="JJ637" s="165"/>
      <c r="JK637" s="165"/>
      <c r="JL637" s="165"/>
      <c r="JM637" s="165"/>
      <c r="JN637" s="165"/>
      <c r="JO637" s="165"/>
      <c r="JP637" s="165"/>
      <c r="JQ637" s="165"/>
      <c r="JR637" s="165"/>
      <c r="JS637" s="165"/>
      <c r="JT637" s="165"/>
      <c r="JU637" s="165"/>
      <c r="JV637" s="165"/>
      <c r="JW637" s="165"/>
      <c r="JX637" s="165"/>
      <c r="JY637" s="165"/>
      <c r="JZ637" s="165"/>
      <c r="KA637" s="165"/>
      <c r="KB637" s="165"/>
      <c r="KC637" s="165"/>
      <c r="KD637" s="165"/>
      <c r="KE637" s="165"/>
      <c r="KF637" s="165"/>
      <c r="KG637" s="165"/>
      <c r="KH637" s="165"/>
      <c r="KI637" s="165"/>
      <c r="KJ637" s="165"/>
      <c r="KK637" s="165"/>
      <c r="KL637" s="165"/>
      <c r="KM637" s="165"/>
      <c r="KN637" s="165"/>
      <c r="KO637" s="165"/>
      <c r="KP637" s="165"/>
      <c r="KQ637" s="165"/>
      <c r="KR637" s="165"/>
      <c r="KS637" s="165"/>
      <c r="KT637" s="165"/>
      <c r="KU637" s="165"/>
      <c r="KV637" s="165"/>
      <c r="KW637" s="165"/>
      <c r="KX637" s="165"/>
      <c r="KY637" s="165"/>
      <c r="KZ637" s="165"/>
      <c r="LA637" s="165"/>
      <c r="LB637" s="165"/>
      <c r="LC637" s="165"/>
      <c r="LD637" s="165"/>
      <c r="LE637" s="165"/>
      <c r="LF637" s="165"/>
      <c r="LG637" s="165"/>
      <c r="LH637" s="165"/>
      <c r="LI637" s="165"/>
      <c r="LJ637" s="165"/>
      <c r="LK637" s="165"/>
      <c r="LL637" s="165"/>
      <c r="LM637" s="165"/>
      <c r="LN637" s="165"/>
      <c r="LO637" s="165"/>
      <c r="LP637" s="165"/>
      <c r="LQ637" s="165"/>
      <c r="LR637" s="165"/>
      <c r="LS637" s="165"/>
      <c r="LT637" s="165"/>
      <c r="LU637" s="165"/>
      <c r="LV637" s="165"/>
      <c r="LW637" s="165"/>
      <c r="LX637" s="165"/>
      <c r="LY637" s="165"/>
      <c r="LZ637" s="165"/>
      <c r="MA637" s="165"/>
      <c r="MB637" s="165"/>
      <c r="MC637" s="165"/>
      <c r="MD637" s="165"/>
      <c r="ME637" s="165"/>
      <c r="MF637" s="165"/>
      <c r="MG637" s="165"/>
      <c r="MH637" s="165"/>
      <c r="MI637" s="165"/>
      <c r="MJ637" s="165"/>
      <c r="MK637" s="165"/>
      <c r="ML637" s="165"/>
      <c r="MM637" s="165"/>
      <c r="MN637" s="165"/>
      <c r="MO637" s="165"/>
      <c r="MP637" s="165"/>
      <c r="MQ637" s="165"/>
      <c r="MR637" s="165"/>
      <c r="MS637" s="165"/>
      <c r="MT637" s="165"/>
      <c r="MU637" s="165"/>
      <c r="MV637" s="165"/>
      <c r="MW637" s="165"/>
      <c r="MX637" s="165"/>
      <c r="MY637" s="165"/>
      <c r="MZ637" s="165"/>
      <c r="NA637" s="165"/>
      <c r="NB637" s="165"/>
      <c r="NC637" s="165"/>
      <c r="ND637" s="165"/>
      <c r="NE637" s="165"/>
      <c r="NF637" s="165"/>
      <c r="NG637" s="165"/>
      <c r="NH637" s="165"/>
      <c r="NI637" s="165"/>
      <c r="NJ637" s="165"/>
      <c r="NK637" s="165"/>
      <c r="NL637" s="165"/>
      <c r="NM637" s="165"/>
      <c r="NN637" s="165"/>
      <c r="NO637" s="165"/>
      <c r="NP637" s="165"/>
      <c r="NQ637" s="165"/>
      <c r="NR637" s="165"/>
      <c r="NS637" s="165"/>
      <c r="NT637" s="165"/>
      <c r="NU637" s="165"/>
      <c r="NV637" s="165"/>
      <c r="NW637" s="165"/>
      <c r="NX637" s="165"/>
      <c r="NY637" s="165"/>
      <c r="NZ637" s="165"/>
      <c r="OA637" s="165"/>
      <c r="OB637" s="165"/>
      <c r="OC637" s="165"/>
      <c r="OD637" s="165"/>
      <c r="OE637" s="165"/>
      <c r="OF637" s="165"/>
      <c r="OG637" s="165"/>
      <c r="OH637" s="165"/>
      <c r="OI637" s="165"/>
      <c r="OJ637" s="165"/>
      <c r="OK637" s="165"/>
      <c r="OL637" s="165"/>
      <c r="OM637" s="165"/>
      <c r="ON637" s="165"/>
      <c r="OO637" s="165"/>
      <c r="OP637" s="165"/>
      <c r="OQ637" s="165"/>
      <c r="OR637" s="165"/>
      <c r="OS637" s="165"/>
      <c r="OT637" s="165"/>
      <c r="OU637" s="165"/>
      <c r="OV637" s="165"/>
      <c r="OW637" s="165"/>
      <c r="OX637" s="165"/>
      <c r="OY637" s="165"/>
      <c r="OZ637" s="165"/>
      <c r="PA637" s="165"/>
      <c r="PB637" s="165"/>
      <c r="PC637" s="165"/>
      <c r="PD637" s="165"/>
      <c r="PE637" s="165"/>
      <c r="PF637" s="165"/>
      <c r="PG637" s="165"/>
      <c r="PH637" s="165"/>
      <c r="PI637" s="165"/>
      <c r="PJ637" s="165"/>
      <c r="PK637" s="165"/>
      <c r="PL637" s="165"/>
      <c r="PM637" s="165"/>
      <c r="PN637" s="165"/>
      <c r="PO637" s="165"/>
      <c r="PP637" s="165"/>
      <c r="PQ637" s="165"/>
      <c r="PR637" s="165"/>
      <c r="PS637" s="165"/>
      <c r="PT637" s="165"/>
      <c r="PU637" s="165"/>
      <c r="PV637" s="165"/>
      <c r="PW637" s="165"/>
      <c r="PX637" s="165"/>
      <c r="PY637" s="165"/>
      <c r="PZ637" s="165"/>
      <c r="QA637" s="165"/>
      <c r="QB637" s="165"/>
      <c r="QC637" s="165"/>
      <c r="QD637" s="165"/>
      <c r="QE637" s="165"/>
      <c r="QF637" s="165"/>
      <c r="QG637" s="165"/>
      <c r="QH637" s="165"/>
      <c r="QI637" s="165"/>
      <c r="QJ637" s="165"/>
      <c r="QK637" s="165"/>
      <c r="QL637" s="165"/>
      <c r="QM637" s="165"/>
      <c r="QN637" s="165"/>
      <c r="QO637" s="165"/>
      <c r="QP637" s="165"/>
      <c r="QQ637" s="165"/>
      <c r="QR637" s="165"/>
      <c r="QS637" s="165"/>
      <c r="QT637" s="165"/>
      <c r="QU637" s="165"/>
      <c r="QV637" s="165"/>
      <c r="QW637" s="165"/>
      <c r="QX637" s="165"/>
      <c r="QY637" s="165"/>
      <c r="QZ637" s="165"/>
      <c r="RA637" s="165"/>
      <c r="RB637" s="165"/>
      <c r="RC637" s="165"/>
      <c r="RD637" s="165"/>
      <c r="RE637" s="165"/>
      <c r="RF637" s="165"/>
      <c r="RG637" s="165"/>
      <c r="RH637" s="165"/>
      <c r="RI637" s="165"/>
      <c r="RJ637" s="165"/>
      <c r="RK637" s="165"/>
      <c r="RL637" s="165"/>
      <c r="RM637" s="165"/>
      <c r="RN637" s="165"/>
      <c r="RO637" s="165"/>
      <c r="RP637" s="165"/>
      <c r="RQ637" s="165"/>
      <c r="RR637" s="165"/>
      <c r="RS637" s="165"/>
      <c r="RT637" s="165"/>
      <c r="RU637" s="165"/>
      <c r="RV637" s="165"/>
      <c r="RW637" s="165"/>
      <c r="RX637" s="165"/>
      <c r="RY637" s="165"/>
      <c r="RZ637" s="165"/>
      <c r="SA637" s="165"/>
      <c r="SB637" s="165"/>
      <c r="SC637" s="165"/>
      <c r="SD637" s="165"/>
      <c r="SE637" s="165"/>
      <c r="SF637" s="165"/>
      <c r="SG637" s="165"/>
      <c r="SH637" s="165"/>
      <c r="SI637" s="165"/>
      <c r="SJ637" s="165"/>
      <c r="SK637" s="165"/>
      <c r="SL637" s="165"/>
      <c r="SM637" s="165"/>
      <c r="SN637" s="165"/>
      <c r="SO637" s="165"/>
      <c r="SP637" s="165"/>
      <c r="SQ637" s="165"/>
      <c r="SR637" s="165"/>
      <c r="SS637" s="165"/>
      <c r="ST637" s="165"/>
      <c r="SU637" s="165"/>
      <c r="SV637" s="165"/>
      <c r="SW637" s="165"/>
      <c r="SX637" s="165"/>
      <c r="SY637" s="165"/>
      <c r="SZ637" s="165"/>
      <c r="TA637" s="165"/>
      <c r="TB637" s="165"/>
      <c r="TC637" s="165"/>
      <c r="TD637" s="165"/>
      <c r="TE637" s="165"/>
      <c r="TF637" s="165"/>
      <c r="TG637" s="165"/>
      <c r="TH637" s="165"/>
      <c r="TI637" s="165"/>
      <c r="TJ637" s="165"/>
      <c r="TK637" s="165"/>
      <c r="TL637" s="165"/>
      <c r="TM637" s="165"/>
      <c r="TN637" s="165"/>
      <c r="TO637" s="165"/>
      <c r="TP637" s="165"/>
      <c r="TQ637" s="165"/>
      <c r="TR637" s="165"/>
      <c r="TS637" s="165"/>
      <c r="TT637" s="165"/>
      <c r="TU637" s="165"/>
      <c r="TV637" s="165"/>
      <c r="TW637" s="165"/>
      <c r="TX637" s="165"/>
      <c r="TY637" s="165"/>
      <c r="TZ637" s="165"/>
      <c r="UA637" s="165"/>
      <c r="UB637" s="165"/>
      <c r="UC637" s="165"/>
      <c r="UD637" s="165"/>
      <c r="UE637" s="165"/>
      <c r="UF637" s="165"/>
      <c r="UG637" s="165"/>
      <c r="UH637" s="165"/>
      <c r="UI637" s="165"/>
      <c r="UJ637" s="165"/>
      <c r="UK637" s="165"/>
      <c r="UL637" s="165"/>
      <c r="UM637" s="165"/>
      <c r="UN637" s="165"/>
      <c r="UO637" s="165"/>
      <c r="UP637" s="165"/>
      <c r="UQ637" s="165"/>
      <c r="UR637" s="165"/>
      <c r="US637" s="165"/>
      <c r="UT637" s="165"/>
      <c r="UU637" s="165"/>
      <c r="UV637" s="165"/>
      <c r="UW637" s="165"/>
      <c r="UX637" s="165"/>
      <c r="UY637" s="165"/>
      <c r="UZ637" s="165"/>
      <c r="VA637" s="165"/>
      <c r="VB637" s="165"/>
      <c r="VC637" s="165"/>
      <c r="VD637" s="165"/>
      <c r="VE637" s="165"/>
      <c r="VF637" s="165"/>
      <c r="VG637" s="165"/>
      <c r="VH637" s="165"/>
      <c r="VI637" s="165"/>
      <c r="VJ637" s="165"/>
      <c r="VK637" s="165"/>
      <c r="VL637" s="165"/>
      <c r="VM637" s="165"/>
      <c r="VN637" s="165"/>
      <c r="VO637" s="165"/>
      <c r="VP637" s="165"/>
      <c r="VQ637" s="165"/>
      <c r="VR637" s="165"/>
      <c r="VS637" s="165"/>
      <c r="VT637" s="165"/>
      <c r="VU637" s="165"/>
      <c r="VV637" s="165"/>
      <c r="VW637" s="165"/>
    </row>
    <row r="638" spans="1:595" s="157" customFormat="1" ht="68.25" customHeight="1">
      <c r="A638" s="798"/>
      <c r="B638" s="673" t="s">
        <v>1408</v>
      </c>
      <c r="C638" s="657" t="s">
        <v>1409</v>
      </c>
      <c r="D638" s="659" t="s">
        <v>1410</v>
      </c>
      <c r="E638" s="763" t="s">
        <v>1304</v>
      </c>
      <c r="F638" s="653" t="s">
        <v>51</v>
      </c>
      <c r="G638" s="664">
        <v>39814</v>
      </c>
      <c r="H638" s="664" t="s">
        <v>24</v>
      </c>
      <c r="I638" s="197" t="s">
        <v>352</v>
      </c>
      <c r="J638" s="197" t="s">
        <v>298</v>
      </c>
      <c r="K638" s="214" t="s">
        <v>1334</v>
      </c>
      <c r="L638" s="197" t="s">
        <v>28</v>
      </c>
      <c r="M638" s="152">
        <f>M639+M641</f>
        <v>652500</v>
      </c>
      <c r="N638" s="152">
        <f>N639+N641</f>
        <v>635881</v>
      </c>
      <c r="O638" s="152">
        <f>O639</f>
        <v>0</v>
      </c>
      <c r="P638" s="152">
        <f t="shared" ref="P638:R638" si="50">P639</f>
        <v>0</v>
      </c>
      <c r="Q638" s="152">
        <f t="shared" si="50"/>
        <v>0</v>
      </c>
      <c r="R638" s="152">
        <f t="shared" si="50"/>
        <v>0</v>
      </c>
      <c r="S638" s="555"/>
      <c r="T638" s="153"/>
      <c r="U638" s="153"/>
      <c r="V638" s="153"/>
      <c r="W638" s="153"/>
      <c r="X638" s="153"/>
      <c r="Y638" s="153"/>
      <c r="Z638" s="153"/>
      <c r="AA638" s="153"/>
      <c r="AB638" s="153"/>
      <c r="AC638" s="153"/>
      <c r="AD638" s="153"/>
      <c r="AE638" s="153"/>
      <c r="AF638" s="153"/>
      <c r="AG638" s="153"/>
      <c r="AH638" s="153"/>
      <c r="AI638" s="153"/>
      <c r="AJ638" s="153"/>
      <c r="AK638" s="153"/>
      <c r="AL638" s="153"/>
      <c r="AM638" s="153"/>
      <c r="AN638" s="153"/>
      <c r="AO638" s="153"/>
      <c r="AP638" s="153"/>
      <c r="AQ638" s="153"/>
      <c r="AR638" s="153"/>
      <c r="AS638" s="153"/>
      <c r="AT638" s="153"/>
      <c r="AU638" s="154"/>
      <c r="AV638" s="154"/>
      <c r="AW638" s="154"/>
      <c r="AX638" s="154"/>
      <c r="AY638" s="154"/>
      <c r="AZ638" s="154"/>
      <c r="BA638" s="154"/>
      <c r="BB638" s="154"/>
      <c r="BC638" s="154"/>
      <c r="BD638" s="154"/>
      <c r="BE638" s="154"/>
      <c r="BF638" s="154"/>
      <c r="BG638" s="154"/>
      <c r="BH638" s="154"/>
      <c r="BI638" s="154"/>
      <c r="BJ638" s="154"/>
      <c r="BK638" s="154"/>
      <c r="BL638" s="154"/>
      <c r="BM638" s="154"/>
      <c r="BN638" s="154"/>
      <c r="BO638" s="154"/>
      <c r="BP638" s="154"/>
      <c r="BQ638" s="154"/>
      <c r="BR638" s="154"/>
      <c r="BS638" s="154"/>
      <c r="BT638" s="154"/>
      <c r="BU638" s="154"/>
      <c r="BV638" s="154"/>
      <c r="BW638" s="154"/>
      <c r="BX638" s="154"/>
      <c r="BY638" s="154"/>
      <c r="BZ638" s="154"/>
      <c r="CA638" s="154"/>
      <c r="CB638" s="154"/>
      <c r="CC638" s="154"/>
      <c r="CD638" s="154"/>
      <c r="CE638" s="154"/>
      <c r="CF638" s="154"/>
      <c r="CG638" s="154"/>
      <c r="CH638" s="154"/>
      <c r="CI638" s="154"/>
      <c r="CJ638" s="154"/>
      <c r="CK638" s="154"/>
      <c r="CL638" s="154"/>
      <c r="CM638" s="154"/>
      <c r="CN638" s="154"/>
      <c r="CO638" s="154"/>
      <c r="CP638" s="154"/>
      <c r="CQ638" s="154"/>
      <c r="CR638" s="154"/>
      <c r="CS638" s="154"/>
      <c r="CT638" s="154"/>
      <c r="CU638" s="154"/>
      <c r="CV638" s="154"/>
      <c r="CW638" s="154"/>
      <c r="CX638" s="154"/>
      <c r="CY638" s="154"/>
      <c r="CZ638" s="154"/>
      <c r="DA638" s="154"/>
      <c r="DB638" s="154"/>
      <c r="DC638" s="154"/>
      <c r="DD638" s="154"/>
      <c r="DE638" s="154"/>
      <c r="DF638" s="154"/>
      <c r="DG638" s="154"/>
      <c r="DH638" s="154"/>
      <c r="DI638" s="154"/>
      <c r="DJ638" s="154"/>
      <c r="DK638" s="154"/>
      <c r="DL638" s="154"/>
      <c r="DM638" s="154"/>
      <c r="DN638" s="154"/>
      <c r="DO638" s="154"/>
      <c r="DP638" s="154"/>
      <c r="DQ638" s="154"/>
      <c r="DR638" s="154"/>
      <c r="DS638" s="154"/>
      <c r="DT638" s="154"/>
      <c r="DU638" s="154"/>
      <c r="DV638" s="154"/>
      <c r="DW638" s="154"/>
      <c r="DX638" s="154"/>
      <c r="DY638" s="154"/>
      <c r="DZ638" s="154"/>
      <c r="EA638" s="154"/>
      <c r="EB638" s="154"/>
      <c r="EC638" s="154"/>
      <c r="ED638" s="154"/>
      <c r="EE638" s="154"/>
      <c r="EF638" s="154"/>
      <c r="EG638" s="154"/>
      <c r="EH638" s="154"/>
      <c r="EI638" s="154"/>
      <c r="EJ638" s="154"/>
      <c r="EK638" s="154"/>
      <c r="EL638" s="154"/>
      <c r="EM638" s="154"/>
      <c r="EN638" s="154"/>
      <c r="EO638" s="154"/>
      <c r="EP638" s="154"/>
      <c r="EQ638" s="154"/>
      <c r="ER638" s="154"/>
      <c r="ES638" s="154"/>
      <c r="ET638" s="154"/>
      <c r="EU638" s="154"/>
      <c r="EV638" s="154"/>
      <c r="EW638" s="154"/>
      <c r="EX638" s="154"/>
      <c r="EY638" s="154"/>
      <c r="EZ638" s="154"/>
      <c r="FA638" s="154"/>
      <c r="FB638" s="154"/>
      <c r="FC638" s="154"/>
      <c r="FD638" s="154"/>
      <c r="FE638" s="154"/>
      <c r="FF638" s="154"/>
      <c r="FG638" s="154"/>
      <c r="FH638" s="154"/>
      <c r="FI638" s="154"/>
      <c r="FJ638" s="154"/>
      <c r="FK638" s="154"/>
      <c r="FL638" s="154"/>
      <c r="FM638" s="154"/>
      <c r="FN638" s="154"/>
      <c r="FO638" s="154"/>
      <c r="FP638" s="154"/>
      <c r="FQ638" s="154"/>
      <c r="FR638" s="154"/>
      <c r="FS638" s="154"/>
      <c r="FT638" s="154"/>
      <c r="FU638" s="154"/>
      <c r="FV638" s="154"/>
      <c r="FW638" s="154"/>
      <c r="FX638" s="154"/>
      <c r="FY638" s="154"/>
      <c r="FZ638" s="154"/>
      <c r="GA638" s="154"/>
      <c r="GB638" s="154"/>
      <c r="GC638" s="154"/>
      <c r="GD638" s="154"/>
      <c r="GE638" s="154"/>
      <c r="GF638" s="154"/>
      <c r="GG638" s="154"/>
      <c r="GH638" s="154"/>
      <c r="GI638" s="154"/>
      <c r="GJ638" s="154"/>
      <c r="GK638" s="154"/>
      <c r="GL638" s="154"/>
      <c r="GM638" s="154"/>
      <c r="GN638" s="154"/>
      <c r="GO638" s="154"/>
      <c r="GP638" s="154"/>
      <c r="GQ638" s="154"/>
      <c r="GR638" s="154"/>
      <c r="GS638" s="154"/>
      <c r="GT638" s="154"/>
      <c r="GU638" s="154"/>
      <c r="GV638" s="154"/>
      <c r="GW638" s="154"/>
      <c r="GX638" s="154"/>
      <c r="GY638" s="154"/>
      <c r="GZ638" s="154"/>
      <c r="HA638" s="154"/>
      <c r="HB638" s="154"/>
      <c r="HC638" s="154"/>
      <c r="HD638" s="154"/>
      <c r="HE638" s="154"/>
      <c r="HF638" s="154"/>
      <c r="HG638" s="154"/>
      <c r="HH638" s="154"/>
      <c r="HI638" s="154"/>
      <c r="HJ638" s="154"/>
      <c r="HK638" s="154"/>
      <c r="HL638" s="154"/>
      <c r="HM638" s="154"/>
      <c r="HN638" s="154"/>
      <c r="HO638" s="154"/>
      <c r="HP638" s="154"/>
      <c r="HQ638" s="154"/>
      <c r="HR638" s="154"/>
      <c r="HS638" s="154"/>
      <c r="HT638" s="154"/>
      <c r="HU638" s="154"/>
      <c r="HV638" s="154"/>
      <c r="HW638" s="154"/>
      <c r="HX638" s="154"/>
      <c r="HY638" s="154"/>
      <c r="HZ638" s="154"/>
      <c r="IA638" s="154"/>
      <c r="IB638" s="154"/>
      <c r="IC638" s="154"/>
      <c r="ID638" s="154"/>
      <c r="IE638" s="154"/>
      <c r="IF638" s="154"/>
      <c r="IG638" s="154"/>
      <c r="IH638" s="154"/>
      <c r="II638" s="154"/>
      <c r="IJ638" s="154"/>
      <c r="IK638" s="154"/>
      <c r="IL638" s="154"/>
      <c r="IM638" s="154"/>
      <c r="IN638" s="154"/>
      <c r="IO638" s="154"/>
      <c r="IP638" s="154"/>
      <c r="IQ638" s="154"/>
      <c r="IR638" s="154"/>
      <c r="IS638" s="154"/>
      <c r="IT638" s="154"/>
      <c r="IU638" s="154"/>
      <c r="IV638" s="154"/>
      <c r="IW638" s="154"/>
      <c r="IX638" s="154"/>
      <c r="IY638" s="154"/>
      <c r="IZ638" s="154"/>
      <c r="JA638" s="154"/>
      <c r="JB638" s="154"/>
      <c r="JC638" s="154"/>
      <c r="JD638" s="154"/>
      <c r="JE638" s="154"/>
      <c r="JF638" s="154"/>
      <c r="JG638" s="154"/>
      <c r="JH638" s="154"/>
      <c r="JI638" s="154"/>
      <c r="JJ638" s="154"/>
      <c r="JK638" s="154"/>
      <c r="JL638" s="154"/>
      <c r="JM638" s="154"/>
      <c r="JN638" s="154"/>
      <c r="JO638" s="154"/>
      <c r="JP638" s="154"/>
      <c r="JQ638" s="154"/>
      <c r="JR638" s="154"/>
      <c r="JS638" s="154"/>
      <c r="JT638" s="154"/>
      <c r="JU638" s="154"/>
      <c r="JV638" s="154"/>
      <c r="JW638" s="154"/>
      <c r="JX638" s="154"/>
      <c r="JY638" s="154"/>
      <c r="JZ638" s="154"/>
      <c r="KA638" s="154"/>
      <c r="KB638" s="154"/>
      <c r="KC638" s="154"/>
      <c r="KD638" s="154"/>
      <c r="KE638" s="154"/>
      <c r="KF638" s="154"/>
      <c r="KG638" s="154"/>
      <c r="KH638" s="154"/>
      <c r="KI638" s="154"/>
      <c r="KJ638" s="154"/>
      <c r="KK638" s="154"/>
      <c r="KL638" s="154"/>
      <c r="KM638" s="154"/>
      <c r="KN638" s="154"/>
      <c r="KO638" s="154"/>
      <c r="KP638" s="154"/>
      <c r="KQ638" s="154"/>
      <c r="KR638" s="154"/>
      <c r="KS638" s="154"/>
      <c r="KT638" s="154"/>
      <c r="KU638" s="154"/>
      <c r="KV638" s="154"/>
      <c r="KW638" s="154"/>
      <c r="KX638" s="154"/>
      <c r="KY638" s="154"/>
      <c r="KZ638" s="154"/>
      <c r="LA638" s="154"/>
      <c r="LB638" s="154"/>
      <c r="LC638" s="154"/>
      <c r="LD638" s="154"/>
      <c r="LE638" s="154"/>
      <c r="LF638" s="154"/>
      <c r="LG638" s="154"/>
      <c r="LH638" s="154"/>
      <c r="LI638" s="154"/>
      <c r="LJ638" s="154"/>
      <c r="LK638" s="154"/>
      <c r="LL638" s="154"/>
      <c r="LM638" s="154"/>
      <c r="LN638" s="154"/>
      <c r="LO638" s="154"/>
      <c r="LP638" s="154"/>
      <c r="LQ638" s="154"/>
      <c r="LR638" s="154"/>
      <c r="LS638" s="154"/>
      <c r="LT638" s="154"/>
      <c r="LU638" s="154"/>
      <c r="LV638" s="154"/>
      <c r="LW638" s="154"/>
      <c r="LX638" s="154"/>
      <c r="LY638" s="154"/>
      <c r="LZ638" s="154"/>
      <c r="MA638" s="154"/>
      <c r="MB638" s="154"/>
      <c r="MC638" s="154"/>
      <c r="MD638" s="154"/>
      <c r="ME638" s="154"/>
      <c r="MF638" s="154"/>
      <c r="MG638" s="154"/>
      <c r="MH638" s="154"/>
      <c r="MI638" s="154"/>
      <c r="MJ638" s="154"/>
      <c r="MK638" s="154"/>
      <c r="ML638" s="154"/>
      <c r="MM638" s="154"/>
      <c r="MN638" s="154"/>
      <c r="MO638" s="154"/>
      <c r="MP638" s="154"/>
      <c r="MQ638" s="154"/>
      <c r="MR638" s="154"/>
      <c r="MS638" s="154"/>
      <c r="MT638" s="154"/>
      <c r="MU638" s="154"/>
      <c r="MV638" s="154"/>
      <c r="MW638" s="154"/>
      <c r="MX638" s="154"/>
      <c r="MY638" s="154"/>
      <c r="MZ638" s="154"/>
      <c r="NA638" s="154"/>
      <c r="NB638" s="154"/>
      <c r="NC638" s="154"/>
      <c r="ND638" s="154"/>
      <c r="NE638" s="154"/>
      <c r="NF638" s="154"/>
      <c r="NG638" s="154"/>
      <c r="NH638" s="154"/>
      <c r="NI638" s="154"/>
      <c r="NJ638" s="154"/>
      <c r="NK638" s="154"/>
      <c r="NL638" s="154"/>
      <c r="NM638" s="154"/>
      <c r="NN638" s="154"/>
      <c r="NO638" s="154"/>
      <c r="NP638" s="154"/>
      <c r="NQ638" s="154"/>
      <c r="NR638" s="154"/>
      <c r="NS638" s="154"/>
      <c r="NT638" s="154"/>
      <c r="NU638" s="154"/>
      <c r="NV638" s="154"/>
      <c r="NW638" s="154"/>
      <c r="NX638" s="154"/>
      <c r="NY638" s="154"/>
      <c r="NZ638" s="154"/>
      <c r="OA638" s="154"/>
      <c r="OB638" s="154"/>
      <c r="OC638" s="154"/>
      <c r="OD638" s="154"/>
      <c r="OE638" s="154"/>
      <c r="OF638" s="154"/>
      <c r="OG638" s="154"/>
      <c r="OH638" s="154"/>
      <c r="OI638" s="154"/>
      <c r="OJ638" s="154"/>
      <c r="OK638" s="154"/>
      <c r="OL638" s="154"/>
      <c r="OM638" s="154"/>
      <c r="ON638" s="154"/>
      <c r="OO638" s="154"/>
      <c r="OP638" s="154"/>
      <c r="OQ638" s="154"/>
      <c r="OR638" s="154"/>
      <c r="OS638" s="154"/>
      <c r="OT638" s="154"/>
      <c r="OU638" s="154"/>
      <c r="OV638" s="154"/>
      <c r="OW638" s="154"/>
      <c r="OX638" s="154"/>
      <c r="OY638" s="154"/>
      <c r="OZ638" s="154"/>
      <c r="PA638" s="154"/>
      <c r="PB638" s="154"/>
      <c r="PC638" s="154"/>
      <c r="PD638" s="154"/>
      <c r="PE638" s="154"/>
      <c r="PF638" s="154"/>
      <c r="PG638" s="154"/>
      <c r="PH638" s="154"/>
      <c r="PI638" s="154"/>
      <c r="PJ638" s="154"/>
      <c r="PK638" s="154"/>
      <c r="PL638" s="154"/>
      <c r="PM638" s="154"/>
      <c r="PN638" s="154"/>
      <c r="PO638" s="154"/>
      <c r="PP638" s="154"/>
      <c r="PQ638" s="154"/>
      <c r="PR638" s="154"/>
      <c r="PS638" s="154"/>
      <c r="PT638" s="154"/>
      <c r="PU638" s="154"/>
      <c r="PV638" s="154"/>
      <c r="PW638" s="154"/>
      <c r="PX638" s="154"/>
      <c r="PY638" s="154"/>
      <c r="PZ638" s="154"/>
      <c r="QA638" s="154"/>
      <c r="QB638" s="154"/>
      <c r="QC638" s="154"/>
      <c r="QD638" s="154"/>
      <c r="QE638" s="154"/>
      <c r="QF638" s="154"/>
      <c r="QG638" s="154"/>
      <c r="QH638" s="154"/>
      <c r="QI638" s="154"/>
      <c r="QJ638" s="154"/>
      <c r="QK638" s="154"/>
      <c r="QL638" s="154"/>
      <c r="QM638" s="154"/>
      <c r="QN638" s="154"/>
      <c r="QO638" s="154"/>
      <c r="QP638" s="154"/>
      <c r="QQ638" s="154"/>
      <c r="QR638" s="154"/>
      <c r="QS638" s="154"/>
      <c r="QT638" s="154"/>
      <c r="QU638" s="154"/>
      <c r="QV638" s="154"/>
      <c r="QW638" s="154"/>
      <c r="QX638" s="154"/>
      <c r="QY638" s="154"/>
      <c r="QZ638" s="154"/>
      <c r="RA638" s="154"/>
      <c r="RB638" s="154"/>
      <c r="RC638" s="154"/>
      <c r="RD638" s="154"/>
      <c r="RE638" s="154"/>
      <c r="RF638" s="154"/>
      <c r="RG638" s="154"/>
      <c r="RH638" s="154"/>
      <c r="RI638" s="154"/>
      <c r="RJ638" s="154"/>
      <c r="RK638" s="154"/>
      <c r="RL638" s="154"/>
      <c r="RM638" s="154"/>
      <c r="RN638" s="154"/>
      <c r="RO638" s="154"/>
      <c r="RP638" s="154"/>
      <c r="RQ638" s="154"/>
      <c r="RR638" s="154"/>
      <c r="RS638" s="154"/>
      <c r="RT638" s="154"/>
      <c r="RU638" s="154"/>
      <c r="RV638" s="154"/>
      <c r="RW638" s="154"/>
      <c r="RX638" s="154"/>
      <c r="RY638" s="154"/>
      <c r="RZ638" s="154"/>
      <c r="SA638" s="154"/>
      <c r="SB638" s="154"/>
      <c r="SC638" s="154"/>
      <c r="SD638" s="154"/>
      <c r="SE638" s="154"/>
      <c r="SF638" s="154"/>
      <c r="SG638" s="154"/>
      <c r="SH638" s="154"/>
      <c r="SI638" s="154"/>
      <c r="SJ638" s="154"/>
      <c r="SK638" s="154"/>
      <c r="SL638" s="154"/>
      <c r="SM638" s="154"/>
      <c r="SN638" s="154"/>
      <c r="SO638" s="154"/>
      <c r="SP638" s="154"/>
      <c r="SQ638" s="154"/>
      <c r="SR638" s="154"/>
      <c r="SS638" s="154"/>
      <c r="ST638" s="154"/>
      <c r="SU638" s="154"/>
      <c r="SV638" s="154"/>
      <c r="SW638" s="154"/>
      <c r="SX638" s="154"/>
      <c r="SY638" s="154"/>
      <c r="SZ638" s="154"/>
      <c r="TA638" s="154"/>
      <c r="TB638" s="154"/>
      <c r="TC638" s="154"/>
      <c r="TD638" s="154"/>
      <c r="TE638" s="154"/>
      <c r="TF638" s="154"/>
      <c r="TG638" s="154"/>
      <c r="TH638" s="154"/>
      <c r="TI638" s="154"/>
      <c r="TJ638" s="154"/>
      <c r="TK638" s="154"/>
      <c r="TL638" s="154"/>
      <c r="TM638" s="154"/>
      <c r="TN638" s="154"/>
      <c r="TO638" s="154"/>
      <c r="TP638" s="154"/>
      <c r="TQ638" s="154"/>
      <c r="TR638" s="154"/>
      <c r="TS638" s="154"/>
      <c r="TT638" s="154"/>
      <c r="TU638" s="154"/>
      <c r="TV638" s="154"/>
      <c r="TW638" s="154"/>
      <c r="TX638" s="154"/>
      <c r="TY638" s="154"/>
      <c r="TZ638" s="154"/>
      <c r="UA638" s="154"/>
      <c r="UB638" s="154"/>
      <c r="UC638" s="154"/>
      <c r="UD638" s="154"/>
      <c r="UE638" s="154"/>
      <c r="UF638" s="154"/>
      <c r="UG638" s="154"/>
      <c r="UH638" s="154"/>
      <c r="UI638" s="154"/>
      <c r="UJ638" s="154"/>
      <c r="UK638" s="154"/>
      <c r="UL638" s="154"/>
      <c r="UM638" s="154"/>
      <c r="UN638" s="154"/>
      <c r="UO638" s="154"/>
      <c r="UP638" s="154"/>
      <c r="UQ638" s="154"/>
      <c r="UR638" s="154"/>
      <c r="US638" s="154"/>
      <c r="UT638" s="154"/>
      <c r="UU638" s="154"/>
      <c r="UV638" s="154"/>
      <c r="UW638" s="154"/>
      <c r="UX638" s="154"/>
      <c r="UY638" s="154"/>
      <c r="UZ638" s="154"/>
      <c r="VA638" s="154"/>
      <c r="VB638" s="154"/>
      <c r="VC638" s="154"/>
      <c r="VD638" s="154"/>
      <c r="VE638" s="154"/>
      <c r="VF638" s="154"/>
      <c r="VG638" s="154"/>
      <c r="VH638" s="154"/>
      <c r="VI638" s="154"/>
      <c r="VJ638" s="154"/>
      <c r="VK638" s="154"/>
      <c r="VL638" s="154"/>
      <c r="VM638" s="154"/>
      <c r="VN638" s="154"/>
      <c r="VO638" s="154"/>
      <c r="VP638" s="154"/>
      <c r="VQ638" s="154"/>
      <c r="VR638" s="154"/>
      <c r="VS638" s="154"/>
      <c r="VT638" s="154"/>
      <c r="VU638" s="154"/>
      <c r="VV638" s="154"/>
      <c r="VW638" s="154"/>
    </row>
    <row r="639" spans="1:595" s="157" customFormat="1" ht="50.25" customHeight="1">
      <c r="A639" s="798"/>
      <c r="B639" s="688"/>
      <c r="C639" s="676"/>
      <c r="D639" s="660"/>
      <c r="E639" s="764"/>
      <c r="F639" s="663"/>
      <c r="G639" s="665"/>
      <c r="H639" s="665"/>
      <c r="I639" s="200" t="s">
        <v>352</v>
      </c>
      <c r="J639" s="200" t="s">
        <v>298</v>
      </c>
      <c r="K639" s="215" t="s">
        <v>1334</v>
      </c>
      <c r="L639" s="200" t="s">
        <v>424</v>
      </c>
      <c r="M639" s="155">
        <v>652500</v>
      </c>
      <c r="N639" s="155">
        <v>635881</v>
      </c>
      <c r="O639" s="155">
        <v>0</v>
      </c>
      <c r="P639" s="199">
        <v>0</v>
      </c>
      <c r="Q639" s="155">
        <v>0</v>
      </c>
      <c r="R639" s="155">
        <v>0</v>
      </c>
      <c r="S639" s="546">
        <v>3</v>
      </c>
      <c r="T639" s="153"/>
      <c r="U639" s="153"/>
      <c r="V639" s="153"/>
      <c r="W639" s="153"/>
      <c r="X639" s="153"/>
      <c r="Y639" s="153"/>
      <c r="Z639" s="153"/>
      <c r="AA639" s="153"/>
      <c r="AB639" s="153"/>
      <c r="AC639" s="153"/>
      <c r="AD639" s="153"/>
      <c r="AE639" s="153"/>
      <c r="AF639" s="153"/>
      <c r="AG639" s="153"/>
      <c r="AH639" s="153"/>
      <c r="AI639" s="153"/>
      <c r="AJ639" s="153"/>
      <c r="AK639" s="153"/>
      <c r="AL639" s="153"/>
      <c r="AM639" s="153"/>
      <c r="AN639" s="153"/>
      <c r="AO639" s="153"/>
      <c r="AP639" s="153"/>
      <c r="AQ639" s="153"/>
      <c r="AR639" s="153"/>
      <c r="AS639" s="153"/>
      <c r="AT639" s="153"/>
      <c r="AU639" s="154"/>
      <c r="AV639" s="154"/>
      <c r="AW639" s="154"/>
      <c r="AX639" s="154"/>
      <c r="AY639" s="154"/>
      <c r="AZ639" s="154"/>
      <c r="BA639" s="154"/>
      <c r="BB639" s="154"/>
      <c r="BC639" s="154"/>
      <c r="BD639" s="154"/>
      <c r="BE639" s="154"/>
      <c r="BF639" s="154"/>
      <c r="BG639" s="154"/>
      <c r="BH639" s="154"/>
      <c r="BI639" s="154"/>
      <c r="BJ639" s="154"/>
      <c r="BK639" s="154"/>
      <c r="BL639" s="154"/>
      <c r="BM639" s="154"/>
      <c r="BN639" s="154"/>
      <c r="BO639" s="154"/>
      <c r="BP639" s="154"/>
      <c r="BQ639" s="154"/>
      <c r="BR639" s="154"/>
      <c r="BS639" s="154"/>
      <c r="BT639" s="154"/>
      <c r="BU639" s="154"/>
      <c r="BV639" s="154"/>
      <c r="BW639" s="154"/>
      <c r="BX639" s="154"/>
      <c r="BY639" s="154"/>
      <c r="BZ639" s="154"/>
      <c r="CA639" s="154"/>
      <c r="CB639" s="154"/>
      <c r="CC639" s="154"/>
      <c r="CD639" s="154"/>
      <c r="CE639" s="154"/>
      <c r="CF639" s="154"/>
      <c r="CG639" s="154"/>
      <c r="CH639" s="154"/>
      <c r="CI639" s="154"/>
      <c r="CJ639" s="154"/>
      <c r="CK639" s="154"/>
      <c r="CL639" s="154"/>
      <c r="CM639" s="154"/>
      <c r="CN639" s="154"/>
      <c r="CO639" s="154"/>
      <c r="CP639" s="154"/>
      <c r="CQ639" s="154"/>
      <c r="CR639" s="154"/>
      <c r="CS639" s="154"/>
      <c r="CT639" s="154"/>
      <c r="CU639" s="154"/>
      <c r="CV639" s="154"/>
      <c r="CW639" s="154"/>
      <c r="CX639" s="154"/>
      <c r="CY639" s="154"/>
      <c r="CZ639" s="154"/>
      <c r="DA639" s="154"/>
      <c r="DB639" s="154"/>
      <c r="DC639" s="154"/>
      <c r="DD639" s="154"/>
      <c r="DE639" s="154"/>
      <c r="DF639" s="154"/>
      <c r="DG639" s="154"/>
      <c r="DH639" s="154"/>
      <c r="DI639" s="154"/>
      <c r="DJ639" s="154"/>
      <c r="DK639" s="154"/>
      <c r="DL639" s="154"/>
      <c r="DM639" s="154"/>
      <c r="DN639" s="154"/>
      <c r="DO639" s="154"/>
      <c r="DP639" s="154"/>
      <c r="DQ639" s="154"/>
      <c r="DR639" s="154"/>
      <c r="DS639" s="154"/>
      <c r="DT639" s="154"/>
      <c r="DU639" s="154"/>
      <c r="DV639" s="154"/>
      <c r="DW639" s="154"/>
      <c r="DX639" s="154"/>
      <c r="DY639" s="154"/>
      <c r="DZ639" s="154"/>
      <c r="EA639" s="154"/>
      <c r="EB639" s="154"/>
      <c r="EC639" s="154"/>
      <c r="ED639" s="154"/>
      <c r="EE639" s="154"/>
      <c r="EF639" s="154"/>
      <c r="EG639" s="154"/>
      <c r="EH639" s="154"/>
      <c r="EI639" s="154"/>
      <c r="EJ639" s="154"/>
      <c r="EK639" s="154"/>
      <c r="EL639" s="154"/>
      <c r="EM639" s="154"/>
      <c r="EN639" s="154"/>
      <c r="EO639" s="154"/>
      <c r="EP639" s="154"/>
      <c r="EQ639" s="154"/>
      <c r="ER639" s="154"/>
      <c r="ES639" s="154"/>
      <c r="ET639" s="154"/>
      <c r="EU639" s="154"/>
      <c r="EV639" s="154"/>
      <c r="EW639" s="154"/>
      <c r="EX639" s="154"/>
      <c r="EY639" s="154"/>
      <c r="EZ639" s="154"/>
      <c r="FA639" s="154"/>
      <c r="FB639" s="154"/>
      <c r="FC639" s="154"/>
      <c r="FD639" s="154"/>
      <c r="FE639" s="154"/>
      <c r="FF639" s="154"/>
      <c r="FG639" s="154"/>
      <c r="FH639" s="154"/>
      <c r="FI639" s="154"/>
      <c r="FJ639" s="154"/>
      <c r="FK639" s="154"/>
      <c r="FL639" s="154"/>
      <c r="FM639" s="154"/>
      <c r="FN639" s="154"/>
      <c r="FO639" s="154"/>
      <c r="FP639" s="154"/>
      <c r="FQ639" s="154"/>
      <c r="FR639" s="154"/>
      <c r="FS639" s="154"/>
      <c r="FT639" s="154"/>
      <c r="FU639" s="154"/>
      <c r="FV639" s="154"/>
      <c r="FW639" s="154"/>
      <c r="FX639" s="154"/>
      <c r="FY639" s="154"/>
      <c r="FZ639" s="154"/>
      <c r="GA639" s="154"/>
      <c r="GB639" s="154"/>
      <c r="GC639" s="154"/>
      <c r="GD639" s="154"/>
      <c r="GE639" s="154"/>
      <c r="GF639" s="154"/>
      <c r="GG639" s="154"/>
      <c r="GH639" s="154"/>
      <c r="GI639" s="154"/>
      <c r="GJ639" s="154"/>
      <c r="GK639" s="154"/>
      <c r="GL639" s="154"/>
      <c r="GM639" s="154"/>
      <c r="GN639" s="154"/>
      <c r="GO639" s="154"/>
      <c r="GP639" s="154"/>
      <c r="GQ639" s="154"/>
      <c r="GR639" s="154"/>
      <c r="GS639" s="154"/>
      <c r="GT639" s="154"/>
      <c r="GU639" s="154"/>
      <c r="GV639" s="154"/>
      <c r="GW639" s="154"/>
      <c r="GX639" s="154"/>
      <c r="GY639" s="154"/>
      <c r="GZ639" s="154"/>
      <c r="HA639" s="154"/>
      <c r="HB639" s="154"/>
      <c r="HC639" s="154"/>
      <c r="HD639" s="154"/>
      <c r="HE639" s="154"/>
      <c r="HF639" s="154"/>
      <c r="HG639" s="154"/>
      <c r="HH639" s="154"/>
      <c r="HI639" s="154"/>
      <c r="HJ639" s="154"/>
      <c r="HK639" s="154"/>
      <c r="HL639" s="154"/>
      <c r="HM639" s="154"/>
      <c r="HN639" s="154"/>
      <c r="HO639" s="154"/>
      <c r="HP639" s="154"/>
      <c r="HQ639" s="154"/>
      <c r="HR639" s="154"/>
      <c r="HS639" s="154"/>
      <c r="HT639" s="154"/>
      <c r="HU639" s="154"/>
      <c r="HV639" s="154"/>
      <c r="HW639" s="154"/>
      <c r="HX639" s="154"/>
      <c r="HY639" s="154"/>
      <c r="HZ639" s="154"/>
      <c r="IA639" s="154"/>
      <c r="IB639" s="154"/>
      <c r="IC639" s="154"/>
      <c r="ID639" s="154"/>
      <c r="IE639" s="154"/>
      <c r="IF639" s="154"/>
      <c r="IG639" s="154"/>
      <c r="IH639" s="154"/>
      <c r="II639" s="154"/>
      <c r="IJ639" s="154"/>
      <c r="IK639" s="154"/>
      <c r="IL639" s="154"/>
      <c r="IM639" s="154"/>
      <c r="IN639" s="154"/>
      <c r="IO639" s="154"/>
      <c r="IP639" s="154"/>
      <c r="IQ639" s="154"/>
      <c r="IR639" s="154"/>
      <c r="IS639" s="154"/>
      <c r="IT639" s="154"/>
      <c r="IU639" s="154"/>
      <c r="IV639" s="154"/>
      <c r="IW639" s="154"/>
      <c r="IX639" s="154"/>
      <c r="IY639" s="154"/>
      <c r="IZ639" s="154"/>
      <c r="JA639" s="154"/>
      <c r="JB639" s="154"/>
      <c r="JC639" s="154"/>
      <c r="JD639" s="154"/>
      <c r="JE639" s="154"/>
      <c r="JF639" s="154"/>
      <c r="JG639" s="154"/>
      <c r="JH639" s="154"/>
      <c r="JI639" s="154"/>
      <c r="JJ639" s="154"/>
      <c r="JK639" s="154"/>
      <c r="JL639" s="154"/>
      <c r="JM639" s="154"/>
      <c r="JN639" s="154"/>
      <c r="JO639" s="154"/>
      <c r="JP639" s="154"/>
      <c r="JQ639" s="154"/>
      <c r="JR639" s="154"/>
      <c r="JS639" s="154"/>
      <c r="JT639" s="154"/>
      <c r="JU639" s="154"/>
      <c r="JV639" s="154"/>
      <c r="JW639" s="154"/>
      <c r="JX639" s="154"/>
      <c r="JY639" s="154"/>
      <c r="JZ639" s="154"/>
      <c r="KA639" s="154"/>
      <c r="KB639" s="154"/>
      <c r="KC639" s="154"/>
      <c r="KD639" s="154"/>
      <c r="KE639" s="154"/>
      <c r="KF639" s="154"/>
      <c r="KG639" s="154"/>
      <c r="KH639" s="154"/>
      <c r="KI639" s="154"/>
      <c r="KJ639" s="154"/>
      <c r="KK639" s="154"/>
      <c r="KL639" s="154"/>
      <c r="KM639" s="154"/>
      <c r="KN639" s="154"/>
      <c r="KO639" s="154"/>
      <c r="KP639" s="154"/>
      <c r="KQ639" s="154"/>
      <c r="KR639" s="154"/>
      <c r="KS639" s="154"/>
      <c r="KT639" s="154"/>
      <c r="KU639" s="154"/>
      <c r="KV639" s="154"/>
      <c r="KW639" s="154"/>
      <c r="KX639" s="154"/>
      <c r="KY639" s="154"/>
      <c r="KZ639" s="154"/>
      <c r="LA639" s="154"/>
      <c r="LB639" s="154"/>
      <c r="LC639" s="154"/>
      <c r="LD639" s="154"/>
      <c r="LE639" s="154"/>
      <c r="LF639" s="154"/>
      <c r="LG639" s="154"/>
      <c r="LH639" s="154"/>
      <c r="LI639" s="154"/>
      <c r="LJ639" s="154"/>
      <c r="LK639" s="154"/>
      <c r="LL639" s="154"/>
      <c r="LM639" s="154"/>
      <c r="LN639" s="154"/>
      <c r="LO639" s="154"/>
      <c r="LP639" s="154"/>
      <c r="LQ639" s="154"/>
      <c r="LR639" s="154"/>
      <c r="LS639" s="154"/>
      <c r="LT639" s="154"/>
      <c r="LU639" s="154"/>
      <c r="LV639" s="154"/>
      <c r="LW639" s="154"/>
      <c r="LX639" s="154"/>
      <c r="LY639" s="154"/>
      <c r="LZ639" s="154"/>
      <c r="MA639" s="154"/>
      <c r="MB639" s="154"/>
      <c r="MC639" s="154"/>
      <c r="MD639" s="154"/>
      <c r="ME639" s="154"/>
      <c r="MF639" s="154"/>
      <c r="MG639" s="154"/>
      <c r="MH639" s="154"/>
      <c r="MI639" s="154"/>
      <c r="MJ639" s="154"/>
      <c r="MK639" s="154"/>
      <c r="ML639" s="154"/>
      <c r="MM639" s="154"/>
      <c r="MN639" s="154"/>
      <c r="MO639" s="154"/>
      <c r="MP639" s="154"/>
      <c r="MQ639" s="154"/>
      <c r="MR639" s="154"/>
      <c r="MS639" s="154"/>
      <c r="MT639" s="154"/>
      <c r="MU639" s="154"/>
      <c r="MV639" s="154"/>
      <c r="MW639" s="154"/>
      <c r="MX639" s="154"/>
      <c r="MY639" s="154"/>
      <c r="MZ639" s="154"/>
      <c r="NA639" s="154"/>
      <c r="NB639" s="154"/>
      <c r="NC639" s="154"/>
      <c r="ND639" s="154"/>
      <c r="NE639" s="154"/>
      <c r="NF639" s="154"/>
      <c r="NG639" s="154"/>
      <c r="NH639" s="154"/>
      <c r="NI639" s="154"/>
      <c r="NJ639" s="154"/>
      <c r="NK639" s="154"/>
      <c r="NL639" s="154"/>
      <c r="NM639" s="154"/>
      <c r="NN639" s="154"/>
      <c r="NO639" s="154"/>
      <c r="NP639" s="154"/>
      <c r="NQ639" s="154"/>
      <c r="NR639" s="154"/>
      <c r="NS639" s="154"/>
      <c r="NT639" s="154"/>
      <c r="NU639" s="154"/>
      <c r="NV639" s="154"/>
      <c r="NW639" s="154"/>
      <c r="NX639" s="154"/>
      <c r="NY639" s="154"/>
      <c r="NZ639" s="154"/>
      <c r="OA639" s="154"/>
      <c r="OB639" s="154"/>
      <c r="OC639" s="154"/>
      <c r="OD639" s="154"/>
      <c r="OE639" s="154"/>
      <c r="OF639" s="154"/>
      <c r="OG639" s="154"/>
      <c r="OH639" s="154"/>
      <c r="OI639" s="154"/>
      <c r="OJ639" s="154"/>
      <c r="OK639" s="154"/>
      <c r="OL639" s="154"/>
      <c r="OM639" s="154"/>
      <c r="ON639" s="154"/>
      <c r="OO639" s="154"/>
      <c r="OP639" s="154"/>
      <c r="OQ639" s="154"/>
      <c r="OR639" s="154"/>
      <c r="OS639" s="154"/>
      <c r="OT639" s="154"/>
      <c r="OU639" s="154"/>
      <c r="OV639" s="154"/>
      <c r="OW639" s="154"/>
      <c r="OX639" s="154"/>
      <c r="OY639" s="154"/>
      <c r="OZ639" s="154"/>
      <c r="PA639" s="154"/>
      <c r="PB639" s="154"/>
      <c r="PC639" s="154"/>
      <c r="PD639" s="154"/>
      <c r="PE639" s="154"/>
      <c r="PF639" s="154"/>
      <c r="PG639" s="154"/>
      <c r="PH639" s="154"/>
      <c r="PI639" s="154"/>
      <c r="PJ639" s="154"/>
      <c r="PK639" s="154"/>
      <c r="PL639" s="154"/>
      <c r="PM639" s="154"/>
      <c r="PN639" s="154"/>
      <c r="PO639" s="154"/>
      <c r="PP639" s="154"/>
      <c r="PQ639" s="154"/>
      <c r="PR639" s="154"/>
      <c r="PS639" s="154"/>
      <c r="PT639" s="154"/>
      <c r="PU639" s="154"/>
      <c r="PV639" s="154"/>
      <c r="PW639" s="154"/>
      <c r="PX639" s="154"/>
      <c r="PY639" s="154"/>
      <c r="PZ639" s="154"/>
      <c r="QA639" s="154"/>
      <c r="QB639" s="154"/>
      <c r="QC639" s="154"/>
      <c r="QD639" s="154"/>
      <c r="QE639" s="154"/>
      <c r="QF639" s="154"/>
      <c r="QG639" s="154"/>
      <c r="QH639" s="154"/>
      <c r="QI639" s="154"/>
      <c r="QJ639" s="154"/>
      <c r="QK639" s="154"/>
      <c r="QL639" s="154"/>
      <c r="QM639" s="154"/>
      <c r="QN639" s="154"/>
      <c r="QO639" s="154"/>
      <c r="QP639" s="154"/>
      <c r="QQ639" s="154"/>
      <c r="QR639" s="154"/>
      <c r="QS639" s="154"/>
      <c r="QT639" s="154"/>
      <c r="QU639" s="154"/>
      <c r="QV639" s="154"/>
      <c r="QW639" s="154"/>
      <c r="QX639" s="154"/>
      <c r="QY639" s="154"/>
      <c r="QZ639" s="154"/>
      <c r="RA639" s="154"/>
      <c r="RB639" s="154"/>
      <c r="RC639" s="154"/>
      <c r="RD639" s="154"/>
      <c r="RE639" s="154"/>
      <c r="RF639" s="154"/>
      <c r="RG639" s="154"/>
      <c r="RH639" s="154"/>
      <c r="RI639" s="154"/>
      <c r="RJ639" s="154"/>
      <c r="RK639" s="154"/>
      <c r="RL639" s="154"/>
      <c r="RM639" s="154"/>
      <c r="RN639" s="154"/>
      <c r="RO639" s="154"/>
      <c r="RP639" s="154"/>
      <c r="RQ639" s="154"/>
      <c r="RR639" s="154"/>
      <c r="RS639" s="154"/>
      <c r="RT639" s="154"/>
      <c r="RU639" s="154"/>
      <c r="RV639" s="154"/>
      <c r="RW639" s="154"/>
      <c r="RX639" s="154"/>
      <c r="RY639" s="154"/>
      <c r="RZ639" s="154"/>
      <c r="SA639" s="154"/>
      <c r="SB639" s="154"/>
      <c r="SC639" s="154"/>
      <c r="SD639" s="154"/>
      <c r="SE639" s="154"/>
      <c r="SF639" s="154"/>
      <c r="SG639" s="154"/>
      <c r="SH639" s="154"/>
      <c r="SI639" s="154"/>
      <c r="SJ639" s="154"/>
      <c r="SK639" s="154"/>
      <c r="SL639" s="154"/>
      <c r="SM639" s="154"/>
      <c r="SN639" s="154"/>
      <c r="SO639" s="154"/>
      <c r="SP639" s="154"/>
      <c r="SQ639" s="154"/>
      <c r="SR639" s="154"/>
      <c r="SS639" s="154"/>
      <c r="ST639" s="154"/>
      <c r="SU639" s="154"/>
      <c r="SV639" s="154"/>
      <c r="SW639" s="154"/>
      <c r="SX639" s="154"/>
      <c r="SY639" s="154"/>
      <c r="SZ639" s="154"/>
      <c r="TA639" s="154"/>
      <c r="TB639" s="154"/>
      <c r="TC639" s="154"/>
      <c r="TD639" s="154"/>
      <c r="TE639" s="154"/>
      <c r="TF639" s="154"/>
      <c r="TG639" s="154"/>
      <c r="TH639" s="154"/>
      <c r="TI639" s="154"/>
      <c r="TJ639" s="154"/>
      <c r="TK639" s="154"/>
      <c r="TL639" s="154"/>
      <c r="TM639" s="154"/>
      <c r="TN639" s="154"/>
      <c r="TO639" s="154"/>
      <c r="TP639" s="154"/>
      <c r="TQ639" s="154"/>
      <c r="TR639" s="154"/>
      <c r="TS639" s="154"/>
      <c r="TT639" s="154"/>
      <c r="TU639" s="154"/>
      <c r="TV639" s="154"/>
      <c r="TW639" s="154"/>
      <c r="TX639" s="154"/>
      <c r="TY639" s="154"/>
      <c r="TZ639" s="154"/>
      <c r="UA639" s="154"/>
      <c r="UB639" s="154"/>
      <c r="UC639" s="154"/>
      <c r="UD639" s="154"/>
      <c r="UE639" s="154"/>
      <c r="UF639" s="154"/>
      <c r="UG639" s="154"/>
      <c r="UH639" s="154"/>
      <c r="UI639" s="154"/>
      <c r="UJ639" s="154"/>
      <c r="UK639" s="154"/>
      <c r="UL639" s="154"/>
      <c r="UM639" s="154"/>
      <c r="UN639" s="154"/>
      <c r="UO639" s="154"/>
      <c r="UP639" s="154"/>
      <c r="UQ639" s="154"/>
      <c r="UR639" s="154"/>
      <c r="US639" s="154"/>
      <c r="UT639" s="154"/>
      <c r="UU639" s="154"/>
      <c r="UV639" s="154"/>
      <c r="UW639" s="154"/>
      <c r="UX639" s="154"/>
      <c r="UY639" s="154"/>
      <c r="UZ639" s="154"/>
      <c r="VA639" s="154"/>
      <c r="VB639" s="154"/>
      <c r="VC639" s="154"/>
      <c r="VD639" s="154"/>
      <c r="VE639" s="154"/>
      <c r="VF639" s="154"/>
      <c r="VG639" s="154"/>
      <c r="VH639" s="154"/>
      <c r="VI639" s="154"/>
      <c r="VJ639" s="154"/>
      <c r="VK639" s="154"/>
      <c r="VL639" s="154"/>
      <c r="VM639" s="154"/>
      <c r="VN639" s="154"/>
      <c r="VO639" s="154"/>
      <c r="VP639" s="154"/>
      <c r="VQ639" s="154"/>
      <c r="VR639" s="154"/>
      <c r="VS639" s="154"/>
      <c r="VT639" s="154"/>
      <c r="VU639" s="154"/>
      <c r="VV639" s="154"/>
      <c r="VW639" s="154"/>
    </row>
    <row r="640" spans="1:595" s="157" customFormat="1" ht="50.25" customHeight="1">
      <c r="A640" s="798"/>
      <c r="B640" s="688"/>
      <c r="C640" s="676"/>
      <c r="D640" s="749" t="s">
        <v>1411</v>
      </c>
      <c r="E640" s="763" t="s">
        <v>1336</v>
      </c>
      <c r="F640" s="653" t="s">
        <v>51</v>
      </c>
      <c r="G640" s="664">
        <v>45597</v>
      </c>
      <c r="H640" s="664" t="s">
        <v>24</v>
      </c>
      <c r="I640" s="197" t="s">
        <v>352</v>
      </c>
      <c r="J640" s="197" t="s">
        <v>298</v>
      </c>
      <c r="K640" s="214" t="s">
        <v>1337</v>
      </c>
      <c r="L640" s="197"/>
      <c r="M640" s="152">
        <f>M641</f>
        <v>0</v>
      </c>
      <c r="N640" s="152">
        <f t="shared" ref="N640:R640" si="51">N641</f>
        <v>0</v>
      </c>
      <c r="O640" s="152">
        <f t="shared" si="51"/>
        <v>1050000</v>
      </c>
      <c r="P640" s="152">
        <f t="shared" si="51"/>
        <v>1050000</v>
      </c>
      <c r="Q640" s="152">
        <f t="shared" si="51"/>
        <v>1050000</v>
      </c>
      <c r="R640" s="152">
        <f t="shared" si="51"/>
        <v>1050000</v>
      </c>
      <c r="S640" s="555"/>
      <c r="T640" s="153"/>
      <c r="U640" s="153"/>
      <c r="V640" s="153"/>
      <c r="W640" s="153"/>
      <c r="X640" s="153"/>
      <c r="Y640" s="153"/>
      <c r="Z640" s="153"/>
      <c r="AA640" s="153"/>
      <c r="AB640" s="153"/>
      <c r="AC640" s="153"/>
      <c r="AD640" s="153"/>
      <c r="AE640" s="153"/>
      <c r="AF640" s="153"/>
      <c r="AG640" s="153"/>
      <c r="AH640" s="153"/>
      <c r="AI640" s="153"/>
      <c r="AJ640" s="153"/>
      <c r="AK640" s="153"/>
      <c r="AL640" s="153"/>
      <c r="AM640" s="153"/>
      <c r="AN640" s="153"/>
      <c r="AO640" s="153"/>
      <c r="AP640" s="153"/>
      <c r="AQ640" s="153"/>
      <c r="AR640" s="153"/>
      <c r="AS640" s="153"/>
      <c r="AT640" s="153"/>
      <c r="AU640" s="154"/>
      <c r="AV640" s="154"/>
      <c r="AW640" s="154"/>
      <c r="AX640" s="154"/>
      <c r="AY640" s="154"/>
      <c r="AZ640" s="154"/>
      <c r="BA640" s="154"/>
      <c r="BB640" s="154"/>
      <c r="BC640" s="154"/>
      <c r="BD640" s="154"/>
      <c r="BE640" s="154"/>
      <c r="BF640" s="154"/>
      <c r="BG640" s="154"/>
      <c r="BH640" s="154"/>
      <c r="BI640" s="154"/>
      <c r="BJ640" s="154"/>
      <c r="BK640" s="154"/>
      <c r="BL640" s="154"/>
      <c r="BM640" s="154"/>
      <c r="BN640" s="154"/>
      <c r="BO640" s="154"/>
      <c r="BP640" s="154"/>
      <c r="BQ640" s="154"/>
      <c r="BR640" s="154"/>
      <c r="BS640" s="154"/>
      <c r="BT640" s="154"/>
      <c r="BU640" s="154"/>
      <c r="BV640" s="154"/>
      <c r="BW640" s="154"/>
      <c r="BX640" s="154"/>
      <c r="BY640" s="154"/>
      <c r="BZ640" s="154"/>
      <c r="CA640" s="154"/>
      <c r="CB640" s="154"/>
      <c r="CC640" s="154"/>
      <c r="CD640" s="154"/>
      <c r="CE640" s="154"/>
      <c r="CF640" s="154"/>
      <c r="CG640" s="154"/>
      <c r="CH640" s="154"/>
      <c r="CI640" s="154"/>
      <c r="CJ640" s="154"/>
      <c r="CK640" s="154"/>
      <c r="CL640" s="154"/>
      <c r="CM640" s="154"/>
      <c r="CN640" s="154"/>
      <c r="CO640" s="154"/>
      <c r="CP640" s="154"/>
      <c r="CQ640" s="154"/>
      <c r="CR640" s="154"/>
      <c r="CS640" s="154"/>
      <c r="CT640" s="154"/>
      <c r="CU640" s="154"/>
      <c r="CV640" s="154"/>
      <c r="CW640" s="154"/>
      <c r="CX640" s="154"/>
      <c r="CY640" s="154"/>
      <c r="CZ640" s="154"/>
      <c r="DA640" s="154"/>
      <c r="DB640" s="154"/>
      <c r="DC640" s="154"/>
      <c r="DD640" s="154"/>
      <c r="DE640" s="154"/>
      <c r="DF640" s="154"/>
      <c r="DG640" s="154"/>
      <c r="DH640" s="154"/>
      <c r="DI640" s="154"/>
      <c r="DJ640" s="154"/>
      <c r="DK640" s="154"/>
      <c r="DL640" s="154"/>
      <c r="DM640" s="154"/>
      <c r="DN640" s="154"/>
      <c r="DO640" s="154"/>
      <c r="DP640" s="154"/>
      <c r="DQ640" s="154"/>
      <c r="DR640" s="154"/>
      <c r="DS640" s="154"/>
      <c r="DT640" s="154"/>
      <c r="DU640" s="154"/>
      <c r="DV640" s="154"/>
      <c r="DW640" s="154"/>
      <c r="DX640" s="154"/>
      <c r="DY640" s="154"/>
      <c r="DZ640" s="154"/>
      <c r="EA640" s="154"/>
      <c r="EB640" s="154"/>
      <c r="EC640" s="154"/>
      <c r="ED640" s="154"/>
      <c r="EE640" s="154"/>
      <c r="EF640" s="154"/>
      <c r="EG640" s="154"/>
      <c r="EH640" s="154"/>
      <c r="EI640" s="154"/>
      <c r="EJ640" s="154"/>
      <c r="EK640" s="154"/>
      <c r="EL640" s="154"/>
      <c r="EM640" s="154"/>
      <c r="EN640" s="154"/>
      <c r="EO640" s="154"/>
      <c r="EP640" s="154"/>
      <c r="EQ640" s="154"/>
      <c r="ER640" s="154"/>
      <c r="ES640" s="154"/>
      <c r="ET640" s="154"/>
      <c r="EU640" s="154"/>
      <c r="EV640" s="154"/>
      <c r="EW640" s="154"/>
      <c r="EX640" s="154"/>
      <c r="EY640" s="154"/>
      <c r="EZ640" s="154"/>
      <c r="FA640" s="154"/>
      <c r="FB640" s="154"/>
      <c r="FC640" s="154"/>
      <c r="FD640" s="154"/>
      <c r="FE640" s="154"/>
      <c r="FF640" s="154"/>
      <c r="FG640" s="154"/>
      <c r="FH640" s="154"/>
      <c r="FI640" s="154"/>
      <c r="FJ640" s="154"/>
      <c r="FK640" s="154"/>
      <c r="FL640" s="154"/>
      <c r="FM640" s="154"/>
      <c r="FN640" s="154"/>
      <c r="FO640" s="154"/>
      <c r="FP640" s="154"/>
      <c r="FQ640" s="154"/>
      <c r="FR640" s="154"/>
      <c r="FS640" s="154"/>
      <c r="FT640" s="154"/>
      <c r="FU640" s="154"/>
      <c r="FV640" s="154"/>
      <c r="FW640" s="154"/>
      <c r="FX640" s="154"/>
      <c r="FY640" s="154"/>
      <c r="FZ640" s="154"/>
      <c r="GA640" s="154"/>
      <c r="GB640" s="154"/>
      <c r="GC640" s="154"/>
      <c r="GD640" s="154"/>
      <c r="GE640" s="154"/>
      <c r="GF640" s="154"/>
      <c r="GG640" s="154"/>
      <c r="GH640" s="154"/>
      <c r="GI640" s="154"/>
      <c r="GJ640" s="154"/>
      <c r="GK640" s="154"/>
      <c r="GL640" s="154"/>
      <c r="GM640" s="154"/>
      <c r="GN640" s="154"/>
      <c r="GO640" s="154"/>
      <c r="GP640" s="154"/>
      <c r="GQ640" s="154"/>
      <c r="GR640" s="154"/>
      <c r="GS640" s="154"/>
      <c r="GT640" s="154"/>
      <c r="GU640" s="154"/>
      <c r="GV640" s="154"/>
      <c r="GW640" s="154"/>
      <c r="GX640" s="154"/>
      <c r="GY640" s="154"/>
      <c r="GZ640" s="154"/>
      <c r="HA640" s="154"/>
      <c r="HB640" s="154"/>
      <c r="HC640" s="154"/>
      <c r="HD640" s="154"/>
      <c r="HE640" s="154"/>
      <c r="HF640" s="154"/>
      <c r="HG640" s="154"/>
      <c r="HH640" s="154"/>
      <c r="HI640" s="154"/>
      <c r="HJ640" s="154"/>
      <c r="HK640" s="154"/>
      <c r="HL640" s="154"/>
      <c r="HM640" s="154"/>
      <c r="HN640" s="154"/>
      <c r="HO640" s="154"/>
      <c r="HP640" s="154"/>
      <c r="HQ640" s="154"/>
      <c r="HR640" s="154"/>
      <c r="HS640" s="154"/>
      <c r="HT640" s="154"/>
      <c r="HU640" s="154"/>
      <c r="HV640" s="154"/>
      <c r="HW640" s="154"/>
      <c r="HX640" s="154"/>
      <c r="HY640" s="154"/>
      <c r="HZ640" s="154"/>
      <c r="IA640" s="154"/>
      <c r="IB640" s="154"/>
      <c r="IC640" s="154"/>
      <c r="ID640" s="154"/>
      <c r="IE640" s="154"/>
      <c r="IF640" s="154"/>
      <c r="IG640" s="154"/>
      <c r="IH640" s="154"/>
      <c r="II640" s="154"/>
      <c r="IJ640" s="154"/>
      <c r="IK640" s="154"/>
      <c r="IL640" s="154"/>
      <c r="IM640" s="154"/>
      <c r="IN640" s="154"/>
      <c r="IO640" s="154"/>
      <c r="IP640" s="154"/>
      <c r="IQ640" s="154"/>
      <c r="IR640" s="154"/>
      <c r="IS640" s="154"/>
      <c r="IT640" s="154"/>
      <c r="IU640" s="154"/>
      <c r="IV640" s="154"/>
      <c r="IW640" s="154"/>
      <c r="IX640" s="154"/>
      <c r="IY640" s="154"/>
      <c r="IZ640" s="154"/>
      <c r="JA640" s="154"/>
      <c r="JB640" s="154"/>
      <c r="JC640" s="154"/>
      <c r="JD640" s="154"/>
      <c r="JE640" s="154"/>
      <c r="JF640" s="154"/>
      <c r="JG640" s="154"/>
      <c r="JH640" s="154"/>
      <c r="JI640" s="154"/>
      <c r="JJ640" s="154"/>
      <c r="JK640" s="154"/>
      <c r="JL640" s="154"/>
      <c r="JM640" s="154"/>
      <c r="JN640" s="154"/>
      <c r="JO640" s="154"/>
      <c r="JP640" s="154"/>
      <c r="JQ640" s="154"/>
      <c r="JR640" s="154"/>
      <c r="JS640" s="154"/>
      <c r="JT640" s="154"/>
      <c r="JU640" s="154"/>
      <c r="JV640" s="154"/>
      <c r="JW640" s="154"/>
      <c r="JX640" s="154"/>
      <c r="JY640" s="154"/>
      <c r="JZ640" s="154"/>
      <c r="KA640" s="154"/>
      <c r="KB640" s="154"/>
      <c r="KC640" s="154"/>
      <c r="KD640" s="154"/>
      <c r="KE640" s="154"/>
      <c r="KF640" s="154"/>
      <c r="KG640" s="154"/>
      <c r="KH640" s="154"/>
      <c r="KI640" s="154"/>
      <c r="KJ640" s="154"/>
      <c r="KK640" s="154"/>
      <c r="KL640" s="154"/>
      <c r="KM640" s="154"/>
      <c r="KN640" s="154"/>
      <c r="KO640" s="154"/>
      <c r="KP640" s="154"/>
      <c r="KQ640" s="154"/>
      <c r="KR640" s="154"/>
      <c r="KS640" s="154"/>
      <c r="KT640" s="154"/>
      <c r="KU640" s="154"/>
      <c r="KV640" s="154"/>
      <c r="KW640" s="154"/>
      <c r="KX640" s="154"/>
      <c r="KY640" s="154"/>
      <c r="KZ640" s="154"/>
      <c r="LA640" s="154"/>
      <c r="LB640" s="154"/>
      <c r="LC640" s="154"/>
      <c r="LD640" s="154"/>
      <c r="LE640" s="154"/>
      <c r="LF640" s="154"/>
      <c r="LG640" s="154"/>
      <c r="LH640" s="154"/>
      <c r="LI640" s="154"/>
      <c r="LJ640" s="154"/>
      <c r="LK640" s="154"/>
      <c r="LL640" s="154"/>
      <c r="LM640" s="154"/>
      <c r="LN640" s="154"/>
      <c r="LO640" s="154"/>
      <c r="LP640" s="154"/>
      <c r="LQ640" s="154"/>
      <c r="LR640" s="154"/>
      <c r="LS640" s="154"/>
      <c r="LT640" s="154"/>
      <c r="LU640" s="154"/>
      <c r="LV640" s="154"/>
      <c r="LW640" s="154"/>
      <c r="LX640" s="154"/>
      <c r="LY640" s="154"/>
      <c r="LZ640" s="154"/>
      <c r="MA640" s="154"/>
      <c r="MB640" s="154"/>
      <c r="MC640" s="154"/>
      <c r="MD640" s="154"/>
      <c r="ME640" s="154"/>
      <c r="MF640" s="154"/>
      <c r="MG640" s="154"/>
      <c r="MH640" s="154"/>
      <c r="MI640" s="154"/>
      <c r="MJ640" s="154"/>
      <c r="MK640" s="154"/>
      <c r="ML640" s="154"/>
      <c r="MM640" s="154"/>
      <c r="MN640" s="154"/>
      <c r="MO640" s="154"/>
      <c r="MP640" s="154"/>
      <c r="MQ640" s="154"/>
      <c r="MR640" s="154"/>
      <c r="MS640" s="154"/>
      <c r="MT640" s="154"/>
      <c r="MU640" s="154"/>
      <c r="MV640" s="154"/>
      <c r="MW640" s="154"/>
      <c r="MX640" s="154"/>
      <c r="MY640" s="154"/>
      <c r="MZ640" s="154"/>
      <c r="NA640" s="154"/>
      <c r="NB640" s="154"/>
      <c r="NC640" s="154"/>
      <c r="ND640" s="154"/>
      <c r="NE640" s="154"/>
      <c r="NF640" s="154"/>
      <c r="NG640" s="154"/>
      <c r="NH640" s="154"/>
      <c r="NI640" s="154"/>
      <c r="NJ640" s="154"/>
      <c r="NK640" s="154"/>
      <c r="NL640" s="154"/>
      <c r="NM640" s="154"/>
      <c r="NN640" s="154"/>
      <c r="NO640" s="154"/>
      <c r="NP640" s="154"/>
      <c r="NQ640" s="154"/>
      <c r="NR640" s="154"/>
      <c r="NS640" s="154"/>
      <c r="NT640" s="154"/>
      <c r="NU640" s="154"/>
      <c r="NV640" s="154"/>
      <c r="NW640" s="154"/>
      <c r="NX640" s="154"/>
      <c r="NY640" s="154"/>
      <c r="NZ640" s="154"/>
      <c r="OA640" s="154"/>
      <c r="OB640" s="154"/>
      <c r="OC640" s="154"/>
      <c r="OD640" s="154"/>
      <c r="OE640" s="154"/>
      <c r="OF640" s="154"/>
      <c r="OG640" s="154"/>
      <c r="OH640" s="154"/>
      <c r="OI640" s="154"/>
      <c r="OJ640" s="154"/>
      <c r="OK640" s="154"/>
      <c r="OL640" s="154"/>
      <c r="OM640" s="154"/>
      <c r="ON640" s="154"/>
      <c r="OO640" s="154"/>
      <c r="OP640" s="154"/>
      <c r="OQ640" s="154"/>
      <c r="OR640" s="154"/>
      <c r="OS640" s="154"/>
      <c r="OT640" s="154"/>
      <c r="OU640" s="154"/>
      <c r="OV640" s="154"/>
      <c r="OW640" s="154"/>
      <c r="OX640" s="154"/>
      <c r="OY640" s="154"/>
      <c r="OZ640" s="154"/>
      <c r="PA640" s="154"/>
      <c r="PB640" s="154"/>
      <c r="PC640" s="154"/>
      <c r="PD640" s="154"/>
      <c r="PE640" s="154"/>
      <c r="PF640" s="154"/>
      <c r="PG640" s="154"/>
      <c r="PH640" s="154"/>
      <c r="PI640" s="154"/>
      <c r="PJ640" s="154"/>
      <c r="PK640" s="154"/>
      <c r="PL640" s="154"/>
      <c r="PM640" s="154"/>
      <c r="PN640" s="154"/>
      <c r="PO640" s="154"/>
      <c r="PP640" s="154"/>
      <c r="PQ640" s="154"/>
      <c r="PR640" s="154"/>
      <c r="PS640" s="154"/>
      <c r="PT640" s="154"/>
      <c r="PU640" s="154"/>
      <c r="PV640" s="154"/>
      <c r="PW640" s="154"/>
      <c r="PX640" s="154"/>
      <c r="PY640" s="154"/>
      <c r="PZ640" s="154"/>
      <c r="QA640" s="154"/>
      <c r="QB640" s="154"/>
      <c r="QC640" s="154"/>
      <c r="QD640" s="154"/>
      <c r="QE640" s="154"/>
      <c r="QF640" s="154"/>
      <c r="QG640" s="154"/>
      <c r="QH640" s="154"/>
      <c r="QI640" s="154"/>
      <c r="QJ640" s="154"/>
      <c r="QK640" s="154"/>
      <c r="QL640" s="154"/>
      <c r="QM640" s="154"/>
      <c r="QN640" s="154"/>
      <c r="QO640" s="154"/>
      <c r="QP640" s="154"/>
      <c r="QQ640" s="154"/>
      <c r="QR640" s="154"/>
      <c r="QS640" s="154"/>
      <c r="QT640" s="154"/>
      <c r="QU640" s="154"/>
      <c r="QV640" s="154"/>
      <c r="QW640" s="154"/>
      <c r="QX640" s="154"/>
      <c r="QY640" s="154"/>
      <c r="QZ640" s="154"/>
      <c r="RA640" s="154"/>
      <c r="RB640" s="154"/>
      <c r="RC640" s="154"/>
      <c r="RD640" s="154"/>
      <c r="RE640" s="154"/>
      <c r="RF640" s="154"/>
      <c r="RG640" s="154"/>
      <c r="RH640" s="154"/>
      <c r="RI640" s="154"/>
      <c r="RJ640" s="154"/>
      <c r="RK640" s="154"/>
      <c r="RL640" s="154"/>
      <c r="RM640" s="154"/>
      <c r="RN640" s="154"/>
      <c r="RO640" s="154"/>
      <c r="RP640" s="154"/>
      <c r="RQ640" s="154"/>
      <c r="RR640" s="154"/>
      <c r="RS640" s="154"/>
      <c r="RT640" s="154"/>
      <c r="RU640" s="154"/>
      <c r="RV640" s="154"/>
      <c r="RW640" s="154"/>
      <c r="RX640" s="154"/>
      <c r="RY640" s="154"/>
      <c r="RZ640" s="154"/>
      <c r="SA640" s="154"/>
      <c r="SB640" s="154"/>
      <c r="SC640" s="154"/>
      <c r="SD640" s="154"/>
      <c r="SE640" s="154"/>
      <c r="SF640" s="154"/>
      <c r="SG640" s="154"/>
      <c r="SH640" s="154"/>
      <c r="SI640" s="154"/>
      <c r="SJ640" s="154"/>
      <c r="SK640" s="154"/>
      <c r="SL640" s="154"/>
      <c r="SM640" s="154"/>
      <c r="SN640" s="154"/>
      <c r="SO640" s="154"/>
      <c r="SP640" s="154"/>
      <c r="SQ640" s="154"/>
      <c r="SR640" s="154"/>
      <c r="SS640" s="154"/>
      <c r="ST640" s="154"/>
      <c r="SU640" s="154"/>
      <c r="SV640" s="154"/>
      <c r="SW640" s="154"/>
      <c r="SX640" s="154"/>
      <c r="SY640" s="154"/>
      <c r="SZ640" s="154"/>
      <c r="TA640" s="154"/>
      <c r="TB640" s="154"/>
      <c r="TC640" s="154"/>
      <c r="TD640" s="154"/>
      <c r="TE640" s="154"/>
      <c r="TF640" s="154"/>
      <c r="TG640" s="154"/>
      <c r="TH640" s="154"/>
      <c r="TI640" s="154"/>
      <c r="TJ640" s="154"/>
      <c r="TK640" s="154"/>
      <c r="TL640" s="154"/>
      <c r="TM640" s="154"/>
      <c r="TN640" s="154"/>
      <c r="TO640" s="154"/>
      <c r="TP640" s="154"/>
      <c r="TQ640" s="154"/>
      <c r="TR640" s="154"/>
      <c r="TS640" s="154"/>
      <c r="TT640" s="154"/>
      <c r="TU640" s="154"/>
      <c r="TV640" s="154"/>
      <c r="TW640" s="154"/>
      <c r="TX640" s="154"/>
      <c r="TY640" s="154"/>
      <c r="TZ640" s="154"/>
      <c r="UA640" s="154"/>
      <c r="UB640" s="154"/>
      <c r="UC640" s="154"/>
      <c r="UD640" s="154"/>
      <c r="UE640" s="154"/>
      <c r="UF640" s="154"/>
      <c r="UG640" s="154"/>
      <c r="UH640" s="154"/>
      <c r="UI640" s="154"/>
      <c r="UJ640" s="154"/>
      <c r="UK640" s="154"/>
      <c r="UL640" s="154"/>
      <c r="UM640" s="154"/>
      <c r="UN640" s="154"/>
      <c r="UO640" s="154"/>
      <c r="UP640" s="154"/>
      <c r="UQ640" s="154"/>
      <c r="UR640" s="154"/>
      <c r="US640" s="154"/>
      <c r="UT640" s="154"/>
      <c r="UU640" s="154"/>
      <c r="UV640" s="154"/>
      <c r="UW640" s="154"/>
      <c r="UX640" s="154"/>
      <c r="UY640" s="154"/>
      <c r="UZ640" s="154"/>
      <c r="VA640" s="154"/>
      <c r="VB640" s="154"/>
      <c r="VC640" s="154"/>
      <c r="VD640" s="154"/>
      <c r="VE640" s="154"/>
      <c r="VF640" s="154"/>
      <c r="VG640" s="154"/>
      <c r="VH640" s="154"/>
      <c r="VI640" s="154"/>
      <c r="VJ640" s="154"/>
      <c r="VK640" s="154"/>
      <c r="VL640" s="154"/>
      <c r="VM640" s="154"/>
      <c r="VN640" s="154"/>
      <c r="VO640" s="154"/>
      <c r="VP640" s="154"/>
      <c r="VQ640" s="154"/>
      <c r="VR640" s="154"/>
      <c r="VS640" s="154"/>
      <c r="VT640" s="154"/>
      <c r="VU640" s="154"/>
      <c r="VV640" s="154"/>
      <c r="VW640" s="154"/>
    </row>
    <row r="641" spans="1:595" s="153" customFormat="1" ht="126" customHeight="1">
      <c r="A641" s="798"/>
      <c r="B641" s="689"/>
      <c r="C641" s="658"/>
      <c r="D641" s="750"/>
      <c r="E641" s="764"/>
      <c r="F641" s="663"/>
      <c r="G641" s="665"/>
      <c r="H641" s="665"/>
      <c r="I641" s="216" t="s">
        <v>352</v>
      </c>
      <c r="J641" s="216" t="s">
        <v>298</v>
      </c>
      <c r="K641" s="215" t="s">
        <v>1337</v>
      </c>
      <c r="L641" s="216">
        <v>612</v>
      </c>
      <c r="M641" s="217">
        <v>0</v>
      </c>
      <c r="N641" s="217">
        <v>0</v>
      </c>
      <c r="O641" s="217">
        <v>1050000</v>
      </c>
      <c r="P641" s="217">
        <v>1050000</v>
      </c>
      <c r="Q641" s="217">
        <v>1050000</v>
      </c>
      <c r="R641" s="217">
        <v>1050000</v>
      </c>
      <c r="S641" s="546">
        <v>3</v>
      </c>
      <c r="AU641" s="154"/>
      <c r="AV641" s="154"/>
      <c r="AW641" s="154"/>
      <c r="AX641" s="154"/>
      <c r="AY641" s="154"/>
      <c r="AZ641" s="154"/>
      <c r="BA641" s="154"/>
      <c r="BB641" s="154"/>
      <c r="BC641" s="154"/>
      <c r="BD641" s="154"/>
      <c r="BE641" s="154"/>
      <c r="BF641" s="154"/>
      <c r="BG641" s="154"/>
      <c r="BH641" s="154"/>
      <c r="BI641" s="154"/>
      <c r="BJ641" s="154"/>
      <c r="BK641" s="154"/>
      <c r="BL641" s="154"/>
      <c r="BM641" s="154"/>
      <c r="BN641" s="154"/>
      <c r="BO641" s="154"/>
      <c r="BP641" s="154"/>
      <c r="BQ641" s="154"/>
      <c r="BR641" s="154"/>
      <c r="BS641" s="154"/>
      <c r="BT641" s="154"/>
      <c r="BU641" s="154"/>
      <c r="BV641" s="154"/>
      <c r="BW641" s="154"/>
      <c r="BX641" s="154"/>
      <c r="BY641" s="154"/>
      <c r="BZ641" s="154"/>
      <c r="CA641" s="154"/>
      <c r="CB641" s="154"/>
      <c r="CC641" s="154"/>
      <c r="CD641" s="154"/>
      <c r="CE641" s="154"/>
      <c r="CF641" s="154"/>
      <c r="CG641" s="154"/>
      <c r="CH641" s="154"/>
      <c r="CI641" s="154"/>
      <c r="CJ641" s="154"/>
      <c r="CK641" s="154"/>
      <c r="CL641" s="154"/>
      <c r="CM641" s="154"/>
      <c r="CN641" s="154"/>
      <c r="CO641" s="154"/>
      <c r="CP641" s="154"/>
      <c r="CQ641" s="154"/>
      <c r="CR641" s="154"/>
      <c r="CS641" s="154"/>
      <c r="CT641" s="154"/>
      <c r="CU641" s="154"/>
      <c r="CV641" s="154"/>
      <c r="CW641" s="154"/>
      <c r="CX641" s="154"/>
      <c r="CY641" s="154"/>
      <c r="CZ641" s="154"/>
      <c r="DA641" s="154"/>
      <c r="DB641" s="154"/>
      <c r="DC641" s="154"/>
      <c r="DD641" s="154"/>
      <c r="DE641" s="154"/>
      <c r="DF641" s="154"/>
      <c r="DG641" s="154"/>
      <c r="DH641" s="154"/>
      <c r="DI641" s="154"/>
      <c r="DJ641" s="154"/>
      <c r="DK641" s="154"/>
      <c r="DL641" s="154"/>
      <c r="DM641" s="154"/>
      <c r="DN641" s="154"/>
      <c r="DO641" s="154"/>
      <c r="DP641" s="154"/>
      <c r="DQ641" s="154"/>
      <c r="DR641" s="154"/>
      <c r="DS641" s="154"/>
      <c r="DT641" s="154"/>
      <c r="DU641" s="154"/>
      <c r="DV641" s="154"/>
      <c r="DW641" s="154"/>
      <c r="DX641" s="154"/>
      <c r="DY641" s="154"/>
      <c r="DZ641" s="154"/>
      <c r="EA641" s="154"/>
      <c r="EB641" s="154"/>
      <c r="EC641" s="154"/>
      <c r="ED641" s="154"/>
      <c r="EE641" s="154"/>
      <c r="EF641" s="154"/>
      <c r="EG641" s="154"/>
      <c r="EH641" s="154"/>
      <c r="EI641" s="154"/>
      <c r="EJ641" s="154"/>
      <c r="EK641" s="154"/>
      <c r="EL641" s="154"/>
      <c r="EM641" s="154"/>
      <c r="EN641" s="154"/>
      <c r="EO641" s="154"/>
      <c r="EP641" s="154"/>
      <c r="EQ641" s="154"/>
      <c r="ER641" s="154"/>
      <c r="ES641" s="154"/>
      <c r="ET641" s="154"/>
      <c r="EU641" s="154"/>
      <c r="EV641" s="154"/>
      <c r="EW641" s="154"/>
      <c r="EX641" s="154"/>
      <c r="EY641" s="154"/>
      <c r="EZ641" s="154"/>
      <c r="FA641" s="154"/>
      <c r="FB641" s="154"/>
      <c r="FC641" s="154"/>
      <c r="FD641" s="154"/>
      <c r="FE641" s="154"/>
      <c r="FF641" s="154"/>
      <c r="FG641" s="154"/>
      <c r="FH641" s="154"/>
      <c r="FI641" s="154"/>
      <c r="FJ641" s="154"/>
      <c r="FK641" s="154"/>
      <c r="FL641" s="154"/>
      <c r="FM641" s="154"/>
      <c r="FN641" s="154"/>
      <c r="FO641" s="154"/>
      <c r="FP641" s="154"/>
      <c r="FQ641" s="154"/>
      <c r="FR641" s="154"/>
      <c r="FS641" s="154"/>
      <c r="FT641" s="154"/>
      <c r="FU641" s="154"/>
      <c r="FV641" s="154"/>
      <c r="FW641" s="154"/>
      <c r="FX641" s="154"/>
      <c r="FY641" s="154"/>
      <c r="FZ641" s="154"/>
      <c r="GA641" s="154"/>
      <c r="GB641" s="154"/>
      <c r="GC641" s="154"/>
      <c r="GD641" s="154"/>
      <c r="GE641" s="154"/>
      <c r="GF641" s="154"/>
      <c r="GG641" s="154"/>
      <c r="GH641" s="154"/>
      <c r="GI641" s="154"/>
      <c r="GJ641" s="154"/>
      <c r="GK641" s="154"/>
      <c r="GL641" s="154"/>
      <c r="GM641" s="154"/>
      <c r="GN641" s="154"/>
      <c r="GO641" s="154"/>
      <c r="GP641" s="154"/>
      <c r="GQ641" s="154"/>
      <c r="GR641" s="154"/>
      <c r="GS641" s="154"/>
      <c r="GT641" s="154"/>
      <c r="GU641" s="154"/>
      <c r="GV641" s="154"/>
      <c r="GW641" s="154"/>
      <c r="GX641" s="154"/>
      <c r="GY641" s="154"/>
      <c r="GZ641" s="154"/>
      <c r="HA641" s="154"/>
      <c r="HB641" s="154"/>
      <c r="HC641" s="154"/>
      <c r="HD641" s="154"/>
      <c r="HE641" s="154"/>
      <c r="HF641" s="154"/>
      <c r="HG641" s="154"/>
      <c r="HH641" s="154"/>
      <c r="HI641" s="154"/>
      <c r="HJ641" s="154"/>
      <c r="HK641" s="154"/>
      <c r="HL641" s="154"/>
      <c r="HM641" s="154"/>
      <c r="HN641" s="154"/>
      <c r="HO641" s="154"/>
      <c r="HP641" s="154"/>
      <c r="HQ641" s="154"/>
      <c r="HR641" s="154"/>
      <c r="HS641" s="154"/>
      <c r="HT641" s="154"/>
      <c r="HU641" s="154"/>
      <c r="HV641" s="154"/>
      <c r="HW641" s="154"/>
      <c r="HX641" s="154"/>
      <c r="HY641" s="154"/>
      <c r="HZ641" s="154"/>
      <c r="IA641" s="154"/>
      <c r="IB641" s="154"/>
      <c r="IC641" s="154"/>
      <c r="ID641" s="154"/>
      <c r="IE641" s="154"/>
      <c r="IF641" s="154"/>
      <c r="IG641" s="154"/>
      <c r="IH641" s="154"/>
      <c r="II641" s="154"/>
      <c r="IJ641" s="154"/>
      <c r="IK641" s="154"/>
      <c r="IL641" s="154"/>
      <c r="IM641" s="154"/>
      <c r="IN641" s="154"/>
      <c r="IO641" s="154"/>
      <c r="IP641" s="154"/>
      <c r="IQ641" s="154"/>
      <c r="IR641" s="154"/>
      <c r="IS641" s="154"/>
      <c r="IT641" s="154"/>
      <c r="IU641" s="154"/>
      <c r="IV641" s="154"/>
      <c r="IW641" s="154"/>
      <c r="IX641" s="154"/>
      <c r="IY641" s="154"/>
      <c r="IZ641" s="154"/>
      <c r="JA641" s="154"/>
      <c r="JB641" s="154"/>
      <c r="JC641" s="154"/>
      <c r="JD641" s="154"/>
      <c r="JE641" s="154"/>
      <c r="JF641" s="154"/>
      <c r="JG641" s="154"/>
      <c r="JH641" s="154"/>
      <c r="JI641" s="154"/>
      <c r="JJ641" s="154"/>
      <c r="JK641" s="154"/>
      <c r="JL641" s="154"/>
      <c r="JM641" s="154"/>
      <c r="JN641" s="154"/>
      <c r="JO641" s="154"/>
      <c r="JP641" s="154"/>
      <c r="JQ641" s="154"/>
      <c r="JR641" s="154"/>
      <c r="JS641" s="154"/>
      <c r="JT641" s="154"/>
      <c r="JU641" s="154"/>
      <c r="JV641" s="154"/>
      <c r="JW641" s="154"/>
      <c r="JX641" s="154"/>
      <c r="JY641" s="154"/>
      <c r="JZ641" s="154"/>
      <c r="KA641" s="154"/>
      <c r="KB641" s="154"/>
      <c r="KC641" s="154"/>
      <c r="KD641" s="154"/>
      <c r="KE641" s="154"/>
      <c r="KF641" s="154"/>
      <c r="KG641" s="154"/>
      <c r="KH641" s="154"/>
      <c r="KI641" s="154"/>
      <c r="KJ641" s="154"/>
      <c r="KK641" s="154"/>
      <c r="KL641" s="154"/>
      <c r="KM641" s="154"/>
      <c r="KN641" s="154"/>
      <c r="KO641" s="154"/>
      <c r="KP641" s="154"/>
      <c r="KQ641" s="154"/>
      <c r="KR641" s="154"/>
      <c r="KS641" s="154"/>
      <c r="KT641" s="154"/>
      <c r="KU641" s="154"/>
      <c r="KV641" s="154"/>
      <c r="KW641" s="154"/>
      <c r="KX641" s="154"/>
      <c r="KY641" s="154"/>
      <c r="KZ641" s="154"/>
      <c r="LA641" s="154"/>
      <c r="LB641" s="154"/>
      <c r="LC641" s="154"/>
      <c r="LD641" s="154"/>
      <c r="LE641" s="154"/>
      <c r="LF641" s="154"/>
      <c r="LG641" s="154"/>
      <c r="LH641" s="154"/>
      <c r="LI641" s="154"/>
      <c r="LJ641" s="154"/>
      <c r="LK641" s="154"/>
      <c r="LL641" s="154"/>
      <c r="LM641" s="154"/>
      <c r="LN641" s="154"/>
      <c r="LO641" s="154"/>
      <c r="LP641" s="154"/>
      <c r="LQ641" s="154"/>
      <c r="LR641" s="154"/>
      <c r="LS641" s="154"/>
      <c r="LT641" s="154"/>
      <c r="LU641" s="154"/>
      <c r="LV641" s="154"/>
      <c r="LW641" s="154"/>
      <c r="LX641" s="154"/>
      <c r="LY641" s="154"/>
      <c r="LZ641" s="154"/>
      <c r="MA641" s="154"/>
      <c r="MB641" s="154"/>
      <c r="MC641" s="154"/>
      <c r="MD641" s="154"/>
      <c r="ME641" s="154"/>
      <c r="MF641" s="154"/>
      <c r="MG641" s="154"/>
      <c r="MH641" s="154"/>
      <c r="MI641" s="154"/>
      <c r="MJ641" s="154"/>
      <c r="MK641" s="154"/>
      <c r="ML641" s="154"/>
      <c r="MM641" s="154"/>
      <c r="MN641" s="154"/>
      <c r="MO641" s="154"/>
      <c r="MP641" s="154"/>
      <c r="MQ641" s="154"/>
      <c r="MR641" s="154"/>
      <c r="MS641" s="154"/>
      <c r="MT641" s="154"/>
      <c r="MU641" s="154"/>
      <c r="MV641" s="154"/>
      <c r="MW641" s="154"/>
      <c r="MX641" s="154"/>
      <c r="MY641" s="154"/>
      <c r="MZ641" s="154"/>
      <c r="NA641" s="154"/>
      <c r="NB641" s="154"/>
      <c r="NC641" s="154"/>
      <c r="ND641" s="154"/>
      <c r="NE641" s="154"/>
      <c r="NF641" s="154"/>
      <c r="NG641" s="154"/>
      <c r="NH641" s="154"/>
      <c r="NI641" s="154"/>
      <c r="NJ641" s="154"/>
      <c r="NK641" s="154"/>
      <c r="NL641" s="154"/>
      <c r="NM641" s="154"/>
      <c r="NN641" s="154"/>
      <c r="NO641" s="154"/>
      <c r="NP641" s="154"/>
      <c r="NQ641" s="154"/>
      <c r="NR641" s="154"/>
      <c r="NS641" s="154"/>
      <c r="NT641" s="154"/>
      <c r="NU641" s="154"/>
      <c r="NV641" s="154"/>
      <c r="NW641" s="154"/>
      <c r="NX641" s="154"/>
      <c r="NY641" s="154"/>
      <c r="NZ641" s="154"/>
      <c r="OA641" s="154"/>
      <c r="OB641" s="154"/>
      <c r="OC641" s="154"/>
      <c r="OD641" s="154"/>
      <c r="OE641" s="154"/>
      <c r="OF641" s="154"/>
      <c r="OG641" s="154"/>
      <c r="OH641" s="154"/>
      <c r="OI641" s="154"/>
      <c r="OJ641" s="154"/>
      <c r="OK641" s="154"/>
      <c r="OL641" s="154"/>
      <c r="OM641" s="154"/>
      <c r="ON641" s="154"/>
      <c r="OO641" s="154"/>
      <c r="OP641" s="154"/>
      <c r="OQ641" s="154"/>
      <c r="OR641" s="154"/>
      <c r="OS641" s="154"/>
      <c r="OT641" s="154"/>
      <c r="OU641" s="154"/>
      <c r="OV641" s="154"/>
      <c r="OW641" s="154"/>
      <c r="OX641" s="154"/>
      <c r="OY641" s="154"/>
      <c r="OZ641" s="154"/>
      <c r="PA641" s="154"/>
      <c r="PB641" s="154"/>
      <c r="PC641" s="154"/>
      <c r="PD641" s="154"/>
      <c r="PE641" s="154"/>
      <c r="PF641" s="154"/>
      <c r="PG641" s="154"/>
      <c r="PH641" s="154"/>
      <c r="PI641" s="154"/>
      <c r="PJ641" s="154"/>
      <c r="PK641" s="154"/>
      <c r="PL641" s="154"/>
      <c r="PM641" s="154"/>
      <c r="PN641" s="154"/>
      <c r="PO641" s="154"/>
      <c r="PP641" s="154"/>
      <c r="PQ641" s="154"/>
      <c r="PR641" s="154"/>
      <c r="PS641" s="154"/>
      <c r="PT641" s="154"/>
      <c r="PU641" s="154"/>
      <c r="PV641" s="154"/>
      <c r="PW641" s="154"/>
      <c r="PX641" s="154"/>
      <c r="PY641" s="154"/>
      <c r="PZ641" s="154"/>
      <c r="QA641" s="154"/>
      <c r="QB641" s="154"/>
      <c r="QC641" s="154"/>
      <c r="QD641" s="154"/>
      <c r="QE641" s="154"/>
      <c r="QF641" s="154"/>
      <c r="QG641" s="154"/>
      <c r="QH641" s="154"/>
      <c r="QI641" s="154"/>
      <c r="QJ641" s="154"/>
      <c r="QK641" s="154"/>
      <c r="QL641" s="154"/>
      <c r="QM641" s="154"/>
      <c r="QN641" s="154"/>
      <c r="QO641" s="154"/>
      <c r="QP641" s="154"/>
      <c r="QQ641" s="154"/>
      <c r="QR641" s="154"/>
      <c r="QS641" s="154"/>
      <c r="QT641" s="154"/>
      <c r="QU641" s="154"/>
      <c r="QV641" s="154"/>
      <c r="QW641" s="154"/>
      <c r="QX641" s="154"/>
      <c r="QY641" s="154"/>
      <c r="QZ641" s="154"/>
      <c r="RA641" s="154"/>
      <c r="RB641" s="154"/>
      <c r="RC641" s="154"/>
      <c r="RD641" s="154"/>
      <c r="RE641" s="154"/>
      <c r="RF641" s="154"/>
      <c r="RG641" s="154"/>
      <c r="RH641" s="154"/>
      <c r="RI641" s="154"/>
      <c r="RJ641" s="154"/>
      <c r="RK641" s="154"/>
      <c r="RL641" s="154"/>
      <c r="RM641" s="154"/>
      <c r="RN641" s="154"/>
      <c r="RO641" s="154"/>
      <c r="RP641" s="154"/>
      <c r="RQ641" s="154"/>
      <c r="RR641" s="154"/>
      <c r="RS641" s="154"/>
      <c r="RT641" s="154"/>
      <c r="RU641" s="154"/>
      <c r="RV641" s="154"/>
      <c r="RW641" s="154"/>
      <c r="RX641" s="154"/>
      <c r="RY641" s="154"/>
      <c r="RZ641" s="154"/>
      <c r="SA641" s="154"/>
      <c r="SB641" s="154"/>
      <c r="SC641" s="154"/>
      <c r="SD641" s="154"/>
      <c r="SE641" s="154"/>
      <c r="SF641" s="154"/>
      <c r="SG641" s="154"/>
      <c r="SH641" s="154"/>
      <c r="SI641" s="154"/>
      <c r="SJ641" s="154"/>
      <c r="SK641" s="154"/>
      <c r="SL641" s="154"/>
      <c r="SM641" s="154"/>
      <c r="SN641" s="154"/>
      <c r="SO641" s="154"/>
      <c r="SP641" s="154"/>
      <c r="SQ641" s="154"/>
      <c r="SR641" s="154"/>
      <c r="SS641" s="154"/>
      <c r="ST641" s="154"/>
      <c r="SU641" s="154"/>
      <c r="SV641" s="154"/>
      <c r="SW641" s="154"/>
      <c r="SX641" s="154"/>
      <c r="SY641" s="154"/>
      <c r="SZ641" s="154"/>
      <c r="TA641" s="154"/>
      <c r="TB641" s="154"/>
      <c r="TC641" s="154"/>
      <c r="TD641" s="154"/>
      <c r="TE641" s="154"/>
      <c r="TF641" s="154"/>
      <c r="TG641" s="154"/>
      <c r="TH641" s="154"/>
      <c r="TI641" s="154"/>
      <c r="TJ641" s="154"/>
      <c r="TK641" s="154"/>
      <c r="TL641" s="154"/>
      <c r="TM641" s="154"/>
      <c r="TN641" s="154"/>
      <c r="TO641" s="154"/>
      <c r="TP641" s="154"/>
      <c r="TQ641" s="154"/>
      <c r="TR641" s="154"/>
      <c r="TS641" s="154"/>
      <c r="TT641" s="154"/>
      <c r="TU641" s="154"/>
      <c r="TV641" s="154"/>
      <c r="TW641" s="154"/>
      <c r="TX641" s="154"/>
      <c r="TY641" s="154"/>
      <c r="TZ641" s="154"/>
      <c r="UA641" s="154"/>
      <c r="UB641" s="154"/>
      <c r="UC641" s="154"/>
      <c r="UD641" s="154"/>
      <c r="UE641" s="154"/>
      <c r="UF641" s="154"/>
      <c r="UG641" s="154"/>
      <c r="UH641" s="154"/>
      <c r="UI641" s="154"/>
      <c r="UJ641" s="154"/>
      <c r="UK641" s="154"/>
      <c r="UL641" s="154"/>
      <c r="UM641" s="154"/>
      <c r="UN641" s="154"/>
      <c r="UO641" s="154"/>
      <c r="UP641" s="154"/>
      <c r="UQ641" s="154"/>
      <c r="UR641" s="154"/>
      <c r="US641" s="154"/>
      <c r="UT641" s="154"/>
      <c r="UU641" s="154"/>
      <c r="UV641" s="154"/>
      <c r="UW641" s="154"/>
      <c r="UX641" s="154"/>
      <c r="UY641" s="154"/>
      <c r="UZ641" s="154"/>
      <c r="VA641" s="154"/>
      <c r="VB641" s="154"/>
      <c r="VC641" s="154"/>
      <c r="VD641" s="154"/>
      <c r="VE641" s="154"/>
      <c r="VF641" s="154"/>
      <c r="VG641" s="154"/>
      <c r="VH641" s="154"/>
      <c r="VI641" s="154"/>
      <c r="VJ641" s="154"/>
      <c r="VK641" s="154"/>
      <c r="VL641" s="154"/>
      <c r="VM641" s="154"/>
      <c r="VN641" s="154"/>
      <c r="VO641" s="154"/>
      <c r="VP641" s="154"/>
      <c r="VQ641" s="154"/>
      <c r="VR641" s="154"/>
      <c r="VS641" s="154"/>
      <c r="VT641" s="154"/>
      <c r="VU641" s="154"/>
      <c r="VV641" s="154"/>
      <c r="VW641" s="154"/>
    </row>
    <row r="642" spans="1:595" s="153" customFormat="1" ht="40.5" customHeight="1">
      <c r="A642" s="798"/>
      <c r="B642" s="673" t="s">
        <v>1412</v>
      </c>
      <c r="C642" s="657" t="s">
        <v>1413</v>
      </c>
      <c r="D642" s="659" t="s">
        <v>1290</v>
      </c>
      <c r="E642" s="661" t="s">
        <v>1320</v>
      </c>
      <c r="F642" s="653" t="s">
        <v>51</v>
      </c>
      <c r="G642" s="664">
        <v>43894</v>
      </c>
      <c r="H642" s="664" t="s">
        <v>24</v>
      </c>
      <c r="I642" s="197" t="s">
        <v>352</v>
      </c>
      <c r="J642" s="197" t="s">
        <v>298</v>
      </c>
      <c r="K642" s="218" t="s">
        <v>1321</v>
      </c>
      <c r="L642" s="197" t="s">
        <v>28</v>
      </c>
      <c r="M642" s="152">
        <f>SUM(M643:M646)</f>
        <v>319157700</v>
      </c>
      <c r="N642" s="152">
        <f>N643</f>
        <v>319157700</v>
      </c>
      <c r="O642" s="152">
        <f>O643</f>
        <v>320740000</v>
      </c>
      <c r="P642" s="152">
        <f>P643</f>
        <v>327998310</v>
      </c>
      <c r="Q642" s="152">
        <f>Q643</f>
        <v>347741190</v>
      </c>
      <c r="R642" s="152">
        <f>R643</f>
        <v>347741190</v>
      </c>
      <c r="S642" s="555"/>
      <c r="AU642" s="154"/>
      <c r="AV642" s="154"/>
      <c r="AW642" s="154"/>
      <c r="AX642" s="154"/>
      <c r="AY642" s="154"/>
      <c r="AZ642" s="154"/>
      <c r="BA642" s="154"/>
      <c r="BB642" s="154"/>
      <c r="BC642" s="154"/>
      <c r="BD642" s="154"/>
      <c r="BE642" s="154"/>
      <c r="BF642" s="154"/>
      <c r="BG642" s="154"/>
      <c r="BH642" s="154"/>
      <c r="BI642" s="154"/>
      <c r="BJ642" s="154"/>
      <c r="BK642" s="154"/>
      <c r="BL642" s="154"/>
      <c r="BM642" s="154"/>
      <c r="BN642" s="154"/>
      <c r="BO642" s="154"/>
      <c r="BP642" s="154"/>
      <c r="BQ642" s="154"/>
      <c r="BR642" s="154"/>
      <c r="BS642" s="154"/>
      <c r="BT642" s="154"/>
      <c r="BU642" s="154"/>
      <c r="BV642" s="154"/>
      <c r="BW642" s="154"/>
      <c r="BX642" s="154"/>
      <c r="BY642" s="154"/>
      <c r="BZ642" s="154"/>
      <c r="CA642" s="154"/>
      <c r="CB642" s="154"/>
      <c r="CC642" s="154"/>
      <c r="CD642" s="154"/>
      <c r="CE642" s="154"/>
      <c r="CF642" s="154"/>
      <c r="CG642" s="154"/>
      <c r="CH642" s="154"/>
      <c r="CI642" s="154"/>
      <c r="CJ642" s="154"/>
      <c r="CK642" s="154"/>
      <c r="CL642" s="154"/>
      <c r="CM642" s="154"/>
      <c r="CN642" s="154"/>
      <c r="CO642" s="154"/>
      <c r="CP642" s="154"/>
      <c r="CQ642" s="154"/>
      <c r="CR642" s="154"/>
      <c r="CS642" s="154"/>
      <c r="CT642" s="154"/>
      <c r="CU642" s="154"/>
      <c r="CV642" s="154"/>
      <c r="CW642" s="154"/>
      <c r="CX642" s="154"/>
      <c r="CY642" s="154"/>
      <c r="CZ642" s="154"/>
      <c r="DA642" s="154"/>
      <c r="DB642" s="154"/>
      <c r="DC642" s="154"/>
      <c r="DD642" s="154"/>
      <c r="DE642" s="154"/>
      <c r="DF642" s="154"/>
      <c r="DG642" s="154"/>
      <c r="DH642" s="154"/>
      <c r="DI642" s="154"/>
      <c r="DJ642" s="154"/>
      <c r="DK642" s="154"/>
      <c r="DL642" s="154"/>
      <c r="DM642" s="154"/>
      <c r="DN642" s="154"/>
      <c r="DO642" s="154"/>
      <c r="DP642" s="154"/>
      <c r="DQ642" s="154"/>
      <c r="DR642" s="154"/>
      <c r="DS642" s="154"/>
      <c r="DT642" s="154"/>
      <c r="DU642" s="154"/>
      <c r="DV642" s="154"/>
      <c r="DW642" s="154"/>
      <c r="DX642" s="154"/>
      <c r="DY642" s="154"/>
      <c r="DZ642" s="154"/>
      <c r="EA642" s="154"/>
      <c r="EB642" s="154"/>
      <c r="EC642" s="154"/>
      <c r="ED642" s="154"/>
      <c r="EE642" s="154"/>
      <c r="EF642" s="154"/>
      <c r="EG642" s="154"/>
      <c r="EH642" s="154"/>
      <c r="EI642" s="154"/>
      <c r="EJ642" s="154"/>
      <c r="EK642" s="154"/>
      <c r="EL642" s="154"/>
      <c r="EM642" s="154"/>
      <c r="EN642" s="154"/>
      <c r="EO642" s="154"/>
      <c r="EP642" s="154"/>
      <c r="EQ642" s="154"/>
      <c r="ER642" s="154"/>
      <c r="ES642" s="154"/>
      <c r="ET642" s="154"/>
      <c r="EU642" s="154"/>
      <c r="EV642" s="154"/>
      <c r="EW642" s="154"/>
      <c r="EX642" s="154"/>
      <c r="EY642" s="154"/>
      <c r="EZ642" s="154"/>
      <c r="FA642" s="154"/>
      <c r="FB642" s="154"/>
      <c r="FC642" s="154"/>
      <c r="FD642" s="154"/>
      <c r="FE642" s="154"/>
      <c r="FF642" s="154"/>
      <c r="FG642" s="154"/>
      <c r="FH642" s="154"/>
      <c r="FI642" s="154"/>
      <c r="FJ642" s="154"/>
      <c r="FK642" s="154"/>
      <c r="FL642" s="154"/>
      <c r="FM642" s="154"/>
      <c r="FN642" s="154"/>
      <c r="FO642" s="154"/>
      <c r="FP642" s="154"/>
      <c r="FQ642" s="154"/>
      <c r="FR642" s="154"/>
      <c r="FS642" s="154"/>
      <c r="FT642" s="154"/>
      <c r="FU642" s="154"/>
      <c r="FV642" s="154"/>
      <c r="FW642" s="154"/>
      <c r="FX642" s="154"/>
      <c r="FY642" s="154"/>
      <c r="FZ642" s="154"/>
      <c r="GA642" s="154"/>
      <c r="GB642" s="154"/>
      <c r="GC642" s="154"/>
      <c r="GD642" s="154"/>
      <c r="GE642" s="154"/>
      <c r="GF642" s="154"/>
      <c r="GG642" s="154"/>
      <c r="GH642" s="154"/>
      <c r="GI642" s="154"/>
      <c r="GJ642" s="154"/>
      <c r="GK642" s="154"/>
      <c r="GL642" s="154"/>
      <c r="GM642" s="154"/>
      <c r="GN642" s="154"/>
      <c r="GO642" s="154"/>
      <c r="GP642" s="154"/>
      <c r="GQ642" s="154"/>
      <c r="GR642" s="154"/>
      <c r="GS642" s="154"/>
      <c r="GT642" s="154"/>
      <c r="GU642" s="154"/>
      <c r="GV642" s="154"/>
      <c r="GW642" s="154"/>
      <c r="GX642" s="154"/>
      <c r="GY642" s="154"/>
      <c r="GZ642" s="154"/>
      <c r="HA642" s="154"/>
      <c r="HB642" s="154"/>
      <c r="HC642" s="154"/>
      <c r="HD642" s="154"/>
      <c r="HE642" s="154"/>
      <c r="HF642" s="154"/>
      <c r="HG642" s="154"/>
      <c r="HH642" s="154"/>
      <c r="HI642" s="154"/>
      <c r="HJ642" s="154"/>
      <c r="HK642" s="154"/>
      <c r="HL642" s="154"/>
      <c r="HM642" s="154"/>
      <c r="HN642" s="154"/>
      <c r="HO642" s="154"/>
      <c r="HP642" s="154"/>
      <c r="HQ642" s="154"/>
      <c r="HR642" s="154"/>
      <c r="HS642" s="154"/>
      <c r="HT642" s="154"/>
      <c r="HU642" s="154"/>
      <c r="HV642" s="154"/>
      <c r="HW642" s="154"/>
      <c r="HX642" s="154"/>
      <c r="HY642" s="154"/>
      <c r="HZ642" s="154"/>
      <c r="IA642" s="154"/>
      <c r="IB642" s="154"/>
      <c r="IC642" s="154"/>
      <c r="ID642" s="154"/>
      <c r="IE642" s="154"/>
      <c r="IF642" s="154"/>
      <c r="IG642" s="154"/>
      <c r="IH642" s="154"/>
      <c r="II642" s="154"/>
      <c r="IJ642" s="154"/>
      <c r="IK642" s="154"/>
      <c r="IL642" s="154"/>
      <c r="IM642" s="154"/>
      <c r="IN642" s="154"/>
      <c r="IO642" s="154"/>
      <c r="IP642" s="154"/>
      <c r="IQ642" s="154"/>
      <c r="IR642" s="154"/>
      <c r="IS642" s="154"/>
      <c r="IT642" s="154"/>
      <c r="IU642" s="154"/>
      <c r="IV642" s="154"/>
      <c r="IW642" s="154"/>
      <c r="IX642" s="154"/>
      <c r="IY642" s="154"/>
      <c r="IZ642" s="154"/>
      <c r="JA642" s="154"/>
      <c r="JB642" s="154"/>
      <c r="JC642" s="154"/>
      <c r="JD642" s="154"/>
      <c r="JE642" s="154"/>
      <c r="JF642" s="154"/>
      <c r="JG642" s="154"/>
      <c r="JH642" s="154"/>
      <c r="JI642" s="154"/>
      <c r="JJ642" s="154"/>
      <c r="JK642" s="154"/>
      <c r="JL642" s="154"/>
      <c r="JM642" s="154"/>
      <c r="JN642" s="154"/>
      <c r="JO642" s="154"/>
      <c r="JP642" s="154"/>
      <c r="JQ642" s="154"/>
      <c r="JR642" s="154"/>
      <c r="JS642" s="154"/>
      <c r="JT642" s="154"/>
      <c r="JU642" s="154"/>
      <c r="JV642" s="154"/>
      <c r="JW642" s="154"/>
      <c r="JX642" s="154"/>
      <c r="JY642" s="154"/>
      <c r="JZ642" s="154"/>
      <c r="KA642" s="154"/>
      <c r="KB642" s="154"/>
      <c r="KC642" s="154"/>
      <c r="KD642" s="154"/>
      <c r="KE642" s="154"/>
      <c r="KF642" s="154"/>
      <c r="KG642" s="154"/>
      <c r="KH642" s="154"/>
      <c r="KI642" s="154"/>
      <c r="KJ642" s="154"/>
      <c r="KK642" s="154"/>
      <c r="KL642" s="154"/>
      <c r="KM642" s="154"/>
      <c r="KN642" s="154"/>
      <c r="KO642" s="154"/>
      <c r="KP642" s="154"/>
      <c r="KQ642" s="154"/>
      <c r="KR642" s="154"/>
      <c r="KS642" s="154"/>
      <c r="KT642" s="154"/>
      <c r="KU642" s="154"/>
      <c r="KV642" s="154"/>
      <c r="KW642" s="154"/>
      <c r="KX642" s="154"/>
      <c r="KY642" s="154"/>
      <c r="KZ642" s="154"/>
      <c r="LA642" s="154"/>
      <c r="LB642" s="154"/>
      <c r="LC642" s="154"/>
      <c r="LD642" s="154"/>
      <c r="LE642" s="154"/>
      <c r="LF642" s="154"/>
      <c r="LG642" s="154"/>
      <c r="LH642" s="154"/>
      <c r="LI642" s="154"/>
      <c r="LJ642" s="154"/>
      <c r="LK642" s="154"/>
      <c r="LL642" s="154"/>
      <c r="LM642" s="154"/>
      <c r="LN642" s="154"/>
      <c r="LO642" s="154"/>
      <c r="LP642" s="154"/>
      <c r="LQ642" s="154"/>
      <c r="LR642" s="154"/>
      <c r="LS642" s="154"/>
      <c r="LT642" s="154"/>
      <c r="LU642" s="154"/>
      <c r="LV642" s="154"/>
      <c r="LW642" s="154"/>
      <c r="LX642" s="154"/>
      <c r="LY642" s="154"/>
      <c r="LZ642" s="154"/>
      <c r="MA642" s="154"/>
      <c r="MB642" s="154"/>
      <c r="MC642" s="154"/>
      <c r="MD642" s="154"/>
      <c r="ME642" s="154"/>
      <c r="MF642" s="154"/>
      <c r="MG642" s="154"/>
      <c r="MH642" s="154"/>
      <c r="MI642" s="154"/>
      <c r="MJ642" s="154"/>
      <c r="MK642" s="154"/>
      <c r="ML642" s="154"/>
      <c r="MM642" s="154"/>
      <c r="MN642" s="154"/>
      <c r="MO642" s="154"/>
      <c r="MP642" s="154"/>
      <c r="MQ642" s="154"/>
      <c r="MR642" s="154"/>
      <c r="MS642" s="154"/>
      <c r="MT642" s="154"/>
      <c r="MU642" s="154"/>
      <c r="MV642" s="154"/>
      <c r="MW642" s="154"/>
      <c r="MX642" s="154"/>
      <c r="MY642" s="154"/>
      <c r="MZ642" s="154"/>
      <c r="NA642" s="154"/>
      <c r="NB642" s="154"/>
      <c r="NC642" s="154"/>
      <c r="ND642" s="154"/>
      <c r="NE642" s="154"/>
      <c r="NF642" s="154"/>
      <c r="NG642" s="154"/>
      <c r="NH642" s="154"/>
      <c r="NI642" s="154"/>
      <c r="NJ642" s="154"/>
      <c r="NK642" s="154"/>
      <c r="NL642" s="154"/>
      <c r="NM642" s="154"/>
      <c r="NN642" s="154"/>
      <c r="NO642" s="154"/>
      <c r="NP642" s="154"/>
      <c r="NQ642" s="154"/>
      <c r="NR642" s="154"/>
      <c r="NS642" s="154"/>
      <c r="NT642" s="154"/>
      <c r="NU642" s="154"/>
      <c r="NV642" s="154"/>
      <c r="NW642" s="154"/>
      <c r="NX642" s="154"/>
      <c r="NY642" s="154"/>
      <c r="NZ642" s="154"/>
      <c r="OA642" s="154"/>
      <c r="OB642" s="154"/>
      <c r="OC642" s="154"/>
      <c r="OD642" s="154"/>
      <c r="OE642" s="154"/>
      <c r="OF642" s="154"/>
      <c r="OG642" s="154"/>
      <c r="OH642" s="154"/>
      <c r="OI642" s="154"/>
      <c r="OJ642" s="154"/>
      <c r="OK642" s="154"/>
      <c r="OL642" s="154"/>
      <c r="OM642" s="154"/>
      <c r="ON642" s="154"/>
      <c r="OO642" s="154"/>
      <c r="OP642" s="154"/>
      <c r="OQ642" s="154"/>
      <c r="OR642" s="154"/>
      <c r="OS642" s="154"/>
      <c r="OT642" s="154"/>
      <c r="OU642" s="154"/>
      <c r="OV642" s="154"/>
      <c r="OW642" s="154"/>
      <c r="OX642" s="154"/>
      <c r="OY642" s="154"/>
      <c r="OZ642" s="154"/>
      <c r="PA642" s="154"/>
      <c r="PB642" s="154"/>
      <c r="PC642" s="154"/>
      <c r="PD642" s="154"/>
      <c r="PE642" s="154"/>
      <c r="PF642" s="154"/>
      <c r="PG642" s="154"/>
      <c r="PH642" s="154"/>
      <c r="PI642" s="154"/>
      <c r="PJ642" s="154"/>
      <c r="PK642" s="154"/>
      <c r="PL642" s="154"/>
      <c r="PM642" s="154"/>
      <c r="PN642" s="154"/>
      <c r="PO642" s="154"/>
      <c r="PP642" s="154"/>
      <c r="PQ642" s="154"/>
      <c r="PR642" s="154"/>
      <c r="PS642" s="154"/>
      <c r="PT642" s="154"/>
      <c r="PU642" s="154"/>
      <c r="PV642" s="154"/>
      <c r="PW642" s="154"/>
      <c r="PX642" s="154"/>
      <c r="PY642" s="154"/>
      <c r="PZ642" s="154"/>
      <c r="QA642" s="154"/>
      <c r="QB642" s="154"/>
      <c r="QC642" s="154"/>
      <c r="QD642" s="154"/>
      <c r="QE642" s="154"/>
      <c r="QF642" s="154"/>
      <c r="QG642" s="154"/>
      <c r="QH642" s="154"/>
      <c r="QI642" s="154"/>
      <c r="QJ642" s="154"/>
      <c r="QK642" s="154"/>
      <c r="QL642" s="154"/>
      <c r="QM642" s="154"/>
      <c r="QN642" s="154"/>
      <c r="QO642" s="154"/>
      <c r="QP642" s="154"/>
      <c r="QQ642" s="154"/>
      <c r="QR642" s="154"/>
      <c r="QS642" s="154"/>
      <c r="QT642" s="154"/>
      <c r="QU642" s="154"/>
      <c r="QV642" s="154"/>
      <c r="QW642" s="154"/>
      <c r="QX642" s="154"/>
      <c r="QY642" s="154"/>
      <c r="QZ642" s="154"/>
      <c r="RA642" s="154"/>
      <c r="RB642" s="154"/>
      <c r="RC642" s="154"/>
      <c r="RD642" s="154"/>
      <c r="RE642" s="154"/>
      <c r="RF642" s="154"/>
      <c r="RG642" s="154"/>
      <c r="RH642" s="154"/>
      <c r="RI642" s="154"/>
      <c r="RJ642" s="154"/>
      <c r="RK642" s="154"/>
      <c r="RL642" s="154"/>
      <c r="RM642" s="154"/>
      <c r="RN642" s="154"/>
      <c r="RO642" s="154"/>
      <c r="RP642" s="154"/>
      <c r="RQ642" s="154"/>
      <c r="RR642" s="154"/>
      <c r="RS642" s="154"/>
      <c r="RT642" s="154"/>
      <c r="RU642" s="154"/>
      <c r="RV642" s="154"/>
      <c r="RW642" s="154"/>
      <c r="RX642" s="154"/>
      <c r="RY642" s="154"/>
      <c r="RZ642" s="154"/>
      <c r="SA642" s="154"/>
      <c r="SB642" s="154"/>
      <c r="SC642" s="154"/>
      <c r="SD642" s="154"/>
      <c r="SE642" s="154"/>
      <c r="SF642" s="154"/>
      <c r="SG642" s="154"/>
      <c r="SH642" s="154"/>
      <c r="SI642" s="154"/>
      <c r="SJ642" s="154"/>
      <c r="SK642" s="154"/>
      <c r="SL642" s="154"/>
      <c r="SM642" s="154"/>
      <c r="SN642" s="154"/>
      <c r="SO642" s="154"/>
      <c r="SP642" s="154"/>
      <c r="SQ642" s="154"/>
      <c r="SR642" s="154"/>
      <c r="SS642" s="154"/>
      <c r="ST642" s="154"/>
      <c r="SU642" s="154"/>
      <c r="SV642" s="154"/>
      <c r="SW642" s="154"/>
      <c r="SX642" s="154"/>
      <c r="SY642" s="154"/>
      <c r="SZ642" s="154"/>
      <c r="TA642" s="154"/>
      <c r="TB642" s="154"/>
      <c r="TC642" s="154"/>
      <c r="TD642" s="154"/>
      <c r="TE642" s="154"/>
      <c r="TF642" s="154"/>
      <c r="TG642" s="154"/>
      <c r="TH642" s="154"/>
      <c r="TI642" s="154"/>
      <c r="TJ642" s="154"/>
      <c r="TK642" s="154"/>
      <c r="TL642" s="154"/>
      <c r="TM642" s="154"/>
      <c r="TN642" s="154"/>
      <c r="TO642" s="154"/>
      <c r="TP642" s="154"/>
      <c r="TQ642" s="154"/>
      <c r="TR642" s="154"/>
      <c r="TS642" s="154"/>
      <c r="TT642" s="154"/>
      <c r="TU642" s="154"/>
      <c r="TV642" s="154"/>
      <c r="TW642" s="154"/>
      <c r="TX642" s="154"/>
      <c r="TY642" s="154"/>
      <c r="TZ642" s="154"/>
      <c r="UA642" s="154"/>
      <c r="UB642" s="154"/>
      <c r="UC642" s="154"/>
      <c r="UD642" s="154"/>
      <c r="UE642" s="154"/>
      <c r="UF642" s="154"/>
      <c r="UG642" s="154"/>
      <c r="UH642" s="154"/>
      <c r="UI642" s="154"/>
      <c r="UJ642" s="154"/>
      <c r="UK642" s="154"/>
      <c r="UL642" s="154"/>
      <c r="UM642" s="154"/>
      <c r="UN642" s="154"/>
      <c r="UO642" s="154"/>
      <c r="UP642" s="154"/>
      <c r="UQ642" s="154"/>
      <c r="UR642" s="154"/>
      <c r="US642" s="154"/>
      <c r="UT642" s="154"/>
      <c r="UU642" s="154"/>
      <c r="UV642" s="154"/>
      <c r="UW642" s="154"/>
      <c r="UX642" s="154"/>
      <c r="UY642" s="154"/>
      <c r="UZ642" s="154"/>
      <c r="VA642" s="154"/>
      <c r="VB642" s="154"/>
      <c r="VC642" s="154"/>
      <c r="VD642" s="154"/>
      <c r="VE642" s="154"/>
      <c r="VF642" s="154"/>
      <c r="VG642" s="154"/>
      <c r="VH642" s="154"/>
      <c r="VI642" s="154"/>
      <c r="VJ642" s="154"/>
      <c r="VK642" s="154"/>
      <c r="VL642" s="154"/>
      <c r="VM642" s="154"/>
      <c r="VN642" s="154"/>
      <c r="VO642" s="154"/>
      <c r="VP642" s="154"/>
      <c r="VQ642" s="154"/>
      <c r="VR642" s="154"/>
      <c r="VS642" s="154"/>
      <c r="VT642" s="154"/>
      <c r="VU642" s="154"/>
      <c r="VV642" s="154"/>
      <c r="VW642" s="154"/>
    </row>
    <row r="643" spans="1:595" s="153" customFormat="1" ht="15">
      <c r="A643" s="798"/>
      <c r="B643" s="688"/>
      <c r="C643" s="676"/>
      <c r="D643" s="680"/>
      <c r="E643" s="683"/>
      <c r="F643" s="654"/>
      <c r="G643" s="684"/>
      <c r="H643" s="684"/>
      <c r="I643" s="720" t="s">
        <v>352</v>
      </c>
      <c r="J643" s="720" t="s">
        <v>298</v>
      </c>
      <c r="K643" s="720" t="s">
        <v>1321</v>
      </c>
      <c r="L643" s="720" t="s">
        <v>431</v>
      </c>
      <c r="M643" s="717">
        <v>319157700</v>
      </c>
      <c r="N643" s="717">
        <v>319157700</v>
      </c>
      <c r="O643" s="717">
        <v>320740000</v>
      </c>
      <c r="P643" s="717">
        <v>327998310</v>
      </c>
      <c r="Q643" s="717">
        <v>347741190</v>
      </c>
      <c r="R643" s="717">
        <v>347741190</v>
      </c>
      <c r="S643" s="713">
        <v>3</v>
      </c>
      <c r="AU643" s="154"/>
      <c r="AV643" s="154"/>
      <c r="AW643" s="154"/>
      <c r="AX643" s="154"/>
      <c r="AY643" s="154"/>
      <c r="AZ643" s="154"/>
      <c r="BA643" s="154"/>
      <c r="BB643" s="154"/>
      <c r="BC643" s="154"/>
      <c r="BD643" s="154"/>
      <c r="BE643" s="154"/>
      <c r="BF643" s="154"/>
      <c r="BG643" s="154"/>
      <c r="BH643" s="154"/>
      <c r="BI643" s="154"/>
      <c r="BJ643" s="154"/>
      <c r="BK643" s="154"/>
      <c r="BL643" s="154"/>
      <c r="BM643" s="154"/>
      <c r="BN643" s="154"/>
      <c r="BO643" s="154"/>
      <c r="BP643" s="154"/>
      <c r="BQ643" s="154"/>
      <c r="BR643" s="154"/>
      <c r="BS643" s="154"/>
      <c r="BT643" s="154"/>
      <c r="BU643" s="154"/>
      <c r="BV643" s="154"/>
      <c r="BW643" s="154"/>
      <c r="BX643" s="154"/>
      <c r="BY643" s="154"/>
      <c r="BZ643" s="154"/>
      <c r="CA643" s="154"/>
      <c r="CB643" s="154"/>
      <c r="CC643" s="154"/>
      <c r="CD643" s="154"/>
      <c r="CE643" s="154"/>
      <c r="CF643" s="154"/>
      <c r="CG643" s="154"/>
      <c r="CH643" s="154"/>
      <c r="CI643" s="154"/>
      <c r="CJ643" s="154"/>
      <c r="CK643" s="154"/>
      <c r="CL643" s="154"/>
      <c r="CM643" s="154"/>
      <c r="CN643" s="154"/>
      <c r="CO643" s="154"/>
      <c r="CP643" s="154"/>
      <c r="CQ643" s="154"/>
      <c r="CR643" s="154"/>
      <c r="CS643" s="154"/>
      <c r="CT643" s="154"/>
      <c r="CU643" s="154"/>
      <c r="CV643" s="154"/>
      <c r="CW643" s="154"/>
      <c r="CX643" s="154"/>
      <c r="CY643" s="154"/>
      <c r="CZ643" s="154"/>
      <c r="DA643" s="154"/>
      <c r="DB643" s="154"/>
      <c r="DC643" s="154"/>
      <c r="DD643" s="154"/>
      <c r="DE643" s="154"/>
      <c r="DF643" s="154"/>
      <c r="DG643" s="154"/>
      <c r="DH643" s="154"/>
      <c r="DI643" s="154"/>
      <c r="DJ643" s="154"/>
      <c r="DK643" s="154"/>
      <c r="DL643" s="154"/>
      <c r="DM643" s="154"/>
      <c r="DN643" s="154"/>
      <c r="DO643" s="154"/>
      <c r="DP643" s="154"/>
      <c r="DQ643" s="154"/>
      <c r="DR643" s="154"/>
      <c r="DS643" s="154"/>
      <c r="DT643" s="154"/>
      <c r="DU643" s="154"/>
      <c r="DV643" s="154"/>
      <c r="DW643" s="154"/>
      <c r="DX643" s="154"/>
      <c r="DY643" s="154"/>
      <c r="DZ643" s="154"/>
      <c r="EA643" s="154"/>
      <c r="EB643" s="154"/>
      <c r="EC643" s="154"/>
      <c r="ED643" s="154"/>
      <c r="EE643" s="154"/>
      <c r="EF643" s="154"/>
      <c r="EG643" s="154"/>
      <c r="EH643" s="154"/>
      <c r="EI643" s="154"/>
      <c r="EJ643" s="154"/>
      <c r="EK643" s="154"/>
      <c r="EL643" s="154"/>
      <c r="EM643" s="154"/>
      <c r="EN643" s="154"/>
      <c r="EO643" s="154"/>
      <c r="EP643" s="154"/>
      <c r="EQ643" s="154"/>
      <c r="ER643" s="154"/>
      <c r="ES643" s="154"/>
      <c r="ET643" s="154"/>
      <c r="EU643" s="154"/>
      <c r="EV643" s="154"/>
      <c r="EW643" s="154"/>
      <c r="EX643" s="154"/>
      <c r="EY643" s="154"/>
      <c r="EZ643" s="154"/>
      <c r="FA643" s="154"/>
      <c r="FB643" s="154"/>
      <c r="FC643" s="154"/>
      <c r="FD643" s="154"/>
      <c r="FE643" s="154"/>
      <c r="FF643" s="154"/>
      <c r="FG643" s="154"/>
      <c r="FH643" s="154"/>
      <c r="FI643" s="154"/>
      <c r="FJ643" s="154"/>
      <c r="FK643" s="154"/>
      <c r="FL643" s="154"/>
      <c r="FM643" s="154"/>
      <c r="FN643" s="154"/>
      <c r="FO643" s="154"/>
      <c r="FP643" s="154"/>
      <c r="FQ643" s="154"/>
      <c r="FR643" s="154"/>
      <c r="FS643" s="154"/>
      <c r="FT643" s="154"/>
      <c r="FU643" s="154"/>
      <c r="FV643" s="154"/>
      <c r="FW643" s="154"/>
      <c r="FX643" s="154"/>
      <c r="FY643" s="154"/>
      <c r="FZ643" s="154"/>
      <c r="GA643" s="154"/>
      <c r="GB643" s="154"/>
      <c r="GC643" s="154"/>
      <c r="GD643" s="154"/>
      <c r="GE643" s="154"/>
      <c r="GF643" s="154"/>
      <c r="GG643" s="154"/>
      <c r="GH643" s="154"/>
      <c r="GI643" s="154"/>
      <c r="GJ643" s="154"/>
      <c r="GK643" s="154"/>
      <c r="GL643" s="154"/>
      <c r="GM643" s="154"/>
      <c r="GN643" s="154"/>
      <c r="GO643" s="154"/>
      <c r="GP643" s="154"/>
      <c r="GQ643" s="154"/>
      <c r="GR643" s="154"/>
      <c r="GS643" s="154"/>
      <c r="GT643" s="154"/>
      <c r="GU643" s="154"/>
      <c r="GV643" s="154"/>
      <c r="GW643" s="154"/>
      <c r="GX643" s="154"/>
      <c r="GY643" s="154"/>
      <c r="GZ643" s="154"/>
      <c r="HA643" s="154"/>
      <c r="HB643" s="154"/>
      <c r="HC643" s="154"/>
      <c r="HD643" s="154"/>
      <c r="HE643" s="154"/>
      <c r="HF643" s="154"/>
      <c r="HG643" s="154"/>
      <c r="HH643" s="154"/>
      <c r="HI643" s="154"/>
      <c r="HJ643" s="154"/>
      <c r="HK643" s="154"/>
      <c r="HL643" s="154"/>
      <c r="HM643" s="154"/>
      <c r="HN643" s="154"/>
      <c r="HO643" s="154"/>
      <c r="HP643" s="154"/>
      <c r="HQ643" s="154"/>
      <c r="HR643" s="154"/>
      <c r="HS643" s="154"/>
      <c r="HT643" s="154"/>
      <c r="HU643" s="154"/>
      <c r="HV643" s="154"/>
      <c r="HW643" s="154"/>
      <c r="HX643" s="154"/>
      <c r="HY643" s="154"/>
      <c r="HZ643" s="154"/>
      <c r="IA643" s="154"/>
      <c r="IB643" s="154"/>
      <c r="IC643" s="154"/>
      <c r="ID643" s="154"/>
      <c r="IE643" s="154"/>
      <c r="IF643" s="154"/>
      <c r="IG643" s="154"/>
      <c r="IH643" s="154"/>
      <c r="II643" s="154"/>
      <c r="IJ643" s="154"/>
      <c r="IK643" s="154"/>
      <c r="IL643" s="154"/>
      <c r="IM643" s="154"/>
      <c r="IN643" s="154"/>
      <c r="IO643" s="154"/>
      <c r="IP643" s="154"/>
      <c r="IQ643" s="154"/>
      <c r="IR643" s="154"/>
      <c r="IS643" s="154"/>
      <c r="IT643" s="154"/>
      <c r="IU643" s="154"/>
      <c r="IV643" s="154"/>
      <c r="IW643" s="154"/>
      <c r="IX643" s="154"/>
      <c r="IY643" s="154"/>
      <c r="IZ643" s="154"/>
      <c r="JA643" s="154"/>
      <c r="JB643" s="154"/>
      <c r="JC643" s="154"/>
      <c r="JD643" s="154"/>
      <c r="JE643" s="154"/>
      <c r="JF643" s="154"/>
      <c r="JG643" s="154"/>
      <c r="JH643" s="154"/>
      <c r="JI643" s="154"/>
      <c r="JJ643" s="154"/>
      <c r="JK643" s="154"/>
      <c r="JL643" s="154"/>
      <c r="JM643" s="154"/>
      <c r="JN643" s="154"/>
      <c r="JO643" s="154"/>
      <c r="JP643" s="154"/>
      <c r="JQ643" s="154"/>
      <c r="JR643" s="154"/>
      <c r="JS643" s="154"/>
      <c r="JT643" s="154"/>
      <c r="JU643" s="154"/>
      <c r="JV643" s="154"/>
      <c r="JW643" s="154"/>
      <c r="JX643" s="154"/>
      <c r="JY643" s="154"/>
      <c r="JZ643" s="154"/>
      <c r="KA643" s="154"/>
      <c r="KB643" s="154"/>
      <c r="KC643" s="154"/>
      <c r="KD643" s="154"/>
      <c r="KE643" s="154"/>
      <c r="KF643" s="154"/>
      <c r="KG643" s="154"/>
      <c r="KH643" s="154"/>
      <c r="KI643" s="154"/>
      <c r="KJ643" s="154"/>
      <c r="KK643" s="154"/>
      <c r="KL643" s="154"/>
      <c r="KM643" s="154"/>
      <c r="KN643" s="154"/>
      <c r="KO643" s="154"/>
      <c r="KP643" s="154"/>
      <c r="KQ643" s="154"/>
      <c r="KR643" s="154"/>
      <c r="KS643" s="154"/>
      <c r="KT643" s="154"/>
      <c r="KU643" s="154"/>
      <c r="KV643" s="154"/>
      <c r="KW643" s="154"/>
      <c r="KX643" s="154"/>
      <c r="KY643" s="154"/>
      <c r="KZ643" s="154"/>
      <c r="LA643" s="154"/>
      <c r="LB643" s="154"/>
      <c r="LC643" s="154"/>
      <c r="LD643" s="154"/>
      <c r="LE643" s="154"/>
      <c r="LF643" s="154"/>
      <c r="LG643" s="154"/>
      <c r="LH643" s="154"/>
      <c r="LI643" s="154"/>
      <c r="LJ643" s="154"/>
      <c r="LK643" s="154"/>
      <c r="LL643" s="154"/>
      <c r="LM643" s="154"/>
      <c r="LN643" s="154"/>
      <c r="LO643" s="154"/>
      <c r="LP643" s="154"/>
      <c r="LQ643" s="154"/>
      <c r="LR643" s="154"/>
      <c r="LS643" s="154"/>
      <c r="LT643" s="154"/>
      <c r="LU643" s="154"/>
      <c r="LV643" s="154"/>
      <c r="LW643" s="154"/>
      <c r="LX643" s="154"/>
      <c r="LY643" s="154"/>
      <c r="LZ643" s="154"/>
      <c r="MA643" s="154"/>
      <c r="MB643" s="154"/>
      <c r="MC643" s="154"/>
      <c r="MD643" s="154"/>
      <c r="ME643" s="154"/>
      <c r="MF643" s="154"/>
      <c r="MG643" s="154"/>
      <c r="MH643" s="154"/>
      <c r="MI643" s="154"/>
      <c r="MJ643" s="154"/>
      <c r="MK643" s="154"/>
      <c r="ML643" s="154"/>
      <c r="MM643" s="154"/>
      <c r="MN643" s="154"/>
      <c r="MO643" s="154"/>
      <c r="MP643" s="154"/>
      <c r="MQ643" s="154"/>
      <c r="MR643" s="154"/>
      <c r="MS643" s="154"/>
      <c r="MT643" s="154"/>
      <c r="MU643" s="154"/>
      <c r="MV643" s="154"/>
      <c r="MW643" s="154"/>
      <c r="MX643" s="154"/>
      <c r="MY643" s="154"/>
      <c r="MZ643" s="154"/>
      <c r="NA643" s="154"/>
      <c r="NB643" s="154"/>
      <c r="NC643" s="154"/>
      <c r="ND643" s="154"/>
      <c r="NE643" s="154"/>
      <c r="NF643" s="154"/>
      <c r="NG643" s="154"/>
      <c r="NH643" s="154"/>
      <c r="NI643" s="154"/>
      <c r="NJ643" s="154"/>
      <c r="NK643" s="154"/>
      <c r="NL643" s="154"/>
      <c r="NM643" s="154"/>
      <c r="NN643" s="154"/>
      <c r="NO643" s="154"/>
      <c r="NP643" s="154"/>
      <c r="NQ643" s="154"/>
      <c r="NR643" s="154"/>
      <c r="NS643" s="154"/>
      <c r="NT643" s="154"/>
      <c r="NU643" s="154"/>
      <c r="NV643" s="154"/>
      <c r="NW643" s="154"/>
      <c r="NX643" s="154"/>
      <c r="NY643" s="154"/>
      <c r="NZ643" s="154"/>
      <c r="OA643" s="154"/>
      <c r="OB643" s="154"/>
      <c r="OC643" s="154"/>
      <c r="OD643" s="154"/>
      <c r="OE643" s="154"/>
      <c r="OF643" s="154"/>
      <c r="OG643" s="154"/>
      <c r="OH643" s="154"/>
      <c r="OI643" s="154"/>
      <c r="OJ643" s="154"/>
      <c r="OK643" s="154"/>
      <c r="OL643" s="154"/>
      <c r="OM643" s="154"/>
      <c r="ON643" s="154"/>
      <c r="OO643" s="154"/>
      <c r="OP643" s="154"/>
      <c r="OQ643" s="154"/>
      <c r="OR643" s="154"/>
      <c r="OS643" s="154"/>
      <c r="OT643" s="154"/>
      <c r="OU643" s="154"/>
      <c r="OV643" s="154"/>
      <c r="OW643" s="154"/>
      <c r="OX643" s="154"/>
      <c r="OY643" s="154"/>
      <c r="OZ643" s="154"/>
      <c r="PA643" s="154"/>
      <c r="PB643" s="154"/>
      <c r="PC643" s="154"/>
      <c r="PD643" s="154"/>
      <c r="PE643" s="154"/>
      <c r="PF643" s="154"/>
      <c r="PG643" s="154"/>
      <c r="PH643" s="154"/>
      <c r="PI643" s="154"/>
      <c r="PJ643" s="154"/>
      <c r="PK643" s="154"/>
      <c r="PL643" s="154"/>
      <c r="PM643" s="154"/>
      <c r="PN643" s="154"/>
      <c r="PO643" s="154"/>
      <c r="PP643" s="154"/>
      <c r="PQ643" s="154"/>
      <c r="PR643" s="154"/>
      <c r="PS643" s="154"/>
      <c r="PT643" s="154"/>
      <c r="PU643" s="154"/>
      <c r="PV643" s="154"/>
      <c r="PW643" s="154"/>
      <c r="PX643" s="154"/>
      <c r="PY643" s="154"/>
      <c r="PZ643" s="154"/>
      <c r="QA643" s="154"/>
      <c r="QB643" s="154"/>
      <c r="QC643" s="154"/>
      <c r="QD643" s="154"/>
      <c r="QE643" s="154"/>
      <c r="QF643" s="154"/>
      <c r="QG643" s="154"/>
      <c r="QH643" s="154"/>
      <c r="QI643" s="154"/>
      <c r="QJ643" s="154"/>
      <c r="QK643" s="154"/>
      <c r="QL643" s="154"/>
      <c r="QM643" s="154"/>
      <c r="QN643" s="154"/>
      <c r="QO643" s="154"/>
      <c r="QP643" s="154"/>
      <c r="QQ643" s="154"/>
      <c r="QR643" s="154"/>
      <c r="QS643" s="154"/>
      <c r="QT643" s="154"/>
      <c r="QU643" s="154"/>
      <c r="QV643" s="154"/>
      <c r="QW643" s="154"/>
      <c r="QX643" s="154"/>
      <c r="QY643" s="154"/>
      <c r="QZ643" s="154"/>
      <c r="RA643" s="154"/>
      <c r="RB643" s="154"/>
      <c r="RC643" s="154"/>
      <c r="RD643" s="154"/>
      <c r="RE643" s="154"/>
      <c r="RF643" s="154"/>
      <c r="RG643" s="154"/>
      <c r="RH643" s="154"/>
      <c r="RI643" s="154"/>
      <c r="RJ643" s="154"/>
      <c r="RK643" s="154"/>
      <c r="RL643" s="154"/>
      <c r="RM643" s="154"/>
      <c r="RN643" s="154"/>
      <c r="RO643" s="154"/>
      <c r="RP643" s="154"/>
      <c r="RQ643" s="154"/>
      <c r="RR643" s="154"/>
      <c r="RS643" s="154"/>
      <c r="RT643" s="154"/>
      <c r="RU643" s="154"/>
      <c r="RV643" s="154"/>
      <c r="RW643" s="154"/>
      <c r="RX643" s="154"/>
      <c r="RY643" s="154"/>
      <c r="RZ643" s="154"/>
      <c r="SA643" s="154"/>
      <c r="SB643" s="154"/>
      <c r="SC643" s="154"/>
      <c r="SD643" s="154"/>
      <c r="SE643" s="154"/>
      <c r="SF643" s="154"/>
      <c r="SG643" s="154"/>
      <c r="SH643" s="154"/>
      <c r="SI643" s="154"/>
      <c r="SJ643" s="154"/>
      <c r="SK643" s="154"/>
      <c r="SL643" s="154"/>
      <c r="SM643" s="154"/>
      <c r="SN643" s="154"/>
      <c r="SO643" s="154"/>
      <c r="SP643" s="154"/>
      <c r="SQ643" s="154"/>
      <c r="SR643" s="154"/>
      <c r="SS643" s="154"/>
      <c r="ST643" s="154"/>
      <c r="SU643" s="154"/>
      <c r="SV643" s="154"/>
      <c r="SW643" s="154"/>
      <c r="SX643" s="154"/>
      <c r="SY643" s="154"/>
      <c r="SZ643" s="154"/>
      <c r="TA643" s="154"/>
      <c r="TB643" s="154"/>
      <c r="TC643" s="154"/>
      <c r="TD643" s="154"/>
      <c r="TE643" s="154"/>
      <c r="TF643" s="154"/>
      <c r="TG643" s="154"/>
      <c r="TH643" s="154"/>
      <c r="TI643" s="154"/>
      <c r="TJ643" s="154"/>
      <c r="TK643" s="154"/>
      <c r="TL643" s="154"/>
      <c r="TM643" s="154"/>
      <c r="TN643" s="154"/>
      <c r="TO643" s="154"/>
      <c r="TP643" s="154"/>
      <c r="TQ643" s="154"/>
      <c r="TR643" s="154"/>
      <c r="TS643" s="154"/>
      <c r="TT643" s="154"/>
      <c r="TU643" s="154"/>
      <c r="TV643" s="154"/>
      <c r="TW643" s="154"/>
      <c r="TX643" s="154"/>
      <c r="TY643" s="154"/>
      <c r="TZ643" s="154"/>
      <c r="UA643" s="154"/>
      <c r="UB643" s="154"/>
      <c r="UC643" s="154"/>
      <c r="UD643" s="154"/>
      <c r="UE643" s="154"/>
      <c r="UF643" s="154"/>
      <c r="UG643" s="154"/>
      <c r="UH643" s="154"/>
      <c r="UI643" s="154"/>
      <c r="UJ643" s="154"/>
      <c r="UK643" s="154"/>
      <c r="UL643" s="154"/>
      <c r="UM643" s="154"/>
      <c r="UN643" s="154"/>
      <c r="UO643" s="154"/>
      <c r="UP643" s="154"/>
      <c r="UQ643" s="154"/>
      <c r="UR643" s="154"/>
      <c r="US643" s="154"/>
      <c r="UT643" s="154"/>
      <c r="UU643" s="154"/>
      <c r="UV643" s="154"/>
      <c r="UW643" s="154"/>
      <c r="UX643" s="154"/>
      <c r="UY643" s="154"/>
      <c r="UZ643" s="154"/>
      <c r="VA643" s="154"/>
      <c r="VB643" s="154"/>
      <c r="VC643" s="154"/>
      <c r="VD643" s="154"/>
      <c r="VE643" s="154"/>
      <c r="VF643" s="154"/>
      <c r="VG643" s="154"/>
      <c r="VH643" s="154"/>
      <c r="VI643" s="154"/>
      <c r="VJ643" s="154"/>
      <c r="VK643" s="154"/>
      <c r="VL643" s="154"/>
      <c r="VM643" s="154"/>
      <c r="VN643" s="154"/>
      <c r="VO643" s="154"/>
      <c r="VP643" s="154"/>
      <c r="VQ643" s="154"/>
      <c r="VR643" s="154"/>
      <c r="VS643" s="154"/>
      <c r="VT643" s="154"/>
      <c r="VU643" s="154"/>
      <c r="VV643" s="154"/>
      <c r="VW643" s="154"/>
    </row>
    <row r="644" spans="1:595" s="153" customFormat="1" ht="15">
      <c r="A644" s="798"/>
      <c r="B644" s="688"/>
      <c r="C644" s="676"/>
      <c r="D644" s="680"/>
      <c r="E644" s="683"/>
      <c r="F644" s="654"/>
      <c r="G644" s="684"/>
      <c r="H644" s="684"/>
      <c r="I644" s="760"/>
      <c r="J644" s="760"/>
      <c r="K644" s="760"/>
      <c r="L644" s="760"/>
      <c r="M644" s="761"/>
      <c r="N644" s="761"/>
      <c r="O644" s="761"/>
      <c r="P644" s="761"/>
      <c r="Q644" s="761"/>
      <c r="R644" s="761"/>
      <c r="S644" s="762"/>
      <c r="AU644" s="154"/>
      <c r="AV644" s="154"/>
      <c r="AW644" s="154"/>
      <c r="AX644" s="154"/>
      <c r="AY644" s="154"/>
      <c r="AZ644" s="154"/>
      <c r="BA644" s="154"/>
      <c r="BB644" s="154"/>
      <c r="BC644" s="154"/>
      <c r="BD644" s="154"/>
      <c r="BE644" s="154"/>
      <c r="BF644" s="154"/>
      <c r="BG644" s="154"/>
      <c r="BH644" s="154"/>
      <c r="BI644" s="154"/>
      <c r="BJ644" s="154"/>
      <c r="BK644" s="154"/>
      <c r="BL644" s="154"/>
      <c r="BM644" s="154"/>
      <c r="BN644" s="154"/>
      <c r="BO644" s="154"/>
      <c r="BP644" s="154"/>
      <c r="BQ644" s="154"/>
      <c r="BR644" s="154"/>
      <c r="BS644" s="154"/>
      <c r="BT644" s="154"/>
      <c r="BU644" s="154"/>
      <c r="BV644" s="154"/>
      <c r="BW644" s="154"/>
      <c r="BX644" s="154"/>
      <c r="BY644" s="154"/>
      <c r="BZ644" s="154"/>
      <c r="CA644" s="154"/>
      <c r="CB644" s="154"/>
      <c r="CC644" s="154"/>
      <c r="CD644" s="154"/>
      <c r="CE644" s="154"/>
      <c r="CF644" s="154"/>
      <c r="CG644" s="154"/>
      <c r="CH644" s="154"/>
      <c r="CI644" s="154"/>
      <c r="CJ644" s="154"/>
      <c r="CK644" s="154"/>
      <c r="CL644" s="154"/>
      <c r="CM644" s="154"/>
      <c r="CN644" s="154"/>
      <c r="CO644" s="154"/>
      <c r="CP644" s="154"/>
      <c r="CQ644" s="154"/>
      <c r="CR644" s="154"/>
      <c r="CS644" s="154"/>
      <c r="CT644" s="154"/>
      <c r="CU644" s="154"/>
      <c r="CV644" s="154"/>
      <c r="CW644" s="154"/>
      <c r="CX644" s="154"/>
      <c r="CY644" s="154"/>
      <c r="CZ644" s="154"/>
      <c r="DA644" s="154"/>
      <c r="DB644" s="154"/>
      <c r="DC644" s="154"/>
      <c r="DD644" s="154"/>
      <c r="DE644" s="154"/>
      <c r="DF644" s="154"/>
      <c r="DG644" s="154"/>
      <c r="DH644" s="154"/>
      <c r="DI644" s="154"/>
      <c r="DJ644" s="154"/>
      <c r="DK644" s="154"/>
      <c r="DL644" s="154"/>
      <c r="DM644" s="154"/>
      <c r="DN644" s="154"/>
      <c r="DO644" s="154"/>
      <c r="DP644" s="154"/>
      <c r="DQ644" s="154"/>
      <c r="DR644" s="154"/>
      <c r="DS644" s="154"/>
      <c r="DT644" s="154"/>
      <c r="DU644" s="154"/>
      <c r="DV644" s="154"/>
      <c r="DW644" s="154"/>
      <c r="DX644" s="154"/>
      <c r="DY644" s="154"/>
      <c r="DZ644" s="154"/>
      <c r="EA644" s="154"/>
      <c r="EB644" s="154"/>
      <c r="EC644" s="154"/>
      <c r="ED644" s="154"/>
      <c r="EE644" s="154"/>
      <c r="EF644" s="154"/>
      <c r="EG644" s="154"/>
      <c r="EH644" s="154"/>
      <c r="EI644" s="154"/>
      <c r="EJ644" s="154"/>
      <c r="EK644" s="154"/>
      <c r="EL644" s="154"/>
      <c r="EM644" s="154"/>
      <c r="EN644" s="154"/>
      <c r="EO644" s="154"/>
      <c r="EP644" s="154"/>
      <c r="EQ644" s="154"/>
      <c r="ER644" s="154"/>
      <c r="ES644" s="154"/>
      <c r="ET644" s="154"/>
      <c r="EU644" s="154"/>
      <c r="EV644" s="154"/>
      <c r="EW644" s="154"/>
      <c r="EX644" s="154"/>
      <c r="EY644" s="154"/>
      <c r="EZ644" s="154"/>
      <c r="FA644" s="154"/>
      <c r="FB644" s="154"/>
      <c r="FC644" s="154"/>
      <c r="FD644" s="154"/>
      <c r="FE644" s="154"/>
      <c r="FF644" s="154"/>
      <c r="FG644" s="154"/>
      <c r="FH644" s="154"/>
      <c r="FI644" s="154"/>
      <c r="FJ644" s="154"/>
      <c r="FK644" s="154"/>
      <c r="FL644" s="154"/>
      <c r="FM644" s="154"/>
      <c r="FN644" s="154"/>
      <c r="FO644" s="154"/>
      <c r="FP644" s="154"/>
      <c r="FQ644" s="154"/>
      <c r="FR644" s="154"/>
      <c r="FS644" s="154"/>
      <c r="FT644" s="154"/>
      <c r="FU644" s="154"/>
      <c r="FV644" s="154"/>
      <c r="FW644" s="154"/>
      <c r="FX644" s="154"/>
      <c r="FY644" s="154"/>
      <c r="FZ644" s="154"/>
      <c r="GA644" s="154"/>
      <c r="GB644" s="154"/>
      <c r="GC644" s="154"/>
      <c r="GD644" s="154"/>
      <c r="GE644" s="154"/>
      <c r="GF644" s="154"/>
      <c r="GG644" s="154"/>
      <c r="GH644" s="154"/>
      <c r="GI644" s="154"/>
      <c r="GJ644" s="154"/>
      <c r="GK644" s="154"/>
      <c r="GL644" s="154"/>
      <c r="GM644" s="154"/>
      <c r="GN644" s="154"/>
      <c r="GO644" s="154"/>
      <c r="GP644" s="154"/>
      <c r="GQ644" s="154"/>
      <c r="GR644" s="154"/>
      <c r="GS644" s="154"/>
      <c r="GT644" s="154"/>
      <c r="GU644" s="154"/>
      <c r="GV644" s="154"/>
      <c r="GW644" s="154"/>
      <c r="GX644" s="154"/>
      <c r="GY644" s="154"/>
      <c r="GZ644" s="154"/>
      <c r="HA644" s="154"/>
      <c r="HB644" s="154"/>
      <c r="HC644" s="154"/>
      <c r="HD644" s="154"/>
      <c r="HE644" s="154"/>
      <c r="HF644" s="154"/>
      <c r="HG644" s="154"/>
      <c r="HH644" s="154"/>
      <c r="HI644" s="154"/>
      <c r="HJ644" s="154"/>
      <c r="HK644" s="154"/>
      <c r="HL644" s="154"/>
      <c r="HM644" s="154"/>
      <c r="HN644" s="154"/>
      <c r="HO644" s="154"/>
      <c r="HP644" s="154"/>
      <c r="HQ644" s="154"/>
      <c r="HR644" s="154"/>
      <c r="HS644" s="154"/>
      <c r="HT644" s="154"/>
      <c r="HU644" s="154"/>
      <c r="HV644" s="154"/>
      <c r="HW644" s="154"/>
      <c r="HX644" s="154"/>
      <c r="HY644" s="154"/>
      <c r="HZ644" s="154"/>
      <c r="IA644" s="154"/>
      <c r="IB644" s="154"/>
      <c r="IC644" s="154"/>
      <c r="ID644" s="154"/>
      <c r="IE644" s="154"/>
      <c r="IF644" s="154"/>
      <c r="IG644" s="154"/>
      <c r="IH644" s="154"/>
      <c r="II644" s="154"/>
      <c r="IJ644" s="154"/>
      <c r="IK644" s="154"/>
      <c r="IL644" s="154"/>
      <c r="IM644" s="154"/>
      <c r="IN644" s="154"/>
      <c r="IO644" s="154"/>
      <c r="IP644" s="154"/>
      <c r="IQ644" s="154"/>
      <c r="IR644" s="154"/>
      <c r="IS644" s="154"/>
      <c r="IT644" s="154"/>
      <c r="IU644" s="154"/>
      <c r="IV644" s="154"/>
      <c r="IW644" s="154"/>
      <c r="IX644" s="154"/>
      <c r="IY644" s="154"/>
      <c r="IZ644" s="154"/>
      <c r="JA644" s="154"/>
      <c r="JB644" s="154"/>
      <c r="JC644" s="154"/>
      <c r="JD644" s="154"/>
      <c r="JE644" s="154"/>
      <c r="JF644" s="154"/>
      <c r="JG644" s="154"/>
      <c r="JH644" s="154"/>
      <c r="JI644" s="154"/>
      <c r="JJ644" s="154"/>
      <c r="JK644" s="154"/>
      <c r="JL644" s="154"/>
      <c r="JM644" s="154"/>
      <c r="JN644" s="154"/>
      <c r="JO644" s="154"/>
      <c r="JP644" s="154"/>
      <c r="JQ644" s="154"/>
      <c r="JR644" s="154"/>
      <c r="JS644" s="154"/>
      <c r="JT644" s="154"/>
      <c r="JU644" s="154"/>
      <c r="JV644" s="154"/>
      <c r="JW644" s="154"/>
      <c r="JX644" s="154"/>
      <c r="JY644" s="154"/>
      <c r="JZ644" s="154"/>
      <c r="KA644" s="154"/>
      <c r="KB644" s="154"/>
      <c r="KC644" s="154"/>
      <c r="KD644" s="154"/>
      <c r="KE644" s="154"/>
      <c r="KF644" s="154"/>
      <c r="KG644" s="154"/>
      <c r="KH644" s="154"/>
      <c r="KI644" s="154"/>
      <c r="KJ644" s="154"/>
      <c r="KK644" s="154"/>
      <c r="KL644" s="154"/>
      <c r="KM644" s="154"/>
      <c r="KN644" s="154"/>
      <c r="KO644" s="154"/>
      <c r="KP644" s="154"/>
      <c r="KQ644" s="154"/>
      <c r="KR644" s="154"/>
      <c r="KS644" s="154"/>
      <c r="KT644" s="154"/>
      <c r="KU644" s="154"/>
      <c r="KV644" s="154"/>
      <c r="KW644" s="154"/>
      <c r="KX644" s="154"/>
      <c r="KY644" s="154"/>
      <c r="KZ644" s="154"/>
      <c r="LA644" s="154"/>
      <c r="LB644" s="154"/>
      <c r="LC644" s="154"/>
      <c r="LD644" s="154"/>
      <c r="LE644" s="154"/>
      <c r="LF644" s="154"/>
      <c r="LG644" s="154"/>
      <c r="LH644" s="154"/>
      <c r="LI644" s="154"/>
      <c r="LJ644" s="154"/>
      <c r="LK644" s="154"/>
      <c r="LL644" s="154"/>
      <c r="LM644" s="154"/>
      <c r="LN644" s="154"/>
      <c r="LO644" s="154"/>
      <c r="LP644" s="154"/>
      <c r="LQ644" s="154"/>
      <c r="LR644" s="154"/>
      <c r="LS644" s="154"/>
      <c r="LT644" s="154"/>
      <c r="LU644" s="154"/>
      <c r="LV644" s="154"/>
      <c r="LW644" s="154"/>
      <c r="LX644" s="154"/>
      <c r="LY644" s="154"/>
      <c r="LZ644" s="154"/>
      <c r="MA644" s="154"/>
      <c r="MB644" s="154"/>
      <c r="MC644" s="154"/>
      <c r="MD644" s="154"/>
      <c r="ME644" s="154"/>
      <c r="MF644" s="154"/>
      <c r="MG644" s="154"/>
      <c r="MH644" s="154"/>
      <c r="MI644" s="154"/>
      <c r="MJ644" s="154"/>
      <c r="MK644" s="154"/>
      <c r="ML644" s="154"/>
      <c r="MM644" s="154"/>
      <c r="MN644" s="154"/>
      <c r="MO644" s="154"/>
      <c r="MP644" s="154"/>
      <c r="MQ644" s="154"/>
      <c r="MR644" s="154"/>
      <c r="MS644" s="154"/>
      <c r="MT644" s="154"/>
      <c r="MU644" s="154"/>
      <c r="MV644" s="154"/>
      <c r="MW644" s="154"/>
      <c r="MX644" s="154"/>
      <c r="MY644" s="154"/>
      <c r="MZ644" s="154"/>
      <c r="NA644" s="154"/>
      <c r="NB644" s="154"/>
      <c r="NC644" s="154"/>
      <c r="ND644" s="154"/>
      <c r="NE644" s="154"/>
      <c r="NF644" s="154"/>
      <c r="NG644" s="154"/>
      <c r="NH644" s="154"/>
      <c r="NI644" s="154"/>
      <c r="NJ644" s="154"/>
      <c r="NK644" s="154"/>
      <c r="NL644" s="154"/>
      <c r="NM644" s="154"/>
      <c r="NN644" s="154"/>
      <c r="NO644" s="154"/>
      <c r="NP644" s="154"/>
      <c r="NQ644" s="154"/>
      <c r="NR644" s="154"/>
      <c r="NS644" s="154"/>
      <c r="NT644" s="154"/>
      <c r="NU644" s="154"/>
      <c r="NV644" s="154"/>
      <c r="NW644" s="154"/>
      <c r="NX644" s="154"/>
      <c r="NY644" s="154"/>
      <c r="NZ644" s="154"/>
      <c r="OA644" s="154"/>
      <c r="OB644" s="154"/>
      <c r="OC644" s="154"/>
      <c r="OD644" s="154"/>
      <c r="OE644" s="154"/>
      <c r="OF644" s="154"/>
      <c r="OG644" s="154"/>
      <c r="OH644" s="154"/>
      <c r="OI644" s="154"/>
      <c r="OJ644" s="154"/>
      <c r="OK644" s="154"/>
      <c r="OL644" s="154"/>
      <c r="OM644" s="154"/>
      <c r="ON644" s="154"/>
      <c r="OO644" s="154"/>
      <c r="OP644" s="154"/>
      <c r="OQ644" s="154"/>
      <c r="OR644" s="154"/>
      <c r="OS644" s="154"/>
      <c r="OT644" s="154"/>
      <c r="OU644" s="154"/>
      <c r="OV644" s="154"/>
      <c r="OW644" s="154"/>
      <c r="OX644" s="154"/>
      <c r="OY644" s="154"/>
      <c r="OZ644" s="154"/>
      <c r="PA644" s="154"/>
      <c r="PB644" s="154"/>
      <c r="PC644" s="154"/>
      <c r="PD644" s="154"/>
      <c r="PE644" s="154"/>
      <c r="PF644" s="154"/>
      <c r="PG644" s="154"/>
      <c r="PH644" s="154"/>
      <c r="PI644" s="154"/>
      <c r="PJ644" s="154"/>
      <c r="PK644" s="154"/>
      <c r="PL644" s="154"/>
      <c r="PM644" s="154"/>
      <c r="PN644" s="154"/>
      <c r="PO644" s="154"/>
      <c r="PP644" s="154"/>
      <c r="PQ644" s="154"/>
      <c r="PR644" s="154"/>
      <c r="PS644" s="154"/>
      <c r="PT644" s="154"/>
      <c r="PU644" s="154"/>
      <c r="PV644" s="154"/>
      <c r="PW644" s="154"/>
      <c r="PX644" s="154"/>
      <c r="PY644" s="154"/>
      <c r="PZ644" s="154"/>
      <c r="QA644" s="154"/>
      <c r="QB644" s="154"/>
      <c r="QC644" s="154"/>
      <c r="QD644" s="154"/>
      <c r="QE644" s="154"/>
      <c r="QF644" s="154"/>
      <c r="QG644" s="154"/>
      <c r="QH644" s="154"/>
      <c r="QI644" s="154"/>
      <c r="QJ644" s="154"/>
      <c r="QK644" s="154"/>
      <c r="QL644" s="154"/>
      <c r="QM644" s="154"/>
      <c r="QN644" s="154"/>
      <c r="QO644" s="154"/>
      <c r="QP644" s="154"/>
      <c r="QQ644" s="154"/>
      <c r="QR644" s="154"/>
      <c r="QS644" s="154"/>
      <c r="QT644" s="154"/>
      <c r="QU644" s="154"/>
      <c r="QV644" s="154"/>
      <c r="QW644" s="154"/>
      <c r="QX644" s="154"/>
      <c r="QY644" s="154"/>
      <c r="QZ644" s="154"/>
      <c r="RA644" s="154"/>
      <c r="RB644" s="154"/>
      <c r="RC644" s="154"/>
      <c r="RD644" s="154"/>
      <c r="RE644" s="154"/>
      <c r="RF644" s="154"/>
      <c r="RG644" s="154"/>
      <c r="RH644" s="154"/>
      <c r="RI644" s="154"/>
      <c r="RJ644" s="154"/>
      <c r="RK644" s="154"/>
      <c r="RL644" s="154"/>
      <c r="RM644" s="154"/>
      <c r="RN644" s="154"/>
      <c r="RO644" s="154"/>
      <c r="RP644" s="154"/>
      <c r="RQ644" s="154"/>
      <c r="RR644" s="154"/>
      <c r="RS644" s="154"/>
      <c r="RT644" s="154"/>
      <c r="RU644" s="154"/>
      <c r="RV644" s="154"/>
      <c r="RW644" s="154"/>
      <c r="RX644" s="154"/>
      <c r="RY644" s="154"/>
      <c r="RZ644" s="154"/>
      <c r="SA644" s="154"/>
      <c r="SB644" s="154"/>
      <c r="SC644" s="154"/>
      <c r="SD644" s="154"/>
      <c r="SE644" s="154"/>
      <c r="SF644" s="154"/>
      <c r="SG644" s="154"/>
      <c r="SH644" s="154"/>
      <c r="SI644" s="154"/>
      <c r="SJ644" s="154"/>
      <c r="SK644" s="154"/>
      <c r="SL644" s="154"/>
      <c r="SM644" s="154"/>
      <c r="SN644" s="154"/>
      <c r="SO644" s="154"/>
      <c r="SP644" s="154"/>
      <c r="SQ644" s="154"/>
      <c r="SR644" s="154"/>
      <c r="SS644" s="154"/>
      <c r="ST644" s="154"/>
      <c r="SU644" s="154"/>
      <c r="SV644" s="154"/>
      <c r="SW644" s="154"/>
      <c r="SX644" s="154"/>
      <c r="SY644" s="154"/>
      <c r="SZ644" s="154"/>
      <c r="TA644" s="154"/>
      <c r="TB644" s="154"/>
      <c r="TC644" s="154"/>
      <c r="TD644" s="154"/>
      <c r="TE644" s="154"/>
      <c r="TF644" s="154"/>
      <c r="TG644" s="154"/>
      <c r="TH644" s="154"/>
      <c r="TI644" s="154"/>
      <c r="TJ644" s="154"/>
      <c r="TK644" s="154"/>
      <c r="TL644" s="154"/>
      <c r="TM644" s="154"/>
      <c r="TN644" s="154"/>
      <c r="TO644" s="154"/>
      <c r="TP644" s="154"/>
      <c r="TQ644" s="154"/>
      <c r="TR644" s="154"/>
      <c r="TS644" s="154"/>
      <c r="TT644" s="154"/>
      <c r="TU644" s="154"/>
      <c r="TV644" s="154"/>
      <c r="TW644" s="154"/>
      <c r="TX644" s="154"/>
      <c r="TY644" s="154"/>
      <c r="TZ644" s="154"/>
      <c r="UA644" s="154"/>
      <c r="UB644" s="154"/>
      <c r="UC644" s="154"/>
      <c r="UD644" s="154"/>
      <c r="UE644" s="154"/>
      <c r="UF644" s="154"/>
      <c r="UG644" s="154"/>
      <c r="UH644" s="154"/>
      <c r="UI644" s="154"/>
      <c r="UJ644" s="154"/>
      <c r="UK644" s="154"/>
      <c r="UL644" s="154"/>
      <c r="UM644" s="154"/>
      <c r="UN644" s="154"/>
      <c r="UO644" s="154"/>
      <c r="UP644" s="154"/>
      <c r="UQ644" s="154"/>
      <c r="UR644" s="154"/>
      <c r="US644" s="154"/>
      <c r="UT644" s="154"/>
      <c r="UU644" s="154"/>
      <c r="UV644" s="154"/>
      <c r="UW644" s="154"/>
      <c r="UX644" s="154"/>
      <c r="UY644" s="154"/>
      <c r="UZ644" s="154"/>
      <c r="VA644" s="154"/>
      <c r="VB644" s="154"/>
      <c r="VC644" s="154"/>
      <c r="VD644" s="154"/>
      <c r="VE644" s="154"/>
      <c r="VF644" s="154"/>
      <c r="VG644" s="154"/>
      <c r="VH644" s="154"/>
      <c r="VI644" s="154"/>
      <c r="VJ644" s="154"/>
      <c r="VK644" s="154"/>
      <c r="VL644" s="154"/>
      <c r="VM644" s="154"/>
      <c r="VN644" s="154"/>
      <c r="VO644" s="154"/>
      <c r="VP644" s="154"/>
      <c r="VQ644" s="154"/>
      <c r="VR644" s="154"/>
      <c r="VS644" s="154"/>
      <c r="VT644" s="154"/>
      <c r="VU644" s="154"/>
      <c r="VV644" s="154"/>
      <c r="VW644" s="154"/>
    </row>
    <row r="645" spans="1:595" s="153" customFormat="1" ht="18.75" customHeight="1">
      <c r="A645" s="798"/>
      <c r="B645" s="688"/>
      <c r="C645" s="676"/>
      <c r="D645" s="680"/>
      <c r="E645" s="683"/>
      <c r="F645" s="654"/>
      <c r="G645" s="684"/>
      <c r="H645" s="684"/>
      <c r="I645" s="760"/>
      <c r="J645" s="760"/>
      <c r="K645" s="760"/>
      <c r="L645" s="760"/>
      <c r="M645" s="761"/>
      <c r="N645" s="761"/>
      <c r="O645" s="761"/>
      <c r="P645" s="761"/>
      <c r="Q645" s="761"/>
      <c r="R645" s="761"/>
      <c r="S645" s="762"/>
      <c r="AU645" s="154"/>
      <c r="AV645" s="154"/>
      <c r="AW645" s="154"/>
      <c r="AX645" s="154"/>
      <c r="AY645" s="154"/>
      <c r="AZ645" s="154"/>
      <c r="BA645" s="154"/>
      <c r="BB645" s="154"/>
      <c r="BC645" s="154"/>
      <c r="BD645" s="154"/>
      <c r="BE645" s="154"/>
      <c r="BF645" s="154"/>
      <c r="BG645" s="154"/>
      <c r="BH645" s="154"/>
      <c r="BI645" s="154"/>
      <c r="BJ645" s="154"/>
      <c r="BK645" s="154"/>
      <c r="BL645" s="154"/>
      <c r="BM645" s="154"/>
      <c r="BN645" s="154"/>
      <c r="BO645" s="154"/>
      <c r="BP645" s="154"/>
      <c r="BQ645" s="154"/>
      <c r="BR645" s="154"/>
      <c r="BS645" s="154"/>
      <c r="BT645" s="154"/>
      <c r="BU645" s="154"/>
      <c r="BV645" s="154"/>
      <c r="BW645" s="154"/>
      <c r="BX645" s="154"/>
      <c r="BY645" s="154"/>
      <c r="BZ645" s="154"/>
      <c r="CA645" s="154"/>
      <c r="CB645" s="154"/>
      <c r="CC645" s="154"/>
      <c r="CD645" s="154"/>
      <c r="CE645" s="154"/>
      <c r="CF645" s="154"/>
      <c r="CG645" s="154"/>
      <c r="CH645" s="154"/>
      <c r="CI645" s="154"/>
      <c r="CJ645" s="154"/>
      <c r="CK645" s="154"/>
      <c r="CL645" s="154"/>
      <c r="CM645" s="154"/>
      <c r="CN645" s="154"/>
      <c r="CO645" s="154"/>
      <c r="CP645" s="154"/>
      <c r="CQ645" s="154"/>
      <c r="CR645" s="154"/>
      <c r="CS645" s="154"/>
      <c r="CT645" s="154"/>
      <c r="CU645" s="154"/>
      <c r="CV645" s="154"/>
      <c r="CW645" s="154"/>
      <c r="CX645" s="154"/>
      <c r="CY645" s="154"/>
      <c r="CZ645" s="154"/>
      <c r="DA645" s="154"/>
      <c r="DB645" s="154"/>
      <c r="DC645" s="154"/>
      <c r="DD645" s="154"/>
      <c r="DE645" s="154"/>
      <c r="DF645" s="154"/>
      <c r="DG645" s="154"/>
      <c r="DH645" s="154"/>
      <c r="DI645" s="154"/>
      <c r="DJ645" s="154"/>
      <c r="DK645" s="154"/>
      <c r="DL645" s="154"/>
      <c r="DM645" s="154"/>
      <c r="DN645" s="154"/>
      <c r="DO645" s="154"/>
      <c r="DP645" s="154"/>
      <c r="DQ645" s="154"/>
      <c r="DR645" s="154"/>
      <c r="DS645" s="154"/>
      <c r="DT645" s="154"/>
      <c r="DU645" s="154"/>
      <c r="DV645" s="154"/>
      <c r="DW645" s="154"/>
      <c r="DX645" s="154"/>
      <c r="DY645" s="154"/>
      <c r="DZ645" s="154"/>
      <c r="EA645" s="154"/>
      <c r="EB645" s="154"/>
      <c r="EC645" s="154"/>
      <c r="ED645" s="154"/>
      <c r="EE645" s="154"/>
      <c r="EF645" s="154"/>
      <c r="EG645" s="154"/>
      <c r="EH645" s="154"/>
      <c r="EI645" s="154"/>
      <c r="EJ645" s="154"/>
      <c r="EK645" s="154"/>
      <c r="EL645" s="154"/>
      <c r="EM645" s="154"/>
      <c r="EN645" s="154"/>
      <c r="EO645" s="154"/>
      <c r="EP645" s="154"/>
      <c r="EQ645" s="154"/>
      <c r="ER645" s="154"/>
      <c r="ES645" s="154"/>
      <c r="ET645" s="154"/>
      <c r="EU645" s="154"/>
      <c r="EV645" s="154"/>
      <c r="EW645" s="154"/>
      <c r="EX645" s="154"/>
      <c r="EY645" s="154"/>
      <c r="EZ645" s="154"/>
      <c r="FA645" s="154"/>
      <c r="FB645" s="154"/>
      <c r="FC645" s="154"/>
      <c r="FD645" s="154"/>
      <c r="FE645" s="154"/>
      <c r="FF645" s="154"/>
      <c r="FG645" s="154"/>
      <c r="FH645" s="154"/>
      <c r="FI645" s="154"/>
      <c r="FJ645" s="154"/>
      <c r="FK645" s="154"/>
      <c r="FL645" s="154"/>
      <c r="FM645" s="154"/>
      <c r="FN645" s="154"/>
      <c r="FO645" s="154"/>
      <c r="FP645" s="154"/>
      <c r="FQ645" s="154"/>
      <c r="FR645" s="154"/>
      <c r="FS645" s="154"/>
      <c r="FT645" s="154"/>
      <c r="FU645" s="154"/>
      <c r="FV645" s="154"/>
      <c r="FW645" s="154"/>
      <c r="FX645" s="154"/>
      <c r="FY645" s="154"/>
      <c r="FZ645" s="154"/>
      <c r="GA645" s="154"/>
      <c r="GB645" s="154"/>
      <c r="GC645" s="154"/>
      <c r="GD645" s="154"/>
      <c r="GE645" s="154"/>
      <c r="GF645" s="154"/>
      <c r="GG645" s="154"/>
      <c r="GH645" s="154"/>
      <c r="GI645" s="154"/>
      <c r="GJ645" s="154"/>
      <c r="GK645" s="154"/>
      <c r="GL645" s="154"/>
      <c r="GM645" s="154"/>
      <c r="GN645" s="154"/>
      <c r="GO645" s="154"/>
      <c r="GP645" s="154"/>
      <c r="GQ645" s="154"/>
      <c r="GR645" s="154"/>
      <c r="GS645" s="154"/>
      <c r="GT645" s="154"/>
      <c r="GU645" s="154"/>
      <c r="GV645" s="154"/>
      <c r="GW645" s="154"/>
      <c r="GX645" s="154"/>
      <c r="GY645" s="154"/>
      <c r="GZ645" s="154"/>
      <c r="HA645" s="154"/>
      <c r="HB645" s="154"/>
      <c r="HC645" s="154"/>
      <c r="HD645" s="154"/>
      <c r="HE645" s="154"/>
      <c r="HF645" s="154"/>
      <c r="HG645" s="154"/>
      <c r="HH645" s="154"/>
      <c r="HI645" s="154"/>
      <c r="HJ645" s="154"/>
      <c r="HK645" s="154"/>
      <c r="HL645" s="154"/>
      <c r="HM645" s="154"/>
      <c r="HN645" s="154"/>
      <c r="HO645" s="154"/>
      <c r="HP645" s="154"/>
      <c r="HQ645" s="154"/>
      <c r="HR645" s="154"/>
      <c r="HS645" s="154"/>
      <c r="HT645" s="154"/>
      <c r="HU645" s="154"/>
      <c r="HV645" s="154"/>
      <c r="HW645" s="154"/>
      <c r="HX645" s="154"/>
      <c r="HY645" s="154"/>
      <c r="HZ645" s="154"/>
      <c r="IA645" s="154"/>
      <c r="IB645" s="154"/>
      <c r="IC645" s="154"/>
      <c r="ID645" s="154"/>
      <c r="IE645" s="154"/>
      <c r="IF645" s="154"/>
      <c r="IG645" s="154"/>
      <c r="IH645" s="154"/>
      <c r="II645" s="154"/>
      <c r="IJ645" s="154"/>
      <c r="IK645" s="154"/>
      <c r="IL645" s="154"/>
      <c r="IM645" s="154"/>
      <c r="IN645" s="154"/>
      <c r="IO645" s="154"/>
      <c r="IP645" s="154"/>
      <c r="IQ645" s="154"/>
      <c r="IR645" s="154"/>
      <c r="IS645" s="154"/>
      <c r="IT645" s="154"/>
      <c r="IU645" s="154"/>
      <c r="IV645" s="154"/>
      <c r="IW645" s="154"/>
      <c r="IX645" s="154"/>
      <c r="IY645" s="154"/>
      <c r="IZ645" s="154"/>
      <c r="JA645" s="154"/>
      <c r="JB645" s="154"/>
      <c r="JC645" s="154"/>
      <c r="JD645" s="154"/>
      <c r="JE645" s="154"/>
      <c r="JF645" s="154"/>
      <c r="JG645" s="154"/>
      <c r="JH645" s="154"/>
      <c r="JI645" s="154"/>
      <c r="JJ645" s="154"/>
      <c r="JK645" s="154"/>
      <c r="JL645" s="154"/>
      <c r="JM645" s="154"/>
      <c r="JN645" s="154"/>
      <c r="JO645" s="154"/>
      <c r="JP645" s="154"/>
      <c r="JQ645" s="154"/>
      <c r="JR645" s="154"/>
      <c r="JS645" s="154"/>
      <c r="JT645" s="154"/>
      <c r="JU645" s="154"/>
      <c r="JV645" s="154"/>
      <c r="JW645" s="154"/>
      <c r="JX645" s="154"/>
      <c r="JY645" s="154"/>
      <c r="JZ645" s="154"/>
      <c r="KA645" s="154"/>
      <c r="KB645" s="154"/>
      <c r="KC645" s="154"/>
      <c r="KD645" s="154"/>
      <c r="KE645" s="154"/>
      <c r="KF645" s="154"/>
      <c r="KG645" s="154"/>
      <c r="KH645" s="154"/>
      <c r="KI645" s="154"/>
      <c r="KJ645" s="154"/>
      <c r="KK645" s="154"/>
      <c r="KL645" s="154"/>
      <c r="KM645" s="154"/>
      <c r="KN645" s="154"/>
      <c r="KO645" s="154"/>
      <c r="KP645" s="154"/>
      <c r="KQ645" s="154"/>
      <c r="KR645" s="154"/>
      <c r="KS645" s="154"/>
      <c r="KT645" s="154"/>
      <c r="KU645" s="154"/>
      <c r="KV645" s="154"/>
      <c r="KW645" s="154"/>
      <c r="KX645" s="154"/>
      <c r="KY645" s="154"/>
      <c r="KZ645" s="154"/>
      <c r="LA645" s="154"/>
      <c r="LB645" s="154"/>
      <c r="LC645" s="154"/>
      <c r="LD645" s="154"/>
      <c r="LE645" s="154"/>
      <c r="LF645" s="154"/>
      <c r="LG645" s="154"/>
      <c r="LH645" s="154"/>
      <c r="LI645" s="154"/>
      <c r="LJ645" s="154"/>
      <c r="LK645" s="154"/>
      <c r="LL645" s="154"/>
      <c r="LM645" s="154"/>
      <c r="LN645" s="154"/>
      <c r="LO645" s="154"/>
      <c r="LP645" s="154"/>
      <c r="LQ645" s="154"/>
      <c r="LR645" s="154"/>
      <c r="LS645" s="154"/>
      <c r="LT645" s="154"/>
      <c r="LU645" s="154"/>
      <c r="LV645" s="154"/>
      <c r="LW645" s="154"/>
      <c r="LX645" s="154"/>
      <c r="LY645" s="154"/>
      <c r="LZ645" s="154"/>
      <c r="MA645" s="154"/>
      <c r="MB645" s="154"/>
      <c r="MC645" s="154"/>
      <c r="MD645" s="154"/>
      <c r="ME645" s="154"/>
      <c r="MF645" s="154"/>
      <c r="MG645" s="154"/>
      <c r="MH645" s="154"/>
      <c r="MI645" s="154"/>
      <c r="MJ645" s="154"/>
      <c r="MK645" s="154"/>
      <c r="ML645" s="154"/>
      <c r="MM645" s="154"/>
      <c r="MN645" s="154"/>
      <c r="MO645" s="154"/>
      <c r="MP645" s="154"/>
      <c r="MQ645" s="154"/>
      <c r="MR645" s="154"/>
      <c r="MS645" s="154"/>
      <c r="MT645" s="154"/>
      <c r="MU645" s="154"/>
      <c r="MV645" s="154"/>
      <c r="MW645" s="154"/>
      <c r="MX645" s="154"/>
      <c r="MY645" s="154"/>
      <c r="MZ645" s="154"/>
      <c r="NA645" s="154"/>
      <c r="NB645" s="154"/>
      <c r="NC645" s="154"/>
      <c r="ND645" s="154"/>
      <c r="NE645" s="154"/>
      <c r="NF645" s="154"/>
      <c r="NG645" s="154"/>
      <c r="NH645" s="154"/>
      <c r="NI645" s="154"/>
      <c r="NJ645" s="154"/>
      <c r="NK645" s="154"/>
      <c r="NL645" s="154"/>
      <c r="NM645" s="154"/>
      <c r="NN645" s="154"/>
      <c r="NO645" s="154"/>
      <c r="NP645" s="154"/>
      <c r="NQ645" s="154"/>
      <c r="NR645" s="154"/>
      <c r="NS645" s="154"/>
      <c r="NT645" s="154"/>
      <c r="NU645" s="154"/>
      <c r="NV645" s="154"/>
      <c r="NW645" s="154"/>
      <c r="NX645" s="154"/>
      <c r="NY645" s="154"/>
      <c r="NZ645" s="154"/>
      <c r="OA645" s="154"/>
      <c r="OB645" s="154"/>
      <c r="OC645" s="154"/>
      <c r="OD645" s="154"/>
      <c r="OE645" s="154"/>
      <c r="OF645" s="154"/>
      <c r="OG645" s="154"/>
      <c r="OH645" s="154"/>
      <c r="OI645" s="154"/>
      <c r="OJ645" s="154"/>
      <c r="OK645" s="154"/>
      <c r="OL645" s="154"/>
      <c r="OM645" s="154"/>
      <c r="ON645" s="154"/>
      <c r="OO645" s="154"/>
      <c r="OP645" s="154"/>
      <c r="OQ645" s="154"/>
      <c r="OR645" s="154"/>
      <c r="OS645" s="154"/>
      <c r="OT645" s="154"/>
      <c r="OU645" s="154"/>
      <c r="OV645" s="154"/>
      <c r="OW645" s="154"/>
      <c r="OX645" s="154"/>
      <c r="OY645" s="154"/>
      <c r="OZ645" s="154"/>
      <c r="PA645" s="154"/>
      <c r="PB645" s="154"/>
      <c r="PC645" s="154"/>
      <c r="PD645" s="154"/>
      <c r="PE645" s="154"/>
      <c r="PF645" s="154"/>
      <c r="PG645" s="154"/>
      <c r="PH645" s="154"/>
      <c r="PI645" s="154"/>
      <c r="PJ645" s="154"/>
      <c r="PK645" s="154"/>
      <c r="PL645" s="154"/>
      <c r="PM645" s="154"/>
      <c r="PN645" s="154"/>
      <c r="PO645" s="154"/>
      <c r="PP645" s="154"/>
      <c r="PQ645" s="154"/>
      <c r="PR645" s="154"/>
      <c r="PS645" s="154"/>
      <c r="PT645" s="154"/>
      <c r="PU645" s="154"/>
      <c r="PV645" s="154"/>
      <c r="PW645" s="154"/>
      <c r="PX645" s="154"/>
      <c r="PY645" s="154"/>
      <c r="PZ645" s="154"/>
      <c r="QA645" s="154"/>
      <c r="QB645" s="154"/>
      <c r="QC645" s="154"/>
      <c r="QD645" s="154"/>
      <c r="QE645" s="154"/>
      <c r="QF645" s="154"/>
      <c r="QG645" s="154"/>
      <c r="QH645" s="154"/>
      <c r="QI645" s="154"/>
      <c r="QJ645" s="154"/>
      <c r="QK645" s="154"/>
      <c r="QL645" s="154"/>
      <c r="QM645" s="154"/>
      <c r="QN645" s="154"/>
      <c r="QO645" s="154"/>
      <c r="QP645" s="154"/>
      <c r="QQ645" s="154"/>
      <c r="QR645" s="154"/>
      <c r="QS645" s="154"/>
      <c r="QT645" s="154"/>
      <c r="QU645" s="154"/>
      <c r="QV645" s="154"/>
      <c r="QW645" s="154"/>
      <c r="QX645" s="154"/>
      <c r="QY645" s="154"/>
      <c r="QZ645" s="154"/>
      <c r="RA645" s="154"/>
      <c r="RB645" s="154"/>
      <c r="RC645" s="154"/>
      <c r="RD645" s="154"/>
      <c r="RE645" s="154"/>
      <c r="RF645" s="154"/>
      <c r="RG645" s="154"/>
      <c r="RH645" s="154"/>
      <c r="RI645" s="154"/>
      <c r="RJ645" s="154"/>
      <c r="RK645" s="154"/>
      <c r="RL645" s="154"/>
      <c r="RM645" s="154"/>
      <c r="RN645" s="154"/>
      <c r="RO645" s="154"/>
      <c r="RP645" s="154"/>
      <c r="RQ645" s="154"/>
      <c r="RR645" s="154"/>
      <c r="RS645" s="154"/>
      <c r="RT645" s="154"/>
      <c r="RU645" s="154"/>
      <c r="RV645" s="154"/>
      <c r="RW645" s="154"/>
      <c r="RX645" s="154"/>
      <c r="RY645" s="154"/>
      <c r="RZ645" s="154"/>
      <c r="SA645" s="154"/>
      <c r="SB645" s="154"/>
      <c r="SC645" s="154"/>
      <c r="SD645" s="154"/>
      <c r="SE645" s="154"/>
      <c r="SF645" s="154"/>
      <c r="SG645" s="154"/>
      <c r="SH645" s="154"/>
      <c r="SI645" s="154"/>
      <c r="SJ645" s="154"/>
      <c r="SK645" s="154"/>
      <c r="SL645" s="154"/>
      <c r="SM645" s="154"/>
      <c r="SN645" s="154"/>
      <c r="SO645" s="154"/>
      <c r="SP645" s="154"/>
      <c r="SQ645" s="154"/>
      <c r="SR645" s="154"/>
      <c r="SS645" s="154"/>
      <c r="ST645" s="154"/>
      <c r="SU645" s="154"/>
      <c r="SV645" s="154"/>
      <c r="SW645" s="154"/>
      <c r="SX645" s="154"/>
      <c r="SY645" s="154"/>
      <c r="SZ645" s="154"/>
      <c r="TA645" s="154"/>
      <c r="TB645" s="154"/>
      <c r="TC645" s="154"/>
      <c r="TD645" s="154"/>
      <c r="TE645" s="154"/>
      <c r="TF645" s="154"/>
      <c r="TG645" s="154"/>
      <c r="TH645" s="154"/>
      <c r="TI645" s="154"/>
      <c r="TJ645" s="154"/>
      <c r="TK645" s="154"/>
      <c r="TL645" s="154"/>
      <c r="TM645" s="154"/>
      <c r="TN645" s="154"/>
      <c r="TO645" s="154"/>
      <c r="TP645" s="154"/>
      <c r="TQ645" s="154"/>
      <c r="TR645" s="154"/>
      <c r="TS645" s="154"/>
      <c r="TT645" s="154"/>
      <c r="TU645" s="154"/>
      <c r="TV645" s="154"/>
      <c r="TW645" s="154"/>
      <c r="TX645" s="154"/>
      <c r="TY645" s="154"/>
      <c r="TZ645" s="154"/>
      <c r="UA645" s="154"/>
      <c r="UB645" s="154"/>
      <c r="UC645" s="154"/>
      <c r="UD645" s="154"/>
      <c r="UE645" s="154"/>
      <c r="UF645" s="154"/>
      <c r="UG645" s="154"/>
      <c r="UH645" s="154"/>
      <c r="UI645" s="154"/>
      <c r="UJ645" s="154"/>
      <c r="UK645" s="154"/>
      <c r="UL645" s="154"/>
      <c r="UM645" s="154"/>
      <c r="UN645" s="154"/>
      <c r="UO645" s="154"/>
      <c r="UP645" s="154"/>
      <c r="UQ645" s="154"/>
      <c r="UR645" s="154"/>
      <c r="US645" s="154"/>
      <c r="UT645" s="154"/>
      <c r="UU645" s="154"/>
      <c r="UV645" s="154"/>
      <c r="UW645" s="154"/>
      <c r="UX645" s="154"/>
      <c r="UY645" s="154"/>
      <c r="UZ645" s="154"/>
      <c r="VA645" s="154"/>
      <c r="VB645" s="154"/>
      <c r="VC645" s="154"/>
      <c r="VD645" s="154"/>
      <c r="VE645" s="154"/>
      <c r="VF645" s="154"/>
      <c r="VG645" s="154"/>
      <c r="VH645" s="154"/>
      <c r="VI645" s="154"/>
      <c r="VJ645" s="154"/>
      <c r="VK645" s="154"/>
      <c r="VL645" s="154"/>
      <c r="VM645" s="154"/>
      <c r="VN645" s="154"/>
      <c r="VO645" s="154"/>
      <c r="VP645" s="154"/>
      <c r="VQ645" s="154"/>
      <c r="VR645" s="154"/>
      <c r="VS645" s="154"/>
      <c r="VT645" s="154"/>
      <c r="VU645" s="154"/>
      <c r="VV645" s="154"/>
      <c r="VW645" s="154"/>
    </row>
    <row r="646" spans="1:595" s="153" customFormat="1" ht="19.5" customHeight="1">
      <c r="A646" s="798"/>
      <c r="B646" s="688"/>
      <c r="C646" s="676"/>
      <c r="D646" s="680"/>
      <c r="E646" s="683"/>
      <c r="F646" s="654"/>
      <c r="G646" s="684"/>
      <c r="H646" s="684"/>
      <c r="I646" s="760"/>
      <c r="J646" s="760"/>
      <c r="K646" s="760"/>
      <c r="L646" s="760"/>
      <c r="M646" s="761"/>
      <c r="N646" s="761"/>
      <c r="O646" s="761"/>
      <c r="P646" s="761"/>
      <c r="Q646" s="761"/>
      <c r="R646" s="761"/>
      <c r="S646" s="762"/>
      <c r="AU646" s="154"/>
      <c r="AV646" s="154"/>
      <c r="AW646" s="154"/>
      <c r="AX646" s="154"/>
      <c r="AY646" s="154"/>
      <c r="AZ646" s="154"/>
      <c r="BA646" s="154"/>
      <c r="BB646" s="154"/>
      <c r="BC646" s="154"/>
      <c r="BD646" s="154"/>
      <c r="BE646" s="154"/>
      <c r="BF646" s="154"/>
      <c r="BG646" s="154"/>
      <c r="BH646" s="154"/>
      <c r="BI646" s="154"/>
      <c r="BJ646" s="154"/>
      <c r="BK646" s="154"/>
      <c r="BL646" s="154"/>
      <c r="BM646" s="154"/>
      <c r="BN646" s="154"/>
      <c r="BO646" s="154"/>
      <c r="BP646" s="154"/>
      <c r="BQ646" s="154"/>
      <c r="BR646" s="154"/>
      <c r="BS646" s="154"/>
      <c r="BT646" s="154"/>
      <c r="BU646" s="154"/>
      <c r="BV646" s="154"/>
      <c r="BW646" s="154"/>
      <c r="BX646" s="154"/>
      <c r="BY646" s="154"/>
      <c r="BZ646" s="154"/>
      <c r="CA646" s="154"/>
      <c r="CB646" s="154"/>
      <c r="CC646" s="154"/>
      <c r="CD646" s="154"/>
      <c r="CE646" s="154"/>
      <c r="CF646" s="154"/>
      <c r="CG646" s="154"/>
      <c r="CH646" s="154"/>
      <c r="CI646" s="154"/>
      <c r="CJ646" s="154"/>
      <c r="CK646" s="154"/>
      <c r="CL646" s="154"/>
      <c r="CM646" s="154"/>
      <c r="CN646" s="154"/>
      <c r="CO646" s="154"/>
      <c r="CP646" s="154"/>
      <c r="CQ646" s="154"/>
      <c r="CR646" s="154"/>
      <c r="CS646" s="154"/>
      <c r="CT646" s="154"/>
      <c r="CU646" s="154"/>
      <c r="CV646" s="154"/>
      <c r="CW646" s="154"/>
      <c r="CX646" s="154"/>
      <c r="CY646" s="154"/>
      <c r="CZ646" s="154"/>
      <c r="DA646" s="154"/>
      <c r="DB646" s="154"/>
      <c r="DC646" s="154"/>
      <c r="DD646" s="154"/>
      <c r="DE646" s="154"/>
      <c r="DF646" s="154"/>
      <c r="DG646" s="154"/>
      <c r="DH646" s="154"/>
      <c r="DI646" s="154"/>
      <c r="DJ646" s="154"/>
      <c r="DK646" s="154"/>
      <c r="DL646" s="154"/>
      <c r="DM646" s="154"/>
      <c r="DN646" s="154"/>
      <c r="DO646" s="154"/>
      <c r="DP646" s="154"/>
      <c r="DQ646" s="154"/>
      <c r="DR646" s="154"/>
      <c r="DS646" s="154"/>
      <c r="DT646" s="154"/>
      <c r="DU646" s="154"/>
      <c r="DV646" s="154"/>
      <c r="DW646" s="154"/>
      <c r="DX646" s="154"/>
      <c r="DY646" s="154"/>
      <c r="DZ646" s="154"/>
      <c r="EA646" s="154"/>
      <c r="EB646" s="154"/>
      <c r="EC646" s="154"/>
      <c r="ED646" s="154"/>
      <c r="EE646" s="154"/>
      <c r="EF646" s="154"/>
      <c r="EG646" s="154"/>
      <c r="EH646" s="154"/>
      <c r="EI646" s="154"/>
      <c r="EJ646" s="154"/>
      <c r="EK646" s="154"/>
      <c r="EL646" s="154"/>
      <c r="EM646" s="154"/>
      <c r="EN646" s="154"/>
      <c r="EO646" s="154"/>
      <c r="EP646" s="154"/>
      <c r="EQ646" s="154"/>
      <c r="ER646" s="154"/>
      <c r="ES646" s="154"/>
      <c r="ET646" s="154"/>
      <c r="EU646" s="154"/>
      <c r="EV646" s="154"/>
      <c r="EW646" s="154"/>
      <c r="EX646" s="154"/>
      <c r="EY646" s="154"/>
      <c r="EZ646" s="154"/>
      <c r="FA646" s="154"/>
      <c r="FB646" s="154"/>
      <c r="FC646" s="154"/>
      <c r="FD646" s="154"/>
      <c r="FE646" s="154"/>
      <c r="FF646" s="154"/>
      <c r="FG646" s="154"/>
      <c r="FH646" s="154"/>
      <c r="FI646" s="154"/>
      <c r="FJ646" s="154"/>
      <c r="FK646" s="154"/>
      <c r="FL646" s="154"/>
      <c r="FM646" s="154"/>
      <c r="FN646" s="154"/>
      <c r="FO646" s="154"/>
      <c r="FP646" s="154"/>
      <c r="FQ646" s="154"/>
      <c r="FR646" s="154"/>
      <c r="FS646" s="154"/>
      <c r="FT646" s="154"/>
      <c r="FU646" s="154"/>
      <c r="FV646" s="154"/>
      <c r="FW646" s="154"/>
      <c r="FX646" s="154"/>
      <c r="FY646" s="154"/>
      <c r="FZ646" s="154"/>
      <c r="GA646" s="154"/>
      <c r="GB646" s="154"/>
      <c r="GC646" s="154"/>
      <c r="GD646" s="154"/>
      <c r="GE646" s="154"/>
      <c r="GF646" s="154"/>
      <c r="GG646" s="154"/>
      <c r="GH646" s="154"/>
      <c r="GI646" s="154"/>
      <c r="GJ646" s="154"/>
      <c r="GK646" s="154"/>
      <c r="GL646" s="154"/>
      <c r="GM646" s="154"/>
      <c r="GN646" s="154"/>
      <c r="GO646" s="154"/>
      <c r="GP646" s="154"/>
      <c r="GQ646" s="154"/>
      <c r="GR646" s="154"/>
      <c r="GS646" s="154"/>
      <c r="GT646" s="154"/>
      <c r="GU646" s="154"/>
      <c r="GV646" s="154"/>
      <c r="GW646" s="154"/>
      <c r="GX646" s="154"/>
      <c r="GY646" s="154"/>
      <c r="GZ646" s="154"/>
      <c r="HA646" s="154"/>
      <c r="HB646" s="154"/>
      <c r="HC646" s="154"/>
      <c r="HD646" s="154"/>
      <c r="HE646" s="154"/>
      <c r="HF646" s="154"/>
      <c r="HG646" s="154"/>
      <c r="HH646" s="154"/>
      <c r="HI646" s="154"/>
      <c r="HJ646" s="154"/>
      <c r="HK646" s="154"/>
      <c r="HL646" s="154"/>
      <c r="HM646" s="154"/>
      <c r="HN646" s="154"/>
      <c r="HO646" s="154"/>
      <c r="HP646" s="154"/>
      <c r="HQ646" s="154"/>
      <c r="HR646" s="154"/>
      <c r="HS646" s="154"/>
      <c r="HT646" s="154"/>
      <c r="HU646" s="154"/>
      <c r="HV646" s="154"/>
      <c r="HW646" s="154"/>
      <c r="HX646" s="154"/>
      <c r="HY646" s="154"/>
      <c r="HZ646" s="154"/>
      <c r="IA646" s="154"/>
      <c r="IB646" s="154"/>
      <c r="IC646" s="154"/>
      <c r="ID646" s="154"/>
      <c r="IE646" s="154"/>
      <c r="IF646" s="154"/>
      <c r="IG646" s="154"/>
      <c r="IH646" s="154"/>
      <c r="II646" s="154"/>
      <c r="IJ646" s="154"/>
      <c r="IK646" s="154"/>
      <c r="IL646" s="154"/>
      <c r="IM646" s="154"/>
      <c r="IN646" s="154"/>
      <c r="IO646" s="154"/>
      <c r="IP646" s="154"/>
      <c r="IQ646" s="154"/>
      <c r="IR646" s="154"/>
      <c r="IS646" s="154"/>
      <c r="IT646" s="154"/>
      <c r="IU646" s="154"/>
      <c r="IV646" s="154"/>
      <c r="IW646" s="154"/>
      <c r="IX646" s="154"/>
      <c r="IY646" s="154"/>
      <c r="IZ646" s="154"/>
      <c r="JA646" s="154"/>
      <c r="JB646" s="154"/>
      <c r="JC646" s="154"/>
      <c r="JD646" s="154"/>
      <c r="JE646" s="154"/>
      <c r="JF646" s="154"/>
      <c r="JG646" s="154"/>
      <c r="JH646" s="154"/>
      <c r="JI646" s="154"/>
      <c r="JJ646" s="154"/>
      <c r="JK646" s="154"/>
      <c r="JL646" s="154"/>
      <c r="JM646" s="154"/>
      <c r="JN646" s="154"/>
      <c r="JO646" s="154"/>
      <c r="JP646" s="154"/>
      <c r="JQ646" s="154"/>
      <c r="JR646" s="154"/>
      <c r="JS646" s="154"/>
      <c r="JT646" s="154"/>
      <c r="JU646" s="154"/>
      <c r="JV646" s="154"/>
      <c r="JW646" s="154"/>
      <c r="JX646" s="154"/>
      <c r="JY646" s="154"/>
      <c r="JZ646" s="154"/>
      <c r="KA646" s="154"/>
      <c r="KB646" s="154"/>
      <c r="KC646" s="154"/>
      <c r="KD646" s="154"/>
      <c r="KE646" s="154"/>
      <c r="KF646" s="154"/>
      <c r="KG646" s="154"/>
      <c r="KH646" s="154"/>
      <c r="KI646" s="154"/>
      <c r="KJ646" s="154"/>
      <c r="KK646" s="154"/>
      <c r="KL646" s="154"/>
      <c r="KM646" s="154"/>
      <c r="KN646" s="154"/>
      <c r="KO646" s="154"/>
      <c r="KP646" s="154"/>
      <c r="KQ646" s="154"/>
      <c r="KR646" s="154"/>
      <c r="KS646" s="154"/>
      <c r="KT646" s="154"/>
      <c r="KU646" s="154"/>
      <c r="KV646" s="154"/>
      <c r="KW646" s="154"/>
      <c r="KX646" s="154"/>
      <c r="KY646" s="154"/>
      <c r="KZ646" s="154"/>
      <c r="LA646" s="154"/>
      <c r="LB646" s="154"/>
      <c r="LC646" s="154"/>
      <c r="LD646" s="154"/>
      <c r="LE646" s="154"/>
      <c r="LF646" s="154"/>
      <c r="LG646" s="154"/>
      <c r="LH646" s="154"/>
      <c r="LI646" s="154"/>
      <c r="LJ646" s="154"/>
      <c r="LK646" s="154"/>
      <c r="LL646" s="154"/>
      <c r="LM646" s="154"/>
      <c r="LN646" s="154"/>
      <c r="LO646" s="154"/>
      <c r="LP646" s="154"/>
      <c r="LQ646" s="154"/>
      <c r="LR646" s="154"/>
      <c r="LS646" s="154"/>
      <c r="LT646" s="154"/>
      <c r="LU646" s="154"/>
      <c r="LV646" s="154"/>
      <c r="LW646" s="154"/>
      <c r="LX646" s="154"/>
      <c r="LY646" s="154"/>
      <c r="LZ646" s="154"/>
      <c r="MA646" s="154"/>
      <c r="MB646" s="154"/>
      <c r="MC646" s="154"/>
      <c r="MD646" s="154"/>
      <c r="ME646" s="154"/>
      <c r="MF646" s="154"/>
      <c r="MG646" s="154"/>
      <c r="MH646" s="154"/>
      <c r="MI646" s="154"/>
      <c r="MJ646" s="154"/>
      <c r="MK646" s="154"/>
      <c r="ML646" s="154"/>
      <c r="MM646" s="154"/>
      <c r="MN646" s="154"/>
      <c r="MO646" s="154"/>
      <c r="MP646" s="154"/>
      <c r="MQ646" s="154"/>
      <c r="MR646" s="154"/>
      <c r="MS646" s="154"/>
      <c r="MT646" s="154"/>
      <c r="MU646" s="154"/>
      <c r="MV646" s="154"/>
      <c r="MW646" s="154"/>
      <c r="MX646" s="154"/>
      <c r="MY646" s="154"/>
      <c r="MZ646" s="154"/>
      <c r="NA646" s="154"/>
      <c r="NB646" s="154"/>
      <c r="NC646" s="154"/>
      <c r="ND646" s="154"/>
      <c r="NE646" s="154"/>
      <c r="NF646" s="154"/>
      <c r="NG646" s="154"/>
      <c r="NH646" s="154"/>
      <c r="NI646" s="154"/>
      <c r="NJ646" s="154"/>
      <c r="NK646" s="154"/>
      <c r="NL646" s="154"/>
      <c r="NM646" s="154"/>
      <c r="NN646" s="154"/>
      <c r="NO646" s="154"/>
      <c r="NP646" s="154"/>
      <c r="NQ646" s="154"/>
      <c r="NR646" s="154"/>
      <c r="NS646" s="154"/>
      <c r="NT646" s="154"/>
      <c r="NU646" s="154"/>
      <c r="NV646" s="154"/>
      <c r="NW646" s="154"/>
      <c r="NX646" s="154"/>
      <c r="NY646" s="154"/>
      <c r="NZ646" s="154"/>
      <c r="OA646" s="154"/>
      <c r="OB646" s="154"/>
      <c r="OC646" s="154"/>
      <c r="OD646" s="154"/>
      <c r="OE646" s="154"/>
      <c r="OF646" s="154"/>
      <c r="OG646" s="154"/>
      <c r="OH646" s="154"/>
      <c r="OI646" s="154"/>
      <c r="OJ646" s="154"/>
      <c r="OK646" s="154"/>
      <c r="OL646" s="154"/>
      <c r="OM646" s="154"/>
      <c r="ON646" s="154"/>
      <c r="OO646" s="154"/>
      <c r="OP646" s="154"/>
      <c r="OQ646" s="154"/>
      <c r="OR646" s="154"/>
      <c r="OS646" s="154"/>
      <c r="OT646" s="154"/>
      <c r="OU646" s="154"/>
      <c r="OV646" s="154"/>
      <c r="OW646" s="154"/>
      <c r="OX646" s="154"/>
      <c r="OY646" s="154"/>
      <c r="OZ646" s="154"/>
      <c r="PA646" s="154"/>
      <c r="PB646" s="154"/>
      <c r="PC646" s="154"/>
      <c r="PD646" s="154"/>
      <c r="PE646" s="154"/>
      <c r="PF646" s="154"/>
      <c r="PG646" s="154"/>
      <c r="PH646" s="154"/>
      <c r="PI646" s="154"/>
      <c r="PJ646" s="154"/>
      <c r="PK646" s="154"/>
      <c r="PL646" s="154"/>
      <c r="PM646" s="154"/>
      <c r="PN646" s="154"/>
      <c r="PO646" s="154"/>
      <c r="PP646" s="154"/>
      <c r="PQ646" s="154"/>
      <c r="PR646" s="154"/>
      <c r="PS646" s="154"/>
      <c r="PT646" s="154"/>
      <c r="PU646" s="154"/>
      <c r="PV646" s="154"/>
      <c r="PW646" s="154"/>
      <c r="PX646" s="154"/>
      <c r="PY646" s="154"/>
      <c r="PZ646" s="154"/>
      <c r="QA646" s="154"/>
      <c r="QB646" s="154"/>
      <c r="QC646" s="154"/>
      <c r="QD646" s="154"/>
      <c r="QE646" s="154"/>
      <c r="QF646" s="154"/>
      <c r="QG646" s="154"/>
      <c r="QH646" s="154"/>
      <c r="QI646" s="154"/>
      <c r="QJ646" s="154"/>
      <c r="QK646" s="154"/>
      <c r="QL646" s="154"/>
      <c r="QM646" s="154"/>
      <c r="QN646" s="154"/>
      <c r="QO646" s="154"/>
      <c r="QP646" s="154"/>
      <c r="QQ646" s="154"/>
      <c r="QR646" s="154"/>
      <c r="QS646" s="154"/>
      <c r="QT646" s="154"/>
      <c r="QU646" s="154"/>
      <c r="QV646" s="154"/>
      <c r="QW646" s="154"/>
      <c r="QX646" s="154"/>
      <c r="QY646" s="154"/>
      <c r="QZ646" s="154"/>
      <c r="RA646" s="154"/>
      <c r="RB646" s="154"/>
      <c r="RC646" s="154"/>
      <c r="RD646" s="154"/>
      <c r="RE646" s="154"/>
      <c r="RF646" s="154"/>
      <c r="RG646" s="154"/>
      <c r="RH646" s="154"/>
      <c r="RI646" s="154"/>
      <c r="RJ646" s="154"/>
      <c r="RK646" s="154"/>
      <c r="RL646" s="154"/>
      <c r="RM646" s="154"/>
      <c r="RN646" s="154"/>
      <c r="RO646" s="154"/>
      <c r="RP646" s="154"/>
      <c r="RQ646" s="154"/>
      <c r="RR646" s="154"/>
      <c r="RS646" s="154"/>
      <c r="RT646" s="154"/>
      <c r="RU646" s="154"/>
      <c r="RV646" s="154"/>
      <c r="RW646" s="154"/>
      <c r="RX646" s="154"/>
      <c r="RY646" s="154"/>
      <c r="RZ646" s="154"/>
      <c r="SA646" s="154"/>
      <c r="SB646" s="154"/>
      <c r="SC646" s="154"/>
      <c r="SD646" s="154"/>
      <c r="SE646" s="154"/>
      <c r="SF646" s="154"/>
      <c r="SG646" s="154"/>
      <c r="SH646" s="154"/>
      <c r="SI646" s="154"/>
      <c r="SJ646" s="154"/>
      <c r="SK646" s="154"/>
      <c r="SL646" s="154"/>
      <c r="SM646" s="154"/>
      <c r="SN646" s="154"/>
      <c r="SO646" s="154"/>
      <c r="SP646" s="154"/>
      <c r="SQ646" s="154"/>
      <c r="SR646" s="154"/>
      <c r="SS646" s="154"/>
      <c r="ST646" s="154"/>
      <c r="SU646" s="154"/>
      <c r="SV646" s="154"/>
      <c r="SW646" s="154"/>
      <c r="SX646" s="154"/>
      <c r="SY646" s="154"/>
      <c r="SZ646" s="154"/>
      <c r="TA646" s="154"/>
      <c r="TB646" s="154"/>
      <c r="TC646" s="154"/>
      <c r="TD646" s="154"/>
      <c r="TE646" s="154"/>
      <c r="TF646" s="154"/>
      <c r="TG646" s="154"/>
      <c r="TH646" s="154"/>
      <c r="TI646" s="154"/>
      <c r="TJ646" s="154"/>
      <c r="TK646" s="154"/>
      <c r="TL646" s="154"/>
      <c r="TM646" s="154"/>
      <c r="TN646" s="154"/>
      <c r="TO646" s="154"/>
      <c r="TP646" s="154"/>
      <c r="TQ646" s="154"/>
      <c r="TR646" s="154"/>
      <c r="TS646" s="154"/>
      <c r="TT646" s="154"/>
      <c r="TU646" s="154"/>
      <c r="TV646" s="154"/>
      <c r="TW646" s="154"/>
      <c r="TX646" s="154"/>
      <c r="TY646" s="154"/>
      <c r="TZ646" s="154"/>
      <c r="UA646" s="154"/>
      <c r="UB646" s="154"/>
      <c r="UC646" s="154"/>
      <c r="UD646" s="154"/>
      <c r="UE646" s="154"/>
      <c r="UF646" s="154"/>
      <c r="UG646" s="154"/>
      <c r="UH646" s="154"/>
      <c r="UI646" s="154"/>
      <c r="UJ646" s="154"/>
      <c r="UK646" s="154"/>
      <c r="UL646" s="154"/>
      <c r="UM646" s="154"/>
      <c r="UN646" s="154"/>
      <c r="UO646" s="154"/>
      <c r="UP646" s="154"/>
      <c r="UQ646" s="154"/>
      <c r="UR646" s="154"/>
      <c r="US646" s="154"/>
      <c r="UT646" s="154"/>
      <c r="UU646" s="154"/>
      <c r="UV646" s="154"/>
      <c r="UW646" s="154"/>
      <c r="UX646" s="154"/>
      <c r="UY646" s="154"/>
      <c r="UZ646" s="154"/>
      <c r="VA646" s="154"/>
      <c r="VB646" s="154"/>
      <c r="VC646" s="154"/>
      <c r="VD646" s="154"/>
      <c r="VE646" s="154"/>
      <c r="VF646" s="154"/>
      <c r="VG646" s="154"/>
      <c r="VH646" s="154"/>
      <c r="VI646" s="154"/>
      <c r="VJ646" s="154"/>
      <c r="VK646" s="154"/>
      <c r="VL646" s="154"/>
      <c r="VM646" s="154"/>
      <c r="VN646" s="154"/>
      <c r="VO646" s="154"/>
      <c r="VP646" s="154"/>
      <c r="VQ646" s="154"/>
      <c r="VR646" s="154"/>
      <c r="VS646" s="154"/>
      <c r="VT646" s="154"/>
      <c r="VU646" s="154"/>
      <c r="VV646" s="154"/>
      <c r="VW646" s="154"/>
    </row>
    <row r="647" spans="1:595" s="153" customFormat="1" ht="42.75" customHeight="1">
      <c r="A647" s="798"/>
      <c r="B647" s="689"/>
      <c r="C647" s="658"/>
      <c r="D647" s="660"/>
      <c r="E647" s="662"/>
      <c r="F647" s="663"/>
      <c r="G647" s="665"/>
      <c r="H647" s="665"/>
      <c r="I647" s="721"/>
      <c r="J647" s="721"/>
      <c r="K647" s="721"/>
      <c r="L647" s="721"/>
      <c r="M647" s="718"/>
      <c r="N647" s="718"/>
      <c r="O647" s="718"/>
      <c r="P647" s="718"/>
      <c r="Q647" s="718"/>
      <c r="R647" s="718"/>
      <c r="S647" s="719"/>
      <c r="AU647" s="154"/>
      <c r="AV647" s="154"/>
      <c r="AW647" s="154"/>
      <c r="AX647" s="154"/>
      <c r="AY647" s="154"/>
      <c r="AZ647" s="154"/>
      <c r="BA647" s="154"/>
      <c r="BB647" s="154"/>
      <c r="BC647" s="154"/>
      <c r="BD647" s="154"/>
      <c r="BE647" s="154"/>
      <c r="BF647" s="154"/>
      <c r="BG647" s="154"/>
      <c r="BH647" s="154"/>
      <c r="BI647" s="154"/>
      <c r="BJ647" s="154"/>
      <c r="BK647" s="154"/>
      <c r="BL647" s="154"/>
      <c r="BM647" s="154"/>
      <c r="BN647" s="154"/>
      <c r="BO647" s="154"/>
      <c r="BP647" s="154"/>
      <c r="BQ647" s="154"/>
      <c r="BR647" s="154"/>
      <c r="BS647" s="154"/>
      <c r="BT647" s="154"/>
      <c r="BU647" s="154"/>
      <c r="BV647" s="154"/>
      <c r="BW647" s="154"/>
      <c r="BX647" s="154"/>
      <c r="BY647" s="154"/>
      <c r="BZ647" s="154"/>
      <c r="CA647" s="154"/>
      <c r="CB647" s="154"/>
      <c r="CC647" s="154"/>
      <c r="CD647" s="154"/>
      <c r="CE647" s="154"/>
      <c r="CF647" s="154"/>
      <c r="CG647" s="154"/>
      <c r="CH647" s="154"/>
      <c r="CI647" s="154"/>
      <c r="CJ647" s="154"/>
      <c r="CK647" s="154"/>
      <c r="CL647" s="154"/>
      <c r="CM647" s="154"/>
      <c r="CN647" s="154"/>
      <c r="CO647" s="154"/>
      <c r="CP647" s="154"/>
      <c r="CQ647" s="154"/>
      <c r="CR647" s="154"/>
      <c r="CS647" s="154"/>
      <c r="CT647" s="154"/>
      <c r="CU647" s="154"/>
      <c r="CV647" s="154"/>
      <c r="CW647" s="154"/>
      <c r="CX647" s="154"/>
      <c r="CY647" s="154"/>
      <c r="CZ647" s="154"/>
      <c r="DA647" s="154"/>
      <c r="DB647" s="154"/>
      <c r="DC647" s="154"/>
      <c r="DD647" s="154"/>
      <c r="DE647" s="154"/>
      <c r="DF647" s="154"/>
      <c r="DG647" s="154"/>
      <c r="DH647" s="154"/>
      <c r="DI647" s="154"/>
      <c r="DJ647" s="154"/>
      <c r="DK647" s="154"/>
      <c r="DL647" s="154"/>
      <c r="DM647" s="154"/>
      <c r="DN647" s="154"/>
      <c r="DO647" s="154"/>
      <c r="DP647" s="154"/>
      <c r="DQ647" s="154"/>
      <c r="DR647" s="154"/>
      <c r="DS647" s="154"/>
      <c r="DT647" s="154"/>
      <c r="DU647" s="154"/>
      <c r="DV647" s="154"/>
      <c r="DW647" s="154"/>
      <c r="DX647" s="154"/>
      <c r="DY647" s="154"/>
      <c r="DZ647" s="154"/>
      <c r="EA647" s="154"/>
      <c r="EB647" s="154"/>
      <c r="EC647" s="154"/>
      <c r="ED647" s="154"/>
      <c r="EE647" s="154"/>
      <c r="EF647" s="154"/>
      <c r="EG647" s="154"/>
      <c r="EH647" s="154"/>
      <c r="EI647" s="154"/>
      <c r="EJ647" s="154"/>
      <c r="EK647" s="154"/>
      <c r="EL647" s="154"/>
      <c r="EM647" s="154"/>
      <c r="EN647" s="154"/>
      <c r="EO647" s="154"/>
      <c r="EP647" s="154"/>
      <c r="EQ647" s="154"/>
      <c r="ER647" s="154"/>
      <c r="ES647" s="154"/>
      <c r="ET647" s="154"/>
      <c r="EU647" s="154"/>
      <c r="EV647" s="154"/>
      <c r="EW647" s="154"/>
      <c r="EX647" s="154"/>
      <c r="EY647" s="154"/>
      <c r="EZ647" s="154"/>
      <c r="FA647" s="154"/>
      <c r="FB647" s="154"/>
      <c r="FC647" s="154"/>
      <c r="FD647" s="154"/>
      <c r="FE647" s="154"/>
      <c r="FF647" s="154"/>
      <c r="FG647" s="154"/>
      <c r="FH647" s="154"/>
      <c r="FI647" s="154"/>
      <c r="FJ647" s="154"/>
      <c r="FK647" s="154"/>
      <c r="FL647" s="154"/>
      <c r="FM647" s="154"/>
      <c r="FN647" s="154"/>
      <c r="FO647" s="154"/>
      <c r="FP647" s="154"/>
      <c r="FQ647" s="154"/>
      <c r="FR647" s="154"/>
      <c r="FS647" s="154"/>
      <c r="FT647" s="154"/>
      <c r="FU647" s="154"/>
      <c r="FV647" s="154"/>
      <c r="FW647" s="154"/>
      <c r="FX647" s="154"/>
      <c r="FY647" s="154"/>
      <c r="FZ647" s="154"/>
      <c r="GA647" s="154"/>
      <c r="GB647" s="154"/>
      <c r="GC647" s="154"/>
      <c r="GD647" s="154"/>
      <c r="GE647" s="154"/>
      <c r="GF647" s="154"/>
      <c r="GG647" s="154"/>
      <c r="GH647" s="154"/>
      <c r="GI647" s="154"/>
      <c r="GJ647" s="154"/>
      <c r="GK647" s="154"/>
      <c r="GL647" s="154"/>
      <c r="GM647" s="154"/>
      <c r="GN647" s="154"/>
      <c r="GO647" s="154"/>
      <c r="GP647" s="154"/>
      <c r="GQ647" s="154"/>
      <c r="GR647" s="154"/>
      <c r="GS647" s="154"/>
      <c r="GT647" s="154"/>
      <c r="GU647" s="154"/>
      <c r="GV647" s="154"/>
      <c r="GW647" s="154"/>
      <c r="GX647" s="154"/>
      <c r="GY647" s="154"/>
      <c r="GZ647" s="154"/>
      <c r="HA647" s="154"/>
      <c r="HB647" s="154"/>
      <c r="HC647" s="154"/>
      <c r="HD647" s="154"/>
      <c r="HE647" s="154"/>
      <c r="HF647" s="154"/>
      <c r="HG647" s="154"/>
      <c r="HH647" s="154"/>
      <c r="HI647" s="154"/>
      <c r="HJ647" s="154"/>
      <c r="HK647" s="154"/>
      <c r="HL647" s="154"/>
      <c r="HM647" s="154"/>
      <c r="HN647" s="154"/>
      <c r="HO647" s="154"/>
      <c r="HP647" s="154"/>
      <c r="HQ647" s="154"/>
      <c r="HR647" s="154"/>
      <c r="HS647" s="154"/>
      <c r="HT647" s="154"/>
      <c r="HU647" s="154"/>
      <c r="HV647" s="154"/>
      <c r="HW647" s="154"/>
      <c r="HX647" s="154"/>
      <c r="HY647" s="154"/>
      <c r="HZ647" s="154"/>
      <c r="IA647" s="154"/>
      <c r="IB647" s="154"/>
      <c r="IC647" s="154"/>
      <c r="ID647" s="154"/>
      <c r="IE647" s="154"/>
      <c r="IF647" s="154"/>
      <c r="IG647" s="154"/>
      <c r="IH647" s="154"/>
      <c r="II647" s="154"/>
      <c r="IJ647" s="154"/>
      <c r="IK647" s="154"/>
      <c r="IL647" s="154"/>
      <c r="IM647" s="154"/>
      <c r="IN647" s="154"/>
      <c r="IO647" s="154"/>
      <c r="IP647" s="154"/>
      <c r="IQ647" s="154"/>
      <c r="IR647" s="154"/>
      <c r="IS647" s="154"/>
      <c r="IT647" s="154"/>
      <c r="IU647" s="154"/>
      <c r="IV647" s="154"/>
      <c r="IW647" s="154"/>
      <c r="IX647" s="154"/>
      <c r="IY647" s="154"/>
      <c r="IZ647" s="154"/>
      <c r="JA647" s="154"/>
      <c r="JB647" s="154"/>
      <c r="JC647" s="154"/>
      <c r="JD647" s="154"/>
      <c r="JE647" s="154"/>
      <c r="JF647" s="154"/>
      <c r="JG647" s="154"/>
      <c r="JH647" s="154"/>
      <c r="JI647" s="154"/>
      <c r="JJ647" s="154"/>
      <c r="JK647" s="154"/>
      <c r="JL647" s="154"/>
      <c r="JM647" s="154"/>
      <c r="JN647" s="154"/>
      <c r="JO647" s="154"/>
      <c r="JP647" s="154"/>
      <c r="JQ647" s="154"/>
      <c r="JR647" s="154"/>
      <c r="JS647" s="154"/>
      <c r="JT647" s="154"/>
      <c r="JU647" s="154"/>
      <c r="JV647" s="154"/>
      <c r="JW647" s="154"/>
      <c r="JX647" s="154"/>
      <c r="JY647" s="154"/>
      <c r="JZ647" s="154"/>
      <c r="KA647" s="154"/>
      <c r="KB647" s="154"/>
      <c r="KC647" s="154"/>
      <c r="KD647" s="154"/>
      <c r="KE647" s="154"/>
      <c r="KF647" s="154"/>
      <c r="KG647" s="154"/>
      <c r="KH647" s="154"/>
      <c r="KI647" s="154"/>
      <c r="KJ647" s="154"/>
      <c r="KK647" s="154"/>
      <c r="KL647" s="154"/>
      <c r="KM647" s="154"/>
      <c r="KN647" s="154"/>
      <c r="KO647" s="154"/>
      <c r="KP647" s="154"/>
      <c r="KQ647" s="154"/>
      <c r="KR647" s="154"/>
      <c r="KS647" s="154"/>
      <c r="KT647" s="154"/>
      <c r="KU647" s="154"/>
      <c r="KV647" s="154"/>
      <c r="KW647" s="154"/>
      <c r="KX647" s="154"/>
      <c r="KY647" s="154"/>
      <c r="KZ647" s="154"/>
      <c r="LA647" s="154"/>
      <c r="LB647" s="154"/>
      <c r="LC647" s="154"/>
      <c r="LD647" s="154"/>
      <c r="LE647" s="154"/>
      <c r="LF647" s="154"/>
      <c r="LG647" s="154"/>
      <c r="LH647" s="154"/>
      <c r="LI647" s="154"/>
      <c r="LJ647" s="154"/>
      <c r="LK647" s="154"/>
      <c r="LL647" s="154"/>
      <c r="LM647" s="154"/>
      <c r="LN647" s="154"/>
      <c r="LO647" s="154"/>
      <c r="LP647" s="154"/>
      <c r="LQ647" s="154"/>
      <c r="LR647" s="154"/>
      <c r="LS647" s="154"/>
      <c r="LT647" s="154"/>
      <c r="LU647" s="154"/>
      <c r="LV647" s="154"/>
      <c r="LW647" s="154"/>
      <c r="LX647" s="154"/>
      <c r="LY647" s="154"/>
      <c r="LZ647" s="154"/>
      <c r="MA647" s="154"/>
      <c r="MB647" s="154"/>
      <c r="MC647" s="154"/>
      <c r="MD647" s="154"/>
      <c r="ME647" s="154"/>
      <c r="MF647" s="154"/>
      <c r="MG647" s="154"/>
      <c r="MH647" s="154"/>
      <c r="MI647" s="154"/>
      <c r="MJ647" s="154"/>
      <c r="MK647" s="154"/>
      <c r="ML647" s="154"/>
      <c r="MM647" s="154"/>
      <c r="MN647" s="154"/>
      <c r="MO647" s="154"/>
      <c r="MP647" s="154"/>
      <c r="MQ647" s="154"/>
      <c r="MR647" s="154"/>
      <c r="MS647" s="154"/>
      <c r="MT647" s="154"/>
      <c r="MU647" s="154"/>
      <c r="MV647" s="154"/>
      <c r="MW647" s="154"/>
      <c r="MX647" s="154"/>
      <c r="MY647" s="154"/>
      <c r="MZ647" s="154"/>
      <c r="NA647" s="154"/>
      <c r="NB647" s="154"/>
      <c r="NC647" s="154"/>
      <c r="ND647" s="154"/>
      <c r="NE647" s="154"/>
      <c r="NF647" s="154"/>
      <c r="NG647" s="154"/>
      <c r="NH647" s="154"/>
      <c r="NI647" s="154"/>
      <c r="NJ647" s="154"/>
      <c r="NK647" s="154"/>
      <c r="NL647" s="154"/>
      <c r="NM647" s="154"/>
      <c r="NN647" s="154"/>
      <c r="NO647" s="154"/>
      <c r="NP647" s="154"/>
      <c r="NQ647" s="154"/>
      <c r="NR647" s="154"/>
      <c r="NS647" s="154"/>
      <c r="NT647" s="154"/>
      <c r="NU647" s="154"/>
      <c r="NV647" s="154"/>
      <c r="NW647" s="154"/>
      <c r="NX647" s="154"/>
      <c r="NY647" s="154"/>
      <c r="NZ647" s="154"/>
      <c r="OA647" s="154"/>
      <c r="OB647" s="154"/>
      <c r="OC647" s="154"/>
      <c r="OD647" s="154"/>
      <c r="OE647" s="154"/>
      <c r="OF647" s="154"/>
      <c r="OG647" s="154"/>
      <c r="OH647" s="154"/>
      <c r="OI647" s="154"/>
      <c r="OJ647" s="154"/>
      <c r="OK647" s="154"/>
      <c r="OL647" s="154"/>
      <c r="OM647" s="154"/>
      <c r="ON647" s="154"/>
      <c r="OO647" s="154"/>
      <c r="OP647" s="154"/>
      <c r="OQ647" s="154"/>
      <c r="OR647" s="154"/>
      <c r="OS647" s="154"/>
      <c r="OT647" s="154"/>
      <c r="OU647" s="154"/>
      <c r="OV647" s="154"/>
      <c r="OW647" s="154"/>
      <c r="OX647" s="154"/>
      <c r="OY647" s="154"/>
      <c r="OZ647" s="154"/>
      <c r="PA647" s="154"/>
      <c r="PB647" s="154"/>
      <c r="PC647" s="154"/>
      <c r="PD647" s="154"/>
      <c r="PE647" s="154"/>
      <c r="PF647" s="154"/>
      <c r="PG647" s="154"/>
      <c r="PH647" s="154"/>
      <c r="PI647" s="154"/>
      <c r="PJ647" s="154"/>
      <c r="PK647" s="154"/>
      <c r="PL647" s="154"/>
      <c r="PM647" s="154"/>
      <c r="PN647" s="154"/>
      <c r="PO647" s="154"/>
      <c r="PP647" s="154"/>
      <c r="PQ647" s="154"/>
      <c r="PR647" s="154"/>
      <c r="PS647" s="154"/>
      <c r="PT647" s="154"/>
      <c r="PU647" s="154"/>
      <c r="PV647" s="154"/>
      <c r="PW647" s="154"/>
      <c r="PX647" s="154"/>
      <c r="PY647" s="154"/>
      <c r="PZ647" s="154"/>
      <c r="QA647" s="154"/>
      <c r="QB647" s="154"/>
      <c r="QC647" s="154"/>
      <c r="QD647" s="154"/>
      <c r="QE647" s="154"/>
      <c r="QF647" s="154"/>
      <c r="QG647" s="154"/>
      <c r="QH647" s="154"/>
      <c r="QI647" s="154"/>
      <c r="QJ647" s="154"/>
      <c r="QK647" s="154"/>
      <c r="QL647" s="154"/>
      <c r="QM647" s="154"/>
      <c r="QN647" s="154"/>
      <c r="QO647" s="154"/>
      <c r="QP647" s="154"/>
      <c r="QQ647" s="154"/>
      <c r="QR647" s="154"/>
      <c r="QS647" s="154"/>
      <c r="QT647" s="154"/>
      <c r="QU647" s="154"/>
      <c r="QV647" s="154"/>
      <c r="QW647" s="154"/>
      <c r="QX647" s="154"/>
      <c r="QY647" s="154"/>
      <c r="QZ647" s="154"/>
      <c r="RA647" s="154"/>
      <c r="RB647" s="154"/>
      <c r="RC647" s="154"/>
      <c r="RD647" s="154"/>
      <c r="RE647" s="154"/>
      <c r="RF647" s="154"/>
      <c r="RG647" s="154"/>
      <c r="RH647" s="154"/>
      <c r="RI647" s="154"/>
      <c r="RJ647" s="154"/>
      <c r="RK647" s="154"/>
      <c r="RL647" s="154"/>
      <c r="RM647" s="154"/>
      <c r="RN647" s="154"/>
      <c r="RO647" s="154"/>
      <c r="RP647" s="154"/>
      <c r="RQ647" s="154"/>
      <c r="RR647" s="154"/>
      <c r="RS647" s="154"/>
      <c r="RT647" s="154"/>
      <c r="RU647" s="154"/>
      <c r="RV647" s="154"/>
      <c r="RW647" s="154"/>
      <c r="RX647" s="154"/>
      <c r="RY647" s="154"/>
      <c r="RZ647" s="154"/>
      <c r="SA647" s="154"/>
      <c r="SB647" s="154"/>
      <c r="SC647" s="154"/>
      <c r="SD647" s="154"/>
      <c r="SE647" s="154"/>
      <c r="SF647" s="154"/>
      <c r="SG647" s="154"/>
      <c r="SH647" s="154"/>
      <c r="SI647" s="154"/>
      <c r="SJ647" s="154"/>
      <c r="SK647" s="154"/>
      <c r="SL647" s="154"/>
      <c r="SM647" s="154"/>
      <c r="SN647" s="154"/>
      <c r="SO647" s="154"/>
      <c r="SP647" s="154"/>
      <c r="SQ647" s="154"/>
      <c r="SR647" s="154"/>
      <c r="SS647" s="154"/>
      <c r="ST647" s="154"/>
      <c r="SU647" s="154"/>
      <c r="SV647" s="154"/>
      <c r="SW647" s="154"/>
      <c r="SX647" s="154"/>
      <c r="SY647" s="154"/>
      <c r="SZ647" s="154"/>
      <c r="TA647" s="154"/>
      <c r="TB647" s="154"/>
      <c r="TC647" s="154"/>
      <c r="TD647" s="154"/>
      <c r="TE647" s="154"/>
      <c r="TF647" s="154"/>
      <c r="TG647" s="154"/>
      <c r="TH647" s="154"/>
      <c r="TI647" s="154"/>
      <c r="TJ647" s="154"/>
      <c r="TK647" s="154"/>
      <c r="TL647" s="154"/>
      <c r="TM647" s="154"/>
      <c r="TN647" s="154"/>
      <c r="TO647" s="154"/>
      <c r="TP647" s="154"/>
      <c r="TQ647" s="154"/>
      <c r="TR647" s="154"/>
      <c r="TS647" s="154"/>
      <c r="TT647" s="154"/>
      <c r="TU647" s="154"/>
      <c r="TV647" s="154"/>
      <c r="TW647" s="154"/>
      <c r="TX647" s="154"/>
      <c r="TY647" s="154"/>
      <c r="TZ647" s="154"/>
      <c r="UA647" s="154"/>
      <c r="UB647" s="154"/>
      <c r="UC647" s="154"/>
      <c r="UD647" s="154"/>
      <c r="UE647" s="154"/>
      <c r="UF647" s="154"/>
      <c r="UG647" s="154"/>
      <c r="UH647" s="154"/>
      <c r="UI647" s="154"/>
      <c r="UJ647" s="154"/>
      <c r="UK647" s="154"/>
      <c r="UL647" s="154"/>
      <c r="UM647" s="154"/>
      <c r="UN647" s="154"/>
      <c r="UO647" s="154"/>
      <c r="UP647" s="154"/>
      <c r="UQ647" s="154"/>
      <c r="UR647" s="154"/>
      <c r="US647" s="154"/>
      <c r="UT647" s="154"/>
      <c r="UU647" s="154"/>
      <c r="UV647" s="154"/>
      <c r="UW647" s="154"/>
      <c r="UX647" s="154"/>
      <c r="UY647" s="154"/>
      <c r="UZ647" s="154"/>
      <c r="VA647" s="154"/>
      <c r="VB647" s="154"/>
      <c r="VC647" s="154"/>
      <c r="VD647" s="154"/>
      <c r="VE647" s="154"/>
      <c r="VF647" s="154"/>
      <c r="VG647" s="154"/>
      <c r="VH647" s="154"/>
      <c r="VI647" s="154"/>
      <c r="VJ647" s="154"/>
      <c r="VK647" s="154"/>
      <c r="VL647" s="154"/>
      <c r="VM647" s="154"/>
      <c r="VN647" s="154"/>
      <c r="VO647" s="154"/>
      <c r="VP647" s="154"/>
      <c r="VQ647" s="154"/>
      <c r="VR647" s="154"/>
      <c r="VS647" s="154"/>
      <c r="VT647" s="154"/>
      <c r="VU647" s="154"/>
      <c r="VV647" s="154"/>
      <c r="VW647" s="154"/>
    </row>
    <row r="648" spans="1:595" s="153" customFormat="1" ht="59.25" customHeight="1">
      <c r="A648" s="798"/>
      <c r="B648" s="673" t="s">
        <v>1414</v>
      </c>
      <c r="C648" s="657" t="s">
        <v>1415</v>
      </c>
      <c r="D648" s="659" t="s">
        <v>1290</v>
      </c>
      <c r="E648" s="661" t="s">
        <v>1416</v>
      </c>
      <c r="F648" s="653" t="s">
        <v>51</v>
      </c>
      <c r="G648" s="664">
        <v>44927</v>
      </c>
      <c r="H648" s="664" t="s">
        <v>24</v>
      </c>
      <c r="I648" s="193" t="s">
        <v>352</v>
      </c>
      <c r="J648" s="193" t="s">
        <v>298</v>
      </c>
      <c r="K648" s="193" t="s">
        <v>1417</v>
      </c>
      <c r="L648" s="193" t="s">
        <v>28</v>
      </c>
      <c r="M648" s="152">
        <f t="shared" ref="M648:R648" si="52">M649</f>
        <v>26772900</v>
      </c>
      <c r="N648" s="152">
        <f t="shared" si="52"/>
        <v>26772900</v>
      </c>
      <c r="O648" s="152">
        <f t="shared" si="52"/>
        <v>0</v>
      </c>
      <c r="P648" s="203">
        <f t="shared" si="52"/>
        <v>0</v>
      </c>
      <c r="Q648" s="202">
        <f t="shared" si="52"/>
        <v>0</v>
      </c>
      <c r="R648" s="202">
        <f t="shared" si="52"/>
        <v>0</v>
      </c>
      <c r="S648" s="551"/>
      <c r="AU648" s="154"/>
      <c r="AV648" s="154"/>
      <c r="AW648" s="154"/>
      <c r="AX648" s="154"/>
      <c r="AY648" s="154"/>
      <c r="AZ648" s="154"/>
      <c r="BA648" s="154"/>
      <c r="BB648" s="154"/>
      <c r="BC648" s="154"/>
      <c r="BD648" s="154"/>
      <c r="BE648" s="154"/>
      <c r="BF648" s="154"/>
      <c r="BG648" s="154"/>
      <c r="BH648" s="154"/>
      <c r="BI648" s="154"/>
      <c r="BJ648" s="154"/>
      <c r="BK648" s="154"/>
      <c r="BL648" s="154"/>
      <c r="BM648" s="154"/>
      <c r="BN648" s="154"/>
      <c r="BO648" s="154"/>
      <c r="BP648" s="154"/>
      <c r="BQ648" s="154"/>
      <c r="BR648" s="154"/>
      <c r="BS648" s="154"/>
      <c r="BT648" s="154"/>
      <c r="BU648" s="154"/>
      <c r="BV648" s="154"/>
      <c r="BW648" s="154"/>
      <c r="BX648" s="154"/>
      <c r="BY648" s="154"/>
      <c r="BZ648" s="154"/>
      <c r="CA648" s="154"/>
      <c r="CB648" s="154"/>
      <c r="CC648" s="154"/>
      <c r="CD648" s="154"/>
      <c r="CE648" s="154"/>
      <c r="CF648" s="154"/>
      <c r="CG648" s="154"/>
      <c r="CH648" s="154"/>
      <c r="CI648" s="154"/>
      <c r="CJ648" s="154"/>
      <c r="CK648" s="154"/>
      <c r="CL648" s="154"/>
      <c r="CM648" s="154"/>
      <c r="CN648" s="154"/>
      <c r="CO648" s="154"/>
      <c r="CP648" s="154"/>
      <c r="CQ648" s="154"/>
      <c r="CR648" s="154"/>
      <c r="CS648" s="154"/>
      <c r="CT648" s="154"/>
      <c r="CU648" s="154"/>
      <c r="CV648" s="154"/>
      <c r="CW648" s="154"/>
      <c r="CX648" s="154"/>
      <c r="CY648" s="154"/>
      <c r="CZ648" s="154"/>
      <c r="DA648" s="154"/>
      <c r="DB648" s="154"/>
      <c r="DC648" s="154"/>
      <c r="DD648" s="154"/>
      <c r="DE648" s="154"/>
      <c r="DF648" s="154"/>
      <c r="DG648" s="154"/>
      <c r="DH648" s="154"/>
      <c r="DI648" s="154"/>
      <c r="DJ648" s="154"/>
      <c r="DK648" s="154"/>
      <c r="DL648" s="154"/>
      <c r="DM648" s="154"/>
      <c r="DN648" s="154"/>
      <c r="DO648" s="154"/>
      <c r="DP648" s="154"/>
      <c r="DQ648" s="154"/>
      <c r="DR648" s="154"/>
      <c r="DS648" s="154"/>
      <c r="DT648" s="154"/>
      <c r="DU648" s="154"/>
      <c r="DV648" s="154"/>
      <c r="DW648" s="154"/>
      <c r="DX648" s="154"/>
      <c r="DY648" s="154"/>
      <c r="DZ648" s="154"/>
      <c r="EA648" s="154"/>
      <c r="EB648" s="154"/>
      <c r="EC648" s="154"/>
      <c r="ED648" s="154"/>
      <c r="EE648" s="154"/>
      <c r="EF648" s="154"/>
      <c r="EG648" s="154"/>
      <c r="EH648" s="154"/>
      <c r="EI648" s="154"/>
      <c r="EJ648" s="154"/>
      <c r="EK648" s="154"/>
      <c r="EL648" s="154"/>
      <c r="EM648" s="154"/>
      <c r="EN648" s="154"/>
      <c r="EO648" s="154"/>
      <c r="EP648" s="154"/>
      <c r="EQ648" s="154"/>
      <c r="ER648" s="154"/>
      <c r="ES648" s="154"/>
      <c r="ET648" s="154"/>
      <c r="EU648" s="154"/>
      <c r="EV648" s="154"/>
      <c r="EW648" s="154"/>
      <c r="EX648" s="154"/>
      <c r="EY648" s="154"/>
      <c r="EZ648" s="154"/>
      <c r="FA648" s="154"/>
      <c r="FB648" s="154"/>
      <c r="FC648" s="154"/>
      <c r="FD648" s="154"/>
      <c r="FE648" s="154"/>
      <c r="FF648" s="154"/>
      <c r="FG648" s="154"/>
      <c r="FH648" s="154"/>
      <c r="FI648" s="154"/>
      <c r="FJ648" s="154"/>
      <c r="FK648" s="154"/>
      <c r="FL648" s="154"/>
      <c r="FM648" s="154"/>
      <c r="FN648" s="154"/>
      <c r="FO648" s="154"/>
      <c r="FP648" s="154"/>
      <c r="FQ648" s="154"/>
      <c r="FR648" s="154"/>
      <c r="FS648" s="154"/>
      <c r="FT648" s="154"/>
      <c r="FU648" s="154"/>
      <c r="FV648" s="154"/>
      <c r="FW648" s="154"/>
      <c r="FX648" s="154"/>
      <c r="FY648" s="154"/>
      <c r="FZ648" s="154"/>
      <c r="GA648" s="154"/>
      <c r="GB648" s="154"/>
      <c r="GC648" s="154"/>
      <c r="GD648" s="154"/>
      <c r="GE648" s="154"/>
      <c r="GF648" s="154"/>
      <c r="GG648" s="154"/>
      <c r="GH648" s="154"/>
      <c r="GI648" s="154"/>
      <c r="GJ648" s="154"/>
      <c r="GK648" s="154"/>
      <c r="GL648" s="154"/>
      <c r="GM648" s="154"/>
      <c r="GN648" s="154"/>
      <c r="GO648" s="154"/>
      <c r="GP648" s="154"/>
      <c r="GQ648" s="154"/>
      <c r="GR648" s="154"/>
      <c r="GS648" s="154"/>
      <c r="GT648" s="154"/>
      <c r="GU648" s="154"/>
      <c r="GV648" s="154"/>
      <c r="GW648" s="154"/>
      <c r="GX648" s="154"/>
      <c r="GY648" s="154"/>
      <c r="GZ648" s="154"/>
      <c r="HA648" s="154"/>
      <c r="HB648" s="154"/>
      <c r="HC648" s="154"/>
      <c r="HD648" s="154"/>
      <c r="HE648" s="154"/>
      <c r="HF648" s="154"/>
      <c r="HG648" s="154"/>
      <c r="HH648" s="154"/>
      <c r="HI648" s="154"/>
      <c r="HJ648" s="154"/>
      <c r="HK648" s="154"/>
      <c r="HL648" s="154"/>
      <c r="HM648" s="154"/>
      <c r="HN648" s="154"/>
      <c r="HO648" s="154"/>
      <c r="HP648" s="154"/>
      <c r="HQ648" s="154"/>
      <c r="HR648" s="154"/>
      <c r="HS648" s="154"/>
      <c r="HT648" s="154"/>
      <c r="HU648" s="154"/>
      <c r="HV648" s="154"/>
      <c r="HW648" s="154"/>
      <c r="HX648" s="154"/>
      <c r="HY648" s="154"/>
      <c r="HZ648" s="154"/>
      <c r="IA648" s="154"/>
      <c r="IB648" s="154"/>
      <c r="IC648" s="154"/>
      <c r="ID648" s="154"/>
      <c r="IE648" s="154"/>
      <c r="IF648" s="154"/>
      <c r="IG648" s="154"/>
      <c r="IH648" s="154"/>
      <c r="II648" s="154"/>
      <c r="IJ648" s="154"/>
      <c r="IK648" s="154"/>
      <c r="IL648" s="154"/>
      <c r="IM648" s="154"/>
      <c r="IN648" s="154"/>
      <c r="IO648" s="154"/>
      <c r="IP648" s="154"/>
      <c r="IQ648" s="154"/>
      <c r="IR648" s="154"/>
      <c r="IS648" s="154"/>
      <c r="IT648" s="154"/>
      <c r="IU648" s="154"/>
      <c r="IV648" s="154"/>
      <c r="IW648" s="154"/>
      <c r="IX648" s="154"/>
      <c r="IY648" s="154"/>
      <c r="IZ648" s="154"/>
      <c r="JA648" s="154"/>
      <c r="JB648" s="154"/>
      <c r="JC648" s="154"/>
      <c r="JD648" s="154"/>
      <c r="JE648" s="154"/>
      <c r="JF648" s="154"/>
      <c r="JG648" s="154"/>
      <c r="JH648" s="154"/>
      <c r="JI648" s="154"/>
      <c r="JJ648" s="154"/>
      <c r="JK648" s="154"/>
      <c r="JL648" s="154"/>
      <c r="JM648" s="154"/>
      <c r="JN648" s="154"/>
      <c r="JO648" s="154"/>
      <c r="JP648" s="154"/>
      <c r="JQ648" s="154"/>
      <c r="JR648" s="154"/>
      <c r="JS648" s="154"/>
      <c r="JT648" s="154"/>
      <c r="JU648" s="154"/>
      <c r="JV648" s="154"/>
      <c r="JW648" s="154"/>
      <c r="JX648" s="154"/>
      <c r="JY648" s="154"/>
      <c r="JZ648" s="154"/>
      <c r="KA648" s="154"/>
      <c r="KB648" s="154"/>
      <c r="KC648" s="154"/>
      <c r="KD648" s="154"/>
      <c r="KE648" s="154"/>
      <c r="KF648" s="154"/>
      <c r="KG648" s="154"/>
      <c r="KH648" s="154"/>
      <c r="KI648" s="154"/>
      <c r="KJ648" s="154"/>
      <c r="KK648" s="154"/>
      <c r="KL648" s="154"/>
      <c r="KM648" s="154"/>
      <c r="KN648" s="154"/>
      <c r="KO648" s="154"/>
      <c r="KP648" s="154"/>
      <c r="KQ648" s="154"/>
      <c r="KR648" s="154"/>
      <c r="KS648" s="154"/>
      <c r="KT648" s="154"/>
      <c r="KU648" s="154"/>
      <c r="KV648" s="154"/>
      <c r="KW648" s="154"/>
      <c r="KX648" s="154"/>
      <c r="KY648" s="154"/>
      <c r="KZ648" s="154"/>
      <c r="LA648" s="154"/>
      <c r="LB648" s="154"/>
      <c r="LC648" s="154"/>
      <c r="LD648" s="154"/>
      <c r="LE648" s="154"/>
      <c r="LF648" s="154"/>
      <c r="LG648" s="154"/>
      <c r="LH648" s="154"/>
      <c r="LI648" s="154"/>
      <c r="LJ648" s="154"/>
      <c r="LK648" s="154"/>
      <c r="LL648" s="154"/>
      <c r="LM648" s="154"/>
      <c r="LN648" s="154"/>
      <c r="LO648" s="154"/>
      <c r="LP648" s="154"/>
      <c r="LQ648" s="154"/>
      <c r="LR648" s="154"/>
      <c r="LS648" s="154"/>
      <c r="LT648" s="154"/>
      <c r="LU648" s="154"/>
      <c r="LV648" s="154"/>
      <c r="LW648" s="154"/>
      <c r="LX648" s="154"/>
      <c r="LY648" s="154"/>
      <c r="LZ648" s="154"/>
      <c r="MA648" s="154"/>
      <c r="MB648" s="154"/>
      <c r="MC648" s="154"/>
      <c r="MD648" s="154"/>
      <c r="ME648" s="154"/>
      <c r="MF648" s="154"/>
      <c r="MG648" s="154"/>
      <c r="MH648" s="154"/>
      <c r="MI648" s="154"/>
      <c r="MJ648" s="154"/>
      <c r="MK648" s="154"/>
      <c r="ML648" s="154"/>
      <c r="MM648" s="154"/>
      <c r="MN648" s="154"/>
      <c r="MO648" s="154"/>
      <c r="MP648" s="154"/>
      <c r="MQ648" s="154"/>
      <c r="MR648" s="154"/>
      <c r="MS648" s="154"/>
      <c r="MT648" s="154"/>
      <c r="MU648" s="154"/>
      <c r="MV648" s="154"/>
      <c r="MW648" s="154"/>
      <c r="MX648" s="154"/>
      <c r="MY648" s="154"/>
      <c r="MZ648" s="154"/>
      <c r="NA648" s="154"/>
      <c r="NB648" s="154"/>
      <c r="NC648" s="154"/>
      <c r="ND648" s="154"/>
      <c r="NE648" s="154"/>
      <c r="NF648" s="154"/>
      <c r="NG648" s="154"/>
      <c r="NH648" s="154"/>
      <c r="NI648" s="154"/>
      <c r="NJ648" s="154"/>
      <c r="NK648" s="154"/>
      <c r="NL648" s="154"/>
      <c r="NM648" s="154"/>
      <c r="NN648" s="154"/>
      <c r="NO648" s="154"/>
      <c r="NP648" s="154"/>
      <c r="NQ648" s="154"/>
      <c r="NR648" s="154"/>
      <c r="NS648" s="154"/>
      <c r="NT648" s="154"/>
      <c r="NU648" s="154"/>
      <c r="NV648" s="154"/>
      <c r="NW648" s="154"/>
      <c r="NX648" s="154"/>
      <c r="NY648" s="154"/>
      <c r="NZ648" s="154"/>
      <c r="OA648" s="154"/>
      <c r="OB648" s="154"/>
      <c r="OC648" s="154"/>
      <c r="OD648" s="154"/>
      <c r="OE648" s="154"/>
      <c r="OF648" s="154"/>
      <c r="OG648" s="154"/>
      <c r="OH648" s="154"/>
      <c r="OI648" s="154"/>
      <c r="OJ648" s="154"/>
      <c r="OK648" s="154"/>
      <c r="OL648" s="154"/>
      <c r="OM648" s="154"/>
      <c r="ON648" s="154"/>
      <c r="OO648" s="154"/>
      <c r="OP648" s="154"/>
      <c r="OQ648" s="154"/>
      <c r="OR648" s="154"/>
      <c r="OS648" s="154"/>
      <c r="OT648" s="154"/>
      <c r="OU648" s="154"/>
      <c r="OV648" s="154"/>
      <c r="OW648" s="154"/>
      <c r="OX648" s="154"/>
      <c r="OY648" s="154"/>
      <c r="OZ648" s="154"/>
      <c r="PA648" s="154"/>
      <c r="PB648" s="154"/>
      <c r="PC648" s="154"/>
      <c r="PD648" s="154"/>
      <c r="PE648" s="154"/>
      <c r="PF648" s="154"/>
      <c r="PG648" s="154"/>
      <c r="PH648" s="154"/>
      <c r="PI648" s="154"/>
      <c r="PJ648" s="154"/>
      <c r="PK648" s="154"/>
      <c r="PL648" s="154"/>
      <c r="PM648" s="154"/>
      <c r="PN648" s="154"/>
      <c r="PO648" s="154"/>
      <c r="PP648" s="154"/>
      <c r="PQ648" s="154"/>
      <c r="PR648" s="154"/>
      <c r="PS648" s="154"/>
      <c r="PT648" s="154"/>
      <c r="PU648" s="154"/>
      <c r="PV648" s="154"/>
      <c r="PW648" s="154"/>
      <c r="PX648" s="154"/>
      <c r="PY648" s="154"/>
      <c r="PZ648" s="154"/>
      <c r="QA648" s="154"/>
      <c r="QB648" s="154"/>
      <c r="QC648" s="154"/>
      <c r="QD648" s="154"/>
      <c r="QE648" s="154"/>
      <c r="QF648" s="154"/>
      <c r="QG648" s="154"/>
      <c r="QH648" s="154"/>
      <c r="QI648" s="154"/>
      <c r="QJ648" s="154"/>
      <c r="QK648" s="154"/>
      <c r="QL648" s="154"/>
      <c r="QM648" s="154"/>
      <c r="QN648" s="154"/>
      <c r="QO648" s="154"/>
      <c r="QP648" s="154"/>
      <c r="QQ648" s="154"/>
      <c r="QR648" s="154"/>
      <c r="QS648" s="154"/>
      <c r="QT648" s="154"/>
      <c r="QU648" s="154"/>
      <c r="QV648" s="154"/>
      <c r="QW648" s="154"/>
      <c r="QX648" s="154"/>
      <c r="QY648" s="154"/>
      <c r="QZ648" s="154"/>
      <c r="RA648" s="154"/>
      <c r="RB648" s="154"/>
      <c r="RC648" s="154"/>
      <c r="RD648" s="154"/>
      <c r="RE648" s="154"/>
      <c r="RF648" s="154"/>
      <c r="RG648" s="154"/>
      <c r="RH648" s="154"/>
      <c r="RI648" s="154"/>
      <c r="RJ648" s="154"/>
      <c r="RK648" s="154"/>
      <c r="RL648" s="154"/>
      <c r="RM648" s="154"/>
      <c r="RN648" s="154"/>
      <c r="RO648" s="154"/>
      <c r="RP648" s="154"/>
      <c r="RQ648" s="154"/>
      <c r="RR648" s="154"/>
      <c r="RS648" s="154"/>
      <c r="RT648" s="154"/>
      <c r="RU648" s="154"/>
      <c r="RV648" s="154"/>
      <c r="RW648" s="154"/>
      <c r="RX648" s="154"/>
      <c r="RY648" s="154"/>
      <c r="RZ648" s="154"/>
      <c r="SA648" s="154"/>
      <c r="SB648" s="154"/>
      <c r="SC648" s="154"/>
      <c r="SD648" s="154"/>
      <c r="SE648" s="154"/>
      <c r="SF648" s="154"/>
      <c r="SG648" s="154"/>
      <c r="SH648" s="154"/>
      <c r="SI648" s="154"/>
      <c r="SJ648" s="154"/>
      <c r="SK648" s="154"/>
      <c r="SL648" s="154"/>
      <c r="SM648" s="154"/>
      <c r="SN648" s="154"/>
      <c r="SO648" s="154"/>
      <c r="SP648" s="154"/>
      <c r="SQ648" s="154"/>
      <c r="SR648" s="154"/>
      <c r="SS648" s="154"/>
      <c r="ST648" s="154"/>
      <c r="SU648" s="154"/>
      <c r="SV648" s="154"/>
      <c r="SW648" s="154"/>
      <c r="SX648" s="154"/>
      <c r="SY648" s="154"/>
      <c r="SZ648" s="154"/>
      <c r="TA648" s="154"/>
      <c r="TB648" s="154"/>
      <c r="TC648" s="154"/>
      <c r="TD648" s="154"/>
      <c r="TE648" s="154"/>
      <c r="TF648" s="154"/>
      <c r="TG648" s="154"/>
      <c r="TH648" s="154"/>
      <c r="TI648" s="154"/>
      <c r="TJ648" s="154"/>
      <c r="TK648" s="154"/>
      <c r="TL648" s="154"/>
      <c r="TM648" s="154"/>
      <c r="TN648" s="154"/>
      <c r="TO648" s="154"/>
      <c r="TP648" s="154"/>
      <c r="TQ648" s="154"/>
      <c r="TR648" s="154"/>
      <c r="TS648" s="154"/>
      <c r="TT648" s="154"/>
      <c r="TU648" s="154"/>
      <c r="TV648" s="154"/>
      <c r="TW648" s="154"/>
      <c r="TX648" s="154"/>
      <c r="TY648" s="154"/>
      <c r="TZ648" s="154"/>
      <c r="UA648" s="154"/>
      <c r="UB648" s="154"/>
      <c r="UC648" s="154"/>
      <c r="UD648" s="154"/>
      <c r="UE648" s="154"/>
      <c r="UF648" s="154"/>
      <c r="UG648" s="154"/>
      <c r="UH648" s="154"/>
      <c r="UI648" s="154"/>
      <c r="UJ648" s="154"/>
      <c r="UK648" s="154"/>
      <c r="UL648" s="154"/>
      <c r="UM648" s="154"/>
      <c r="UN648" s="154"/>
      <c r="UO648" s="154"/>
      <c r="UP648" s="154"/>
      <c r="UQ648" s="154"/>
      <c r="UR648" s="154"/>
      <c r="US648" s="154"/>
      <c r="UT648" s="154"/>
      <c r="UU648" s="154"/>
      <c r="UV648" s="154"/>
      <c r="UW648" s="154"/>
      <c r="UX648" s="154"/>
      <c r="UY648" s="154"/>
      <c r="UZ648" s="154"/>
      <c r="VA648" s="154"/>
      <c r="VB648" s="154"/>
      <c r="VC648" s="154"/>
      <c r="VD648" s="154"/>
      <c r="VE648" s="154"/>
      <c r="VF648" s="154"/>
      <c r="VG648" s="154"/>
      <c r="VH648" s="154"/>
      <c r="VI648" s="154"/>
      <c r="VJ648" s="154"/>
      <c r="VK648" s="154"/>
      <c r="VL648" s="154"/>
      <c r="VM648" s="154"/>
      <c r="VN648" s="154"/>
      <c r="VO648" s="154"/>
      <c r="VP648" s="154"/>
      <c r="VQ648" s="154"/>
      <c r="VR648" s="154"/>
      <c r="VS648" s="154"/>
      <c r="VT648" s="154"/>
      <c r="VU648" s="154"/>
      <c r="VV648" s="154"/>
      <c r="VW648" s="154"/>
    </row>
    <row r="649" spans="1:595" s="153" customFormat="1" ht="33" customHeight="1">
      <c r="A649" s="798"/>
      <c r="B649" s="688"/>
      <c r="C649" s="676"/>
      <c r="D649" s="680"/>
      <c r="E649" s="683"/>
      <c r="F649" s="654"/>
      <c r="G649" s="684"/>
      <c r="H649" s="684"/>
      <c r="I649" s="169" t="s">
        <v>352</v>
      </c>
      <c r="J649" s="169" t="s">
        <v>298</v>
      </c>
      <c r="K649" s="169" t="s">
        <v>1417</v>
      </c>
      <c r="L649" s="169" t="s">
        <v>424</v>
      </c>
      <c r="M649" s="161">
        <v>26772900</v>
      </c>
      <c r="N649" s="161">
        <v>26772900</v>
      </c>
      <c r="O649" s="161">
        <v>0</v>
      </c>
      <c r="P649" s="161">
        <v>0</v>
      </c>
      <c r="Q649" s="161">
        <v>0</v>
      </c>
      <c r="R649" s="161">
        <v>0</v>
      </c>
      <c r="S649" s="545">
        <v>3</v>
      </c>
      <c r="AU649" s="154"/>
      <c r="AV649" s="154"/>
      <c r="AW649" s="154"/>
      <c r="AX649" s="154"/>
      <c r="AY649" s="154"/>
      <c r="AZ649" s="154"/>
      <c r="BA649" s="154"/>
      <c r="BB649" s="154"/>
      <c r="BC649" s="154"/>
      <c r="BD649" s="154"/>
      <c r="BE649" s="154"/>
      <c r="BF649" s="154"/>
      <c r="BG649" s="154"/>
      <c r="BH649" s="154"/>
      <c r="BI649" s="154"/>
      <c r="BJ649" s="154"/>
      <c r="BK649" s="154"/>
      <c r="BL649" s="154"/>
      <c r="BM649" s="154"/>
      <c r="BN649" s="154"/>
      <c r="BO649" s="154"/>
      <c r="BP649" s="154"/>
      <c r="BQ649" s="154"/>
      <c r="BR649" s="154"/>
      <c r="BS649" s="154"/>
      <c r="BT649" s="154"/>
      <c r="BU649" s="154"/>
      <c r="BV649" s="154"/>
      <c r="BW649" s="154"/>
      <c r="BX649" s="154"/>
      <c r="BY649" s="154"/>
      <c r="BZ649" s="154"/>
      <c r="CA649" s="154"/>
      <c r="CB649" s="154"/>
      <c r="CC649" s="154"/>
      <c r="CD649" s="154"/>
      <c r="CE649" s="154"/>
      <c r="CF649" s="154"/>
      <c r="CG649" s="154"/>
      <c r="CH649" s="154"/>
      <c r="CI649" s="154"/>
      <c r="CJ649" s="154"/>
      <c r="CK649" s="154"/>
      <c r="CL649" s="154"/>
      <c r="CM649" s="154"/>
      <c r="CN649" s="154"/>
      <c r="CO649" s="154"/>
      <c r="CP649" s="154"/>
      <c r="CQ649" s="154"/>
      <c r="CR649" s="154"/>
      <c r="CS649" s="154"/>
      <c r="CT649" s="154"/>
      <c r="CU649" s="154"/>
      <c r="CV649" s="154"/>
      <c r="CW649" s="154"/>
      <c r="CX649" s="154"/>
      <c r="CY649" s="154"/>
      <c r="CZ649" s="154"/>
      <c r="DA649" s="154"/>
      <c r="DB649" s="154"/>
      <c r="DC649" s="154"/>
      <c r="DD649" s="154"/>
      <c r="DE649" s="154"/>
      <c r="DF649" s="154"/>
      <c r="DG649" s="154"/>
      <c r="DH649" s="154"/>
      <c r="DI649" s="154"/>
      <c r="DJ649" s="154"/>
      <c r="DK649" s="154"/>
      <c r="DL649" s="154"/>
      <c r="DM649" s="154"/>
      <c r="DN649" s="154"/>
      <c r="DO649" s="154"/>
      <c r="DP649" s="154"/>
      <c r="DQ649" s="154"/>
      <c r="DR649" s="154"/>
      <c r="DS649" s="154"/>
      <c r="DT649" s="154"/>
      <c r="DU649" s="154"/>
      <c r="DV649" s="154"/>
      <c r="DW649" s="154"/>
      <c r="DX649" s="154"/>
      <c r="DY649" s="154"/>
      <c r="DZ649" s="154"/>
      <c r="EA649" s="154"/>
      <c r="EB649" s="154"/>
      <c r="EC649" s="154"/>
      <c r="ED649" s="154"/>
      <c r="EE649" s="154"/>
      <c r="EF649" s="154"/>
      <c r="EG649" s="154"/>
      <c r="EH649" s="154"/>
      <c r="EI649" s="154"/>
      <c r="EJ649" s="154"/>
      <c r="EK649" s="154"/>
      <c r="EL649" s="154"/>
      <c r="EM649" s="154"/>
      <c r="EN649" s="154"/>
      <c r="EO649" s="154"/>
      <c r="EP649" s="154"/>
      <c r="EQ649" s="154"/>
      <c r="ER649" s="154"/>
      <c r="ES649" s="154"/>
      <c r="ET649" s="154"/>
      <c r="EU649" s="154"/>
      <c r="EV649" s="154"/>
      <c r="EW649" s="154"/>
      <c r="EX649" s="154"/>
      <c r="EY649" s="154"/>
      <c r="EZ649" s="154"/>
      <c r="FA649" s="154"/>
      <c r="FB649" s="154"/>
      <c r="FC649" s="154"/>
      <c r="FD649" s="154"/>
      <c r="FE649" s="154"/>
      <c r="FF649" s="154"/>
      <c r="FG649" s="154"/>
      <c r="FH649" s="154"/>
      <c r="FI649" s="154"/>
      <c r="FJ649" s="154"/>
      <c r="FK649" s="154"/>
      <c r="FL649" s="154"/>
      <c r="FM649" s="154"/>
      <c r="FN649" s="154"/>
      <c r="FO649" s="154"/>
      <c r="FP649" s="154"/>
      <c r="FQ649" s="154"/>
      <c r="FR649" s="154"/>
      <c r="FS649" s="154"/>
      <c r="FT649" s="154"/>
      <c r="FU649" s="154"/>
      <c r="FV649" s="154"/>
      <c r="FW649" s="154"/>
      <c r="FX649" s="154"/>
      <c r="FY649" s="154"/>
      <c r="FZ649" s="154"/>
      <c r="GA649" s="154"/>
      <c r="GB649" s="154"/>
      <c r="GC649" s="154"/>
      <c r="GD649" s="154"/>
      <c r="GE649" s="154"/>
      <c r="GF649" s="154"/>
      <c r="GG649" s="154"/>
      <c r="GH649" s="154"/>
      <c r="GI649" s="154"/>
      <c r="GJ649" s="154"/>
      <c r="GK649" s="154"/>
      <c r="GL649" s="154"/>
      <c r="GM649" s="154"/>
      <c r="GN649" s="154"/>
      <c r="GO649" s="154"/>
      <c r="GP649" s="154"/>
      <c r="GQ649" s="154"/>
      <c r="GR649" s="154"/>
      <c r="GS649" s="154"/>
      <c r="GT649" s="154"/>
      <c r="GU649" s="154"/>
      <c r="GV649" s="154"/>
      <c r="GW649" s="154"/>
      <c r="GX649" s="154"/>
      <c r="GY649" s="154"/>
      <c r="GZ649" s="154"/>
      <c r="HA649" s="154"/>
      <c r="HB649" s="154"/>
      <c r="HC649" s="154"/>
      <c r="HD649" s="154"/>
      <c r="HE649" s="154"/>
      <c r="HF649" s="154"/>
      <c r="HG649" s="154"/>
      <c r="HH649" s="154"/>
      <c r="HI649" s="154"/>
      <c r="HJ649" s="154"/>
      <c r="HK649" s="154"/>
      <c r="HL649" s="154"/>
      <c r="HM649" s="154"/>
      <c r="HN649" s="154"/>
      <c r="HO649" s="154"/>
      <c r="HP649" s="154"/>
      <c r="HQ649" s="154"/>
      <c r="HR649" s="154"/>
      <c r="HS649" s="154"/>
      <c r="HT649" s="154"/>
      <c r="HU649" s="154"/>
      <c r="HV649" s="154"/>
      <c r="HW649" s="154"/>
      <c r="HX649" s="154"/>
      <c r="HY649" s="154"/>
      <c r="HZ649" s="154"/>
      <c r="IA649" s="154"/>
      <c r="IB649" s="154"/>
      <c r="IC649" s="154"/>
      <c r="ID649" s="154"/>
      <c r="IE649" s="154"/>
      <c r="IF649" s="154"/>
      <c r="IG649" s="154"/>
      <c r="IH649" s="154"/>
      <c r="II649" s="154"/>
      <c r="IJ649" s="154"/>
      <c r="IK649" s="154"/>
      <c r="IL649" s="154"/>
      <c r="IM649" s="154"/>
      <c r="IN649" s="154"/>
      <c r="IO649" s="154"/>
      <c r="IP649" s="154"/>
      <c r="IQ649" s="154"/>
      <c r="IR649" s="154"/>
      <c r="IS649" s="154"/>
      <c r="IT649" s="154"/>
      <c r="IU649" s="154"/>
      <c r="IV649" s="154"/>
      <c r="IW649" s="154"/>
      <c r="IX649" s="154"/>
      <c r="IY649" s="154"/>
      <c r="IZ649" s="154"/>
      <c r="JA649" s="154"/>
      <c r="JB649" s="154"/>
      <c r="JC649" s="154"/>
      <c r="JD649" s="154"/>
      <c r="JE649" s="154"/>
      <c r="JF649" s="154"/>
      <c r="JG649" s="154"/>
      <c r="JH649" s="154"/>
      <c r="JI649" s="154"/>
      <c r="JJ649" s="154"/>
      <c r="JK649" s="154"/>
      <c r="JL649" s="154"/>
      <c r="JM649" s="154"/>
      <c r="JN649" s="154"/>
      <c r="JO649" s="154"/>
      <c r="JP649" s="154"/>
      <c r="JQ649" s="154"/>
      <c r="JR649" s="154"/>
      <c r="JS649" s="154"/>
      <c r="JT649" s="154"/>
      <c r="JU649" s="154"/>
      <c r="JV649" s="154"/>
      <c r="JW649" s="154"/>
      <c r="JX649" s="154"/>
      <c r="JY649" s="154"/>
      <c r="JZ649" s="154"/>
      <c r="KA649" s="154"/>
      <c r="KB649" s="154"/>
      <c r="KC649" s="154"/>
      <c r="KD649" s="154"/>
      <c r="KE649" s="154"/>
      <c r="KF649" s="154"/>
      <c r="KG649" s="154"/>
      <c r="KH649" s="154"/>
      <c r="KI649" s="154"/>
      <c r="KJ649" s="154"/>
      <c r="KK649" s="154"/>
      <c r="KL649" s="154"/>
      <c r="KM649" s="154"/>
      <c r="KN649" s="154"/>
      <c r="KO649" s="154"/>
      <c r="KP649" s="154"/>
      <c r="KQ649" s="154"/>
      <c r="KR649" s="154"/>
      <c r="KS649" s="154"/>
      <c r="KT649" s="154"/>
      <c r="KU649" s="154"/>
      <c r="KV649" s="154"/>
      <c r="KW649" s="154"/>
      <c r="KX649" s="154"/>
      <c r="KY649" s="154"/>
      <c r="KZ649" s="154"/>
      <c r="LA649" s="154"/>
      <c r="LB649" s="154"/>
      <c r="LC649" s="154"/>
      <c r="LD649" s="154"/>
      <c r="LE649" s="154"/>
      <c r="LF649" s="154"/>
      <c r="LG649" s="154"/>
      <c r="LH649" s="154"/>
      <c r="LI649" s="154"/>
      <c r="LJ649" s="154"/>
      <c r="LK649" s="154"/>
      <c r="LL649" s="154"/>
      <c r="LM649" s="154"/>
      <c r="LN649" s="154"/>
      <c r="LO649" s="154"/>
      <c r="LP649" s="154"/>
      <c r="LQ649" s="154"/>
      <c r="LR649" s="154"/>
      <c r="LS649" s="154"/>
      <c r="LT649" s="154"/>
      <c r="LU649" s="154"/>
      <c r="LV649" s="154"/>
      <c r="LW649" s="154"/>
      <c r="LX649" s="154"/>
      <c r="LY649" s="154"/>
      <c r="LZ649" s="154"/>
      <c r="MA649" s="154"/>
      <c r="MB649" s="154"/>
      <c r="MC649" s="154"/>
      <c r="MD649" s="154"/>
      <c r="ME649" s="154"/>
      <c r="MF649" s="154"/>
      <c r="MG649" s="154"/>
      <c r="MH649" s="154"/>
      <c r="MI649" s="154"/>
      <c r="MJ649" s="154"/>
      <c r="MK649" s="154"/>
      <c r="ML649" s="154"/>
      <c r="MM649" s="154"/>
      <c r="MN649" s="154"/>
      <c r="MO649" s="154"/>
      <c r="MP649" s="154"/>
      <c r="MQ649" s="154"/>
      <c r="MR649" s="154"/>
      <c r="MS649" s="154"/>
      <c r="MT649" s="154"/>
      <c r="MU649" s="154"/>
      <c r="MV649" s="154"/>
      <c r="MW649" s="154"/>
      <c r="MX649" s="154"/>
      <c r="MY649" s="154"/>
      <c r="MZ649" s="154"/>
      <c r="NA649" s="154"/>
      <c r="NB649" s="154"/>
      <c r="NC649" s="154"/>
      <c r="ND649" s="154"/>
      <c r="NE649" s="154"/>
      <c r="NF649" s="154"/>
      <c r="NG649" s="154"/>
      <c r="NH649" s="154"/>
      <c r="NI649" s="154"/>
      <c r="NJ649" s="154"/>
      <c r="NK649" s="154"/>
      <c r="NL649" s="154"/>
      <c r="NM649" s="154"/>
      <c r="NN649" s="154"/>
      <c r="NO649" s="154"/>
      <c r="NP649" s="154"/>
      <c r="NQ649" s="154"/>
      <c r="NR649" s="154"/>
      <c r="NS649" s="154"/>
      <c r="NT649" s="154"/>
      <c r="NU649" s="154"/>
      <c r="NV649" s="154"/>
      <c r="NW649" s="154"/>
      <c r="NX649" s="154"/>
      <c r="NY649" s="154"/>
      <c r="NZ649" s="154"/>
      <c r="OA649" s="154"/>
      <c r="OB649" s="154"/>
      <c r="OC649" s="154"/>
      <c r="OD649" s="154"/>
      <c r="OE649" s="154"/>
      <c r="OF649" s="154"/>
      <c r="OG649" s="154"/>
      <c r="OH649" s="154"/>
      <c r="OI649" s="154"/>
      <c r="OJ649" s="154"/>
      <c r="OK649" s="154"/>
      <c r="OL649" s="154"/>
      <c r="OM649" s="154"/>
      <c r="ON649" s="154"/>
      <c r="OO649" s="154"/>
      <c r="OP649" s="154"/>
      <c r="OQ649" s="154"/>
      <c r="OR649" s="154"/>
      <c r="OS649" s="154"/>
      <c r="OT649" s="154"/>
      <c r="OU649" s="154"/>
      <c r="OV649" s="154"/>
      <c r="OW649" s="154"/>
      <c r="OX649" s="154"/>
      <c r="OY649" s="154"/>
      <c r="OZ649" s="154"/>
      <c r="PA649" s="154"/>
      <c r="PB649" s="154"/>
      <c r="PC649" s="154"/>
      <c r="PD649" s="154"/>
      <c r="PE649" s="154"/>
      <c r="PF649" s="154"/>
      <c r="PG649" s="154"/>
      <c r="PH649" s="154"/>
      <c r="PI649" s="154"/>
      <c r="PJ649" s="154"/>
      <c r="PK649" s="154"/>
      <c r="PL649" s="154"/>
      <c r="PM649" s="154"/>
      <c r="PN649" s="154"/>
      <c r="PO649" s="154"/>
      <c r="PP649" s="154"/>
      <c r="PQ649" s="154"/>
      <c r="PR649" s="154"/>
      <c r="PS649" s="154"/>
      <c r="PT649" s="154"/>
      <c r="PU649" s="154"/>
      <c r="PV649" s="154"/>
      <c r="PW649" s="154"/>
      <c r="PX649" s="154"/>
      <c r="PY649" s="154"/>
      <c r="PZ649" s="154"/>
      <c r="QA649" s="154"/>
      <c r="QB649" s="154"/>
      <c r="QC649" s="154"/>
      <c r="QD649" s="154"/>
      <c r="QE649" s="154"/>
      <c r="QF649" s="154"/>
      <c r="QG649" s="154"/>
      <c r="QH649" s="154"/>
      <c r="QI649" s="154"/>
      <c r="QJ649" s="154"/>
      <c r="QK649" s="154"/>
      <c r="QL649" s="154"/>
      <c r="QM649" s="154"/>
      <c r="QN649" s="154"/>
      <c r="QO649" s="154"/>
      <c r="QP649" s="154"/>
      <c r="QQ649" s="154"/>
      <c r="QR649" s="154"/>
      <c r="QS649" s="154"/>
      <c r="QT649" s="154"/>
      <c r="QU649" s="154"/>
      <c r="QV649" s="154"/>
      <c r="QW649" s="154"/>
      <c r="QX649" s="154"/>
      <c r="QY649" s="154"/>
      <c r="QZ649" s="154"/>
      <c r="RA649" s="154"/>
      <c r="RB649" s="154"/>
      <c r="RC649" s="154"/>
      <c r="RD649" s="154"/>
      <c r="RE649" s="154"/>
      <c r="RF649" s="154"/>
      <c r="RG649" s="154"/>
      <c r="RH649" s="154"/>
      <c r="RI649" s="154"/>
      <c r="RJ649" s="154"/>
      <c r="RK649" s="154"/>
      <c r="RL649" s="154"/>
      <c r="RM649" s="154"/>
      <c r="RN649" s="154"/>
      <c r="RO649" s="154"/>
      <c r="RP649" s="154"/>
      <c r="RQ649" s="154"/>
      <c r="RR649" s="154"/>
      <c r="RS649" s="154"/>
      <c r="RT649" s="154"/>
      <c r="RU649" s="154"/>
      <c r="RV649" s="154"/>
      <c r="RW649" s="154"/>
      <c r="RX649" s="154"/>
      <c r="RY649" s="154"/>
      <c r="RZ649" s="154"/>
      <c r="SA649" s="154"/>
      <c r="SB649" s="154"/>
      <c r="SC649" s="154"/>
      <c r="SD649" s="154"/>
      <c r="SE649" s="154"/>
      <c r="SF649" s="154"/>
      <c r="SG649" s="154"/>
      <c r="SH649" s="154"/>
      <c r="SI649" s="154"/>
      <c r="SJ649" s="154"/>
      <c r="SK649" s="154"/>
      <c r="SL649" s="154"/>
      <c r="SM649" s="154"/>
      <c r="SN649" s="154"/>
      <c r="SO649" s="154"/>
      <c r="SP649" s="154"/>
      <c r="SQ649" s="154"/>
      <c r="SR649" s="154"/>
      <c r="SS649" s="154"/>
      <c r="ST649" s="154"/>
      <c r="SU649" s="154"/>
      <c r="SV649" s="154"/>
      <c r="SW649" s="154"/>
      <c r="SX649" s="154"/>
      <c r="SY649" s="154"/>
      <c r="SZ649" s="154"/>
      <c r="TA649" s="154"/>
      <c r="TB649" s="154"/>
      <c r="TC649" s="154"/>
      <c r="TD649" s="154"/>
      <c r="TE649" s="154"/>
      <c r="TF649" s="154"/>
      <c r="TG649" s="154"/>
      <c r="TH649" s="154"/>
      <c r="TI649" s="154"/>
      <c r="TJ649" s="154"/>
      <c r="TK649" s="154"/>
      <c r="TL649" s="154"/>
      <c r="TM649" s="154"/>
      <c r="TN649" s="154"/>
      <c r="TO649" s="154"/>
      <c r="TP649" s="154"/>
      <c r="TQ649" s="154"/>
      <c r="TR649" s="154"/>
      <c r="TS649" s="154"/>
      <c r="TT649" s="154"/>
      <c r="TU649" s="154"/>
      <c r="TV649" s="154"/>
      <c r="TW649" s="154"/>
      <c r="TX649" s="154"/>
      <c r="TY649" s="154"/>
      <c r="TZ649" s="154"/>
      <c r="UA649" s="154"/>
      <c r="UB649" s="154"/>
      <c r="UC649" s="154"/>
      <c r="UD649" s="154"/>
      <c r="UE649" s="154"/>
      <c r="UF649" s="154"/>
      <c r="UG649" s="154"/>
      <c r="UH649" s="154"/>
      <c r="UI649" s="154"/>
      <c r="UJ649" s="154"/>
      <c r="UK649" s="154"/>
      <c r="UL649" s="154"/>
      <c r="UM649" s="154"/>
      <c r="UN649" s="154"/>
      <c r="UO649" s="154"/>
      <c r="UP649" s="154"/>
      <c r="UQ649" s="154"/>
      <c r="UR649" s="154"/>
      <c r="US649" s="154"/>
      <c r="UT649" s="154"/>
      <c r="UU649" s="154"/>
      <c r="UV649" s="154"/>
      <c r="UW649" s="154"/>
      <c r="UX649" s="154"/>
      <c r="UY649" s="154"/>
      <c r="UZ649" s="154"/>
      <c r="VA649" s="154"/>
      <c r="VB649" s="154"/>
      <c r="VC649" s="154"/>
      <c r="VD649" s="154"/>
      <c r="VE649" s="154"/>
      <c r="VF649" s="154"/>
      <c r="VG649" s="154"/>
      <c r="VH649" s="154"/>
      <c r="VI649" s="154"/>
      <c r="VJ649" s="154"/>
      <c r="VK649" s="154"/>
      <c r="VL649" s="154"/>
      <c r="VM649" s="154"/>
      <c r="VN649" s="154"/>
      <c r="VO649" s="154"/>
      <c r="VP649" s="154"/>
      <c r="VQ649" s="154"/>
      <c r="VR649" s="154"/>
      <c r="VS649" s="154"/>
      <c r="VT649" s="154"/>
      <c r="VU649" s="154"/>
      <c r="VV649" s="154"/>
      <c r="VW649" s="154"/>
    </row>
    <row r="650" spans="1:595" s="153" customFormat="1" ht="30.75" customHeight="1">
      <c r="A650" s="798"/>
      <c r="B650" s="688"/>
      <c r="C650" s="676"/>
      <c r="D650" s="680"/>
      <c r="E650" s="683"/>
      <c r="F650" s="654"/>
      <c r="G650" s="684"/>
      <c r="H650" s="684"/>
      <c r="I650" s="193" t="s">
        <v>352</v>
      </c>
      <c r="J650" s="193" t="s">
        <v>298</v>
      </c>
      <c r="K650" s="193" t="s">
        <v>1418</v>
      </c>
      <c r="L650" s="193" t="s">
        <v>424</v>
      </c>
      <c r="M650" s="152">
        <f t="shared" ref="M650:R650" si="53">M651</f>
        <v>0</v>
      </c>
      <c r="N650" s="152">
        <f t="shared" si="53"/>
        <v>0</v>
      </c>
      <c r="O650" s="152">
        <f t="shared" si="53"/>
        <v>32079700</v>
      </c>
      <c r="P650" s="203">
        <f t="shared" si="53"/>
        <v>31102800</v>
      </c>
      <c r="Q650" s="202">
        <f t="shared" si="53"/>
        <v>30585400</v>
      </c>
      <c r="R650" s="202">
        <f t="shared" si="53"/>
        <v>30585400</v>
      </c>
      <c r="S650" s="545"/>
      <c r="AU650" s="154"/>
      <c r="AV650" s="154"/>
      <c r="AW650" s="154"/>
      <c r="AX650" s="154"/>
      <c r="AY650" s="154"/>
      <c r="AZ650" s="154"/>
      <c r="BA650" s="154"/>
      <c r="BB650" s="154"/>
      <c r="BC650" s="154"/>
      <c r="BD650" s="154"/>
      <c r="BE650" s="154"/>
      <c r="BF650" s="154"/>
      <c r="BG650" s="154"/>
      <c r="BH650" s="154"/>
      <c r="BI650" s="154"/>
      <c r="BJ650" s="154"/>
      <c r="BK650" s="154"/>
      <c r="BL650" s="154"/>
      <c r="BM650" s="154"/>
      <c r="BN650" s="154"/>
      <c r="BO650" s="154"/>
      <c r="BP650" s="154"/>
      <c r="BQ650" s="154"/>
      <c r="BR650" s="154"/>
      <c r="BS650" s="154"/>
      <c r="BT650" s="154"/>
      <c r="BU650" s="154"/>
      <c r="BV650" s="154"/>
      <c r="BW650" s="154"/>
      <c r="BX650" s="154"/>
      <c r="BY650" s="154"/>
      <c r="BZ650" s="154"/>
      <c r="CA650" s="154"/>
      <c r="CB650" s="154"/>
      <c r="CC650" s="154"/>
      <c r="CD650" s="154"/>
      <c r="CE650" s="154"/>
      <c r="CF650" s="154"/>
      <c r="CG650" s="154"/>
      <c r="CH650" s="154"/>
      <c r="CI650" s="154"/>
      <c r="CJ650" s="154"/>
      <c r="CK650" s="154"/>
      <c r="CL650" s="154"/>
      <c r="CM650" s="154"/>
      <c r="CN650" s="154"/>
      <c r="CO650" s="154"/>
      <c r="CP650" s="154"/>
      <c r="CQ650" s="154"/>
      <c r="CR650" s="154"/>
      <c r="CS650" s="154"/>
      <c r="CT650" s="154"/>
      <c r="CU650" s="154"/>
      <c r="CV650" s="154"/>
      <c r="CW650" s="154"/>
      <c r="CX650" s="154"/>
      <c r="CY650" s="154"/>
      <c r="CZ650" s="154"/>
      <c r="DA650" s="154"/>
      <c r="DB650" s="154"/>
      <c r="DC650" s="154"/>
      <c r="DD650" s="154"/>
      <c r="DE650" s="154"/>
      <c r="DF650" s="154"/>
      <c r="DG650" s="154"/>
      <c r="DH650" s="154"/>
      <c r="DI650" s="154"/>
      <c r="DJ650" s="154"/>
      <c r="DK650" s="154"/>
      <c r="DL650" s="154"/>
      <c r="DM650" s="154"/>
      <c r="DN650" s="154"/>
      <c r="DO650" s="154"/>
      <c r="DP650" s="154"/>
      <c r="DQ650" s="154"/>
      <c r="DR650" s="154"/>
      <c r="DS650" s="154"/>
      <c r="DT650" s="154"/>
      <c r="DU650" s="154"/>
      <c r="DV650" s="154"/>
      <c r="DW650" s="154"/>
      <c r="DX650" s="154"/>
      <c r="DY650" s="154"/>
      <c r="DZ650" s="154"/>
      <c r="EA650" s="154"/>
      <c r="EB650" s="154"/>
      <c r="EC650" s="154"/>
      <c r="ED650" s="154"/>
      <c r="EE650" s="154"/>
      <c r="EF650" s="154"/>
      <c r="EG650" s="154"/>
      <c r="EH650" s="154"/>
      <c r="EI650" s="154"/>
      <c r="EJ650" s="154"/>
      <c r="EK650" s="154"/>
      <c r="EL650" s="154"/>
      <c r="EM650" s="154"/>
      <c r="EN650" s="154"/>
      <c r="EO650" s="154"/>
      <c r="EP650" s="154"/>
      <c r="EQ650" s="154"/>
      <c r="ER650" s="154"/>
      <c r="ES650" s="154"/>
      <c r="ET650" s="154"/>
      <c r="EU650" s="154"/>
      <c r="EV650" s="154"/>
      <c r="EW650" s="154"/>
      <c r="EX650" s="154"/>
      <c r="EY650" s="154"/>
      <c r="EZ650" s="154"/>
      <c r="FA650" s="154"/>
      <c r="FB650" s="154"/>
      <c r="FC650" s="154"/>
      <c r="FD650" s="154"/>
      <c r="FE650" s="154"/>
      <c r="FF650" s="154"/>
      <c r="FG650" s="154"/>
      <c r="FH650" s="154"/>
      <c r="FI650" s="154"/>
      <c r="FJ650" s="154"/>
      <c r="FK650" s="154"/>
      <c r="FL650" s="154"/>
      <c r="FM650" s="154"/>
      <c r="FN650" s="154"/>
      <c r="FO650" s="154"/>
      <c r="FP650" s="154"/>
      <c r="FQ650" s="154"/>
      <c r="FR650" s="154"/>
      <c r="FS650" s="154"/>
      <c r="FT650" s="154"/>
      <c r="FU650" s="154"/>
      <c r="FV650" s="154"/>
      <c r="FW650" s="154"/>
      <c r="FX650" s="154"/>
      <c r="FY650" s="154"/>
      <c r="FZ650" s="154"/>
      <c r="GA650" s="154"/>
      <c r="GB650" s="154"/>
      <c r="GC650" s="154"/>
      <c r="GD650" s="154"/>
      <c r="GE650" s="154"/>
      <c r="GF650" s="154"/>
      <c r="GG650" s="154"/>
      <c r="GH650" s="154"/>
      <c r="GI650" s="154"/>
      <c r="GJ650" s="154"/>
      <c r="GK650" s="154"/>
      <c r="GL650" s="154"/>
      <c r="GM650" s="154"/>
      <c r="GN650" s="154"/>
      <c r="GO650" s="154"/>
      <c r="GP650" s="154"/>
      <c r="GQ650" s="154"/>
      <c r="GR650" s="154"/>
      <c r="GS650" s="154"/>
      <c r="GT650" s="154"/>
      <c r="GU650" s="154"/>
      <c r="GV650" s="154"/>
      <c r="GW650" s="154"/>
      <c r="GX650" s="154"/>
      <c r="GY650" s="154"/>
      <c r="GZ650" s="154"/>
      <c r="HA650" s="154"/>
      <c r="HB650" s="154"/>
      <c r="HC650" s="154"/>
      <c r="HD650" s="154"/>
      <c r="HE650" s="154"/>
      <c r="HF650" s="154"/>
      <c r="HG650" s="154"/>
      <c r="HH650" s="154"/>
      <c r="HI650" s="154"/>
      <c r="HJ650" s="154"/>
      <c r="HK650" s="154"/>
      <c r="HL650" s="154"/>
      <c r="HM650" s="154"/>
      <c r="HN650" s="154"/>
      <c r="HO650" s="154"/>
      <c r="HP650" s="154"/>
      <c r="HQ650" s="154"/>
      <c r="HR650" s="154"/>
      <c r="HS650" s="154"/>
      <c r="HT650" s="154"/>
      <c r="HU650" s="154"/>
      <c r="HV650" s="154"/>
      <c r="HW650" s="154"/>
      <c r="HX650" s="154"/>
      <c r="HY650" s="154"/>
      <c r="HZ650" s="154"/>
      <c r="IA650" s="154"/>
      <c r="IB650" s="154"/>
      <c r="IC650" s="154"/>
      <c r="ID650" s="154"/>
      <c r="IE650" s="154"/>
      <c r="IF650" s="154"/>
      <c r="IG650" s="154"/>
      <c r="IH650" s="154"/>
      <c r="II650" s="154"/>
      <c r="IJ650" s="154"/>
      <c r="IK650" s="154"/>
      <c r="IL650" s="154"/>
      <c r="IM650" s="154"/>
      <c r="IN650" s="154"/>
      <c r="IO650" s="154"/>
      <c r="IP650" s="154"/>
      <c r="IQ650" s="154"/>
      <c r="IR650" s="154"/>
      <c r="IS650" s="154"/>
      <c r="IT650" s="154"/>
      <c r="IU650" s="154"/>
      <c r="IV650" s="154"/>
      <c r="IW650" s="154"/>
      <c r="IX650" s="154"/>
      <c r="IY650" s="154"/>
      <c r="IZ650" s="154"/>
      <c r="JA650" s="154"/>
      <c r="JB650" s="154"/>
      <c r="JC650" s="154"/>
      <c r="JD650" s="154"/>
      <c r="JE650" s="154"/>
      <c r="JF650" s="154"/>
      <c r="JG650" s="154"/>
      <c r="JH650" s="154"/>
      <c r="JI650" s="154"/>
      <c r="JJ650" s="154"/>
      <c r="JK650" s="154"/>
      <c r="JL650" s="154"/>
      <c r="JM650" s="154"/>
      <c r="JN650" s="154"/>
      <c r="JO650" s="154"/>
      <c r="JP650" s="154"/>
      <c r="JQ650" s="154"/>
      <c r="JR650" s="154"/>
      <c r="JS650" s="154"/>
      <c r="JT650" s="154"/>
      <c r="JU650" s="154"/>
      <c r="JV650" s="154"/>
      <c r="JW650" s="154"/>
      <c r="JX650" s="154"/>
      <c r="JY650" s="154"/>
      <c r="JZ650" s="154"/>
      <c r="KA650" s="154"/>
      <c r="KB650" s="154"/>
      <c r="KC650" s="154"/>
      <c r="KD650" s="154"/>
      <c r="KE650" s="154"/>
      <c r="KF650" s="154"/>
      <c r="KG650" s="154"/>
      <c r="KH650" s="154"/>
      <c r="KI650" s="154"/>
      <c r="KJ650" s="154"/>
      <c r="KK650" s="154"/>
      <c r="KL650" s="154"/>
      <c r="KM650" s="154"/>
      <c r="KN650" s="154"/>
      <c r="KO650" s="154"/>
      <c r="KP650" s="154"/>
      <c r="KQ650" s="154"/>
      <c r="KR650" s="154"/>
      <c r="KS650" s="154"/>
      <c r="KT650" s="154"/>
      <c r="KU650" s="154"/>
      <c r="KV650" s="154"/>
      <c r="KW650" s="154"/>
      <c r="KX650" s="154"/>
      <c r="KY650" s="154"/>
      <c r="KZ650" s="154"/>
      <c r="LA650" s="154"/>
      <c r="LB650" s="154"/>
      <c r="LC650" s="154"/>
      <c r="LD650" s="154"/>
      <c r="LE650" s="154"/>
      <c r="LF650" s="154"/>
      <c r="LG650" s="154"/>
      <c r="LH650" s="154"/>
      <c r="LI650" s="154"/>
      <c r="LJ650" s="154"/>
      <c r="LK650" s="154"/>
      <c r="LL650" s="154"/>
      <c r="LM650" s="154"/>
      <c r="LN650" s="154"/>
      <c r="LO650" s="154"/>
      <c r="LP650" s="154"/>
      <c r="LQ650" s="154"/>
      <c r="LR650" s="154"/>
      <c r="LS650" s="154"/>
      <c r="LT650" s="154"/>
      <c r="LU650" s="154"/>
      <c r="LV650" s="154"/>
      <c r="LW650" s="154"/>
      <c r="LX650" s="154"/>
      <c r="LY650" s="154"/>
      <c r="LZ650" s="154"/>
      <c r="MA650" s="154"/>
      <c r="MB650" s="154"/>
      <c r="MC650" s="154"/>
      <c r="MD650" s="154"/>
      <c r="ME650" s="154"/>
      <c r="MF650" s="154"/>
      <c r="MG650" s="154"/>
      <c r="MH650" s="154"/>
      <c r="MI650" s="154"/>
      <c r="MJ650" s="154"/>
      <c r="MK650" s="154"/>
      <c r="ML650" s="154"/>
      <c r="MM650" s="154"/>
      <c r="MN650" s="154"/>
      <c r="MO650" s="154"/>
      <c r="MP650" s="154"/>
      <c r="MQ650" s="154"/>
      <c r="MR650" s="154"/>
      <c r="MS650" s="154"/>
      <c r="MT650" s="154"/>
      <c r="MU650" s="154"/>
      <c r="MV650" s="154"/>
      <c r="MW650" s="154"/>
      <c r="MX650" s="154"/>
      <c r="MY650" s="154"/>
      <c r="MZ650" s="154"/>
      <c r="NA650" s="154"/>
      <c r="NB650" s="154"/>
      <c r="NC650" s="154"/>
      <c r="ND650" s="154"/>
      <c r="NE650" s="154"/>
      <c r="NF650" s="154"/>
      <c r="NG650" s="154"/>
      <c r="NH650" s="154"/>
      <c r="NI650" s="154"/>
      <c r="NJ650" s="154"/>
      <c r="NK650" s="154"/>
      <c r="NL650" s="154"/>
      <c r="NM650" s="154"/>
      <c r="NN650" s="154"/>
      <c r="NO650" s="154"/>
      <c r="NP650" s="154"/>
      <c r="NQ650" s="154"/>
      <c r="NR650" s="154"/>
      <c r="NS650" s="154"/>
      <c r="NT650" s="154"/>
      <c r="NU650" s="154"/>
      <c r="NV650" s="154"/>
      <c r="NW650" s="154"/>
      <c r="NX650" s="154"/>
      <c r="NY650" s="154"/>
      <c r="NZ650" s="154"/>
      <c r="OA650" s="154"/>
      <c r="OB650" s="154"/>
      <c r="OC650" s="154"/>
      <c r="OD650" s="154"/>
      <c r="OE650" s="154"/>
      <c r="OF650" s="154"/>
      <c r="OG650" s="154"/>
      <c r="OH650" s="154"/>
      <c r="OI650" s="154"/>
      <c r="OJ650" s="154"/>
      <c r="OK650" s="154"/>
      <c r="OL650" s="154"/>
      <c r="OM650" s="154"/>
      <c r="ON650" s="154"/>
      <c r="OO650" s="154"/>
      <c r="OP650" s="154"/>
      <c r="OQ650" s="154"/>
      <c r="OR650" s="154"/>
      <c r="OS650" s="154"/>
      <c r="OT650" s="154"/>
      <c r="OU650" s="154"/>
      <c r="OV650" s="154"/>
      <c r="OW650" s="154"/>
      <c r="OX650" s="154"/>
      <c r="OY650" s="154"/>
      <c r="OZ650" s="154"/>
      <c r="PA650" s="154"/>
      <c r="PB650" s="154"/>
      <c r="PC650" s="154"/>
      <c r="PD650" s="154"/>
      <c r="PE650" s="154"/>
      <c r="PF650" s="154"/>
      <c r="PG650" s="154"/>
      <c r="PH650" s="154"/>
      <c r="PI650" s="154"/>
      <c r="PJ650" s="154"/>
      <c r="PK650" s="154"/>
      <c r="PL650" s="154"/>
      <c r="PM650" s="154"/>
      <c r="PN650" s="154"/>
      <c r="PO650" s="154"/>
      <c r="PP650" s="154"/>
      <c r="PQ650" s="154"/>
      <c r="PR650" s="154"/>
      <c r="PS650" s="154"/>
      <c r="PT650" s="154"/>
      <c r="PU650" s="154"/>
      <c r="PV650" s="154"/>
      <c r="PW650" s="154"/>
      <c r="PX650" s="154"/>
      <c r="PY650" s="154"/>
      <c r="PZ650" s="154"/>
      <c r="QA650" s="154"/>
      <c r="QB650" s="154"/>
      <c r="QC650" s="154"/>
      <c r="QD650" s="154"/>
      <c r="QE650" s="154"/>
      <c r="QF650" s="154"/>
      <c r="QG650" s="154"/>
      <c r="QH650" s="154"/>
      <c r="QI650" s="154"/>
      <c r="QJ650" s="154"/>
      <c r="QK650" s="154"/>
      <c r="QL650" s="154"/>
      <c r="QM650" s="154"/>
      <c r="QN650" s="154"/>
      <c r="QO650" s="154"/>
      <c r="QP650" s="154"/>
      <c r="QQ650" s="154"/>
      <c r="QR650" s="154"/>
      <c r="QS650" s="154"/>
      <c r="QT650" s="154"/>
      <c r="QU650" s="154"/>
      <c r="QV650" s="154"/>
      <c r="QW650" s="154"/>
      <c r="QX650" s="154"/>
      <c r="QY650" s="154"/>
      <c r="QZ650" s="154"/>
      <c r="RA650" s="154"/>
      <c r="RB650" s="154"/>
      <c r="RC650" s="154"/>
      <c r="RD650" s="154"/>
      <c r="RE650" s="154"/>
      <c r="RF650" s="154"/>
      <c r="RG650" s="154"/>
      <c r="RH650" s="154"/>
      <c r="RI650" s="154"/>
      <c r="RJ650" s="154"/>
      <c r="RK650" s="154"/>
      <c r="RL650" s="154"/>
      <c r="RM650" s="154"/>
      <c r="RN650" s="154"/>
      <c r="RO650" s="154"/>
      <c r="RP650" s="154"/>
      <c r="RQ650" s="154"/>
      <c r="RR650" s="154"/>
      <c r="RS650" s="154"/>
      <c r="RT650" s="154"/>
      <c r="RU650" s="154"/>
      <c r="RV650" s="154"/>
      <c r="RW650" s="154"/>
      <c r="RX650" s="154"/>
      <c r="RY650" s="154"/>
      <c r="RZ650" s="154"/>
      <c r="SA650" s="154"/>
      <c r="SB650" s="154"/>
      <c r="SC650" s="154"/>
      <c r="SD650" s="154"/>
      <c r="SE650" s="154"/>
      <c r="SF650" s="154"/>
      <c r="SG650" s="154"/>
      <c r="SH650" s="154"/>
      <c r="SI650" s="154"/>
      <c r="SJ650" s="154"/>
      <c r="SK650" s="154"/>
      <c r="SL650" s="154"/>
      <c r="SM650" s="154"/>
      <c r="SN650" s="154"/>
      <c r="SO650" s="154"/>
      <c r="SP650" s="154"/>
      <c r="SQ650" s="154"/>
      <c r="SR650" s="154"/>
      <c r="SS650" s="154"/>
      <c r="ST650" s="154"/>
      <c r="SU650" s="154"/>
      <c r="SV650" s="154"/>
      <c r="SW650" s="154"/>
      <c r="SX650" s="154"/>
      <c r="SY650" s="154"/>
      <c r="SZ650" s="154"/>
      <c r="TA650" s="154"/>
      <c r="TB650" s="154"/>
      <c r="TC650" s="154"/>
      <c r="TD650" s="154"/>
      <c r="TE650" s="154"/>
      <c r="TF650" s="154"/>
      <c r="TG650" s="154"/>
      <c r="TH650" s="154"/>
      <c r="TI650" s="154"/>
      <c r="TJ650" s="154"/>
      <c r="TK650" s="154"/>
      <c r="TL650" s="154"/>
      <c r="TM650" s="154"/>
      <c r="TN650" s="154"/>
      <c r="TO650" s="154"/>
      <c r="TP650" s="154"/>
      <c r="TQ650" s="154"/>
      <c r="TR650" s="154"/>
      <c r="TS650" s="154"/>
      <c r="TT650" s="154"/>
      <c r="TU650" s="154"/>
      <c r="TV650" s="154"/>
      <c r="TW650" s="154"/>
      <c r="TX650" s="154"/>
      <c r="TY650" s="154"/>
      <c r="TZ650" s="154"/>
      <c r="UA650" s="154"/>
      <c r="UB650" s="154"/>
      <c r="UC650" s="154"/>
      <c r="UD650" s="154"/>
      <c r="UE650" s="154"/>
      <c r="UF650" s="154"/>
      <c r="UG650" s="154"/>
      <c r="UH650" s="154"/>
      <c r="UI650" s="154"/>
      <c r="UJ650" s="154"/>
      <c r="UK650" s="154"/>
      <c r="UL650" s="154"/>
      <c r="UM650" s="154"/>
      <c r="UN650" s="154"/>
      <c r="UO650" s="154"/>
      <c r="UP650" s="154"/>
      <c r="UQ650" s="154"/>
      <c r="UR650" s="154"/>
      <c r="US650" s="154"/>
      <c r="UT650" s="154"/>
      <c r="UU650" s="154"/>
      <c r="UV650" s="154"/>
      <c r="UW650" s="154"/>
      <c r="UX650" s="154"/>
      <c r="UY650" s="154"/>
      <c r="UZ650" s="154"/>
      <c r="VA650" s="154"/>
      <c r="VB650" s="154"/>
      <c r="VC650" s="154"/>
      <c r="VD650" s="154"/>
      <c r="VE650" s="154"/>
      <c r="VF650" s="154"/>
      <c r="VG650" s="154"/>
      <c r="VH650" s="154"/>
      <c r="VI650" s="154"/>
      <c r="VJ650" s="154"/>
      <c r="VK650" s="154"/>
      <c r="VL650" s="154"/>
      <c r="VM650" s="154"/>
      <c r="VN650" s="154"/>
      <c r="VO650" s="154"/>
      <c r="VP650" s="154"/>
      <c r="VQ650" s="154"/>
      <c r="VR650" s="154"/>
      <c r="VS650" s="154"/>
      <c r="VT650" s="154"/>
      <c r="VU650" s="154"/>
      <c r="VV650" s="154"/>
      <c r="VW650" s="154"/>
    </row>
    <row r="651" spans="1:595" s="153" customFormat="1" ht="51" customHeight="1">
      <c r="A651" s="798"/>
      <c r="B651" s="689"/>
      <c r="C651" s="658"/>
      <c r="D651" s="660"/>
      <c r="E651" s="662"/>
      <c r="F651" s="663"/>
      <c r="G651" s="665"/>
      <c r="H651" s="665"/>
      <c r="I651" s="169" t="s">
        <v>352</v>
      </c>
      <c r="J651" s="169" t="s">
        <v>298</v>
      </c>
      <c r="K651" s="169" t="s">
        <v>1418</v>
      </c>
      <c r="L651" s="169" t="s">
        <v>424</v>
      </c>
      <c r="M651" s="155">
        <v>0</v>
      </c>
      <c r="N651" s="155">
        <v>0</v>
      </c>
      <c r="O651" s="155">
        <v>32079700</v>
      </c>
      <c r="P651" s="168">
        <v>31102800</v>
      </c>
      <c r="Q651" s="161">
        <v>30585400</v>
      </c>
      <c r="R651" s="161">
        <v>30585400</v>
      </c>
      <c r="S651" s="545">
        <v>3</v>
      </c>
      <c r="AU651" s="154"/>
      <c r="AV651" s="154"/>
      <c r="AW651" s="154"/>
      <c r="AX651" s="154"/>
      <c r="AY651" s="154"/>
      <c r="AZ651" s="154"/>
      <c r="BA651" s="154"/>
      <c r="BB651" s="154"/>
      <c r="BC651" s="154"/>
      <c r="BD651" s="154"/>
      <c r="BE651" s="154"/>
      <c r="BF651" s="154"/>
      <c r="BG651" s="154"/>
      <c r="BH651" s="154"/>
      <c r="BI651" s="154"/>
      <c r="BJ651" s="154"/>
      <c r="BK651" s="154"/>
      <c r="BL651" s="154"/>
      <c r="BM651" s="154"/>
      <c r="BN651" s="154"/>
      <c r="BO651" s="154"/>
      <c r="BP651" s="154"/>
      <c r="BQ651" s="154"/>
      <c r="BR651" s="154"/>
      <c r="BS651" s="154"/>
      <c r="BT651" s="154"/>
      <c r="BU651" s="154"/>
      <c r="BV651" s="154"/>
      <c r="BW651" s="154"/>
      <c r="BX651" s="154"/>
      <c r="BY651" s="154"/>
      <c r="BZ651" s="154"/>
      <c r="CA651" s="154"/>
      <c r="CB651" s="154"/>
      <c r="CC651" s="154"/>
      <c r="CD651" s="154"/>
      <c r="CE651" s="154"/>
      <c r="CF651" s="154"/>
      <c r="CG651" s="154"/>
      <c r="CH651" s="154"/>
      <c r="CI651" s="154"/>
      <c r="CJ651" s="154"/>
      <c r="CK651" s="154"/>
      <c r="CL651" s="154"/>
      <c r="CM651" s="154"/>
      <c r="CN651" s="154"/>
      <c r="CO651" s="154"/>
      <c r="CP651" s="154"/>
      <c r="CQ651" s="154"/>
      <c r="CR651" s="154"/>
      <c r="CS651" s="154"/>
      <c r="CT651" s="154"/>
      <c r="CU651" s="154"/>
      <c r="CV651" s="154"/>
      <c r="CW651" s="154"/>
      <c r="CX651" s="154"/>
      <c r="CY651" s="154"/>
      <c r="CZ651" s="154"/>
      <c r="DA651" s="154"/>
      <c r="DB651" s="154"/>
      <c r="DC651" s="154"/>
      <c r="DD651" s="154"/>
      <c r="DE651" s="154"/>
      <c r="DF651" s="154"/>
      <c r="DG651" s="154"/>
      <c r="DH651" s="154"/>
      <c r="DI651" s="154"/>
      <c r="DJ651" s="154"/>
      <c r="DK651" s="154"/>
      <c r="DL651" s="154"/>
      <c r="DM651" s="154"/>
      <c r="DN651" s="154"/>
      <c r="DO651" s="154"/>
      <c r="DP651" s="154"/>
      <c r="DQ651" s="154"/>
      <c r="DR651" s="154"/>
      <c r="DS651" s="154"/>
      <c r="DT651" s="154"/>
      <c r="DU651" s="154"/>
      <c r="DV651" s="154"/>
      <c r="DW651" s="154"/>
      <c r="DX651" s="154"/>
      <c r="DY651" s="154"/>
      <c r="DZ651" s="154"/>
      <c r="EA651" s="154"/>
      <c r="EB651" s="154"/>
      <c r="EC651" s="154"/>
      <c r="ED651" s="154"/>
      <c r="EE651" s="154"/>
      <c r="EF651" s="154"/>
      <c r="EG651" s="154"/>
      <c r="EH651" s="154"/>
      <c r="EI651" s="154"/>
      <c r="EJ651" s="154"/>
      <c r="EK651" s="154"/>
      <c r="EL651" s="154"/>
      <c r="EM651" s="154"/>
      <c r="EN651" s="154"/>
      <c r="EO651" s="154"/>
      <c r="EP651" s="154"/>
      <c r="EQ651" s="154"/>
      <c r="ER651" s="154"/>
      <c r="ES651" s="154"/>
      <c r="ET651" s="154"/>
      <c r="EU651" s="154"/>
      <c r="EV651" s="154"/>
      <c r="EW651" s="154"/>
      <c r="EX651" s="154"/>
      <c r="EY651" s="154"/>
      <c r="EZ651" s="154"/>
      <c r="FA651" s="154"/>
      <c r="FB651" s="154"/>
      <c r="FC651" s="154"/>
      <c r="FD651" s="154"/>
      <c r="FE651" s="154"/>
      <c r="FF651" s="154"/>
      <c r="FG651" s="154"/>
      <c r="FH651" s="154"/>
      <c r="FI651" s="154"/>
      <c r="FJ651" s="154"/>
      <c r="FK651" s="154"/>
      <c r="FL651" s="154"/>
      <c r="FM651" s="154"/>
      <c r="FN651" s="154"/>
      <c r="FO651" s="154"/>
      <c r="FP651" s="154"/>
      <c r="FQ651" s="154"/>
      <c r="FR651" s="154"/>
      <c r="FS651" s="154"/>
      <c r="FT651" s="154"/>
      <c r="FU651" s="154"/>
      <c r="FV651" s="154"/>
      <c r="FW651" s="154"/>
      <c r="FX651" s="154"/>
      <c r="FY651" s="154"/>
      <c r="FZ651" s="154"/>
      <c r="GA651" s="154"/>
      <c r="GB651" s="154"/>
      <c r="GC651" s="154"/>
      <c r="GD651" s="154"/>
      <c r="GE651" s="154"/>
      <c r="GF651" s="154"/>
      <c r="GG651" s="154"/>
      <c r="GH651" s="154"/>
      <c r="GI651" s="154"/>
      <c r="GJ651" s="154"/>
      <c r="GK651" s="154"/>
      <c r="GL651" s="154"/>
      <c r="GM651" s="154"/>
      <c r="GN651" s="154"/>
      <c r="GO651" s="154"/>
      <c r="GP651" s="154"/>
      <c r="GQ651" s="154"/>
      <c r="GR651" s="154"/>
      <c r="GS651" s="154"/>
      <c r="GT651" s="154"/>
      <c r="GU651" s="154"/>
      <c r="GV651" s="154"/>
      <c r="GW651" s="154"/>
      <c r="GX651" s="154"/>
      <c r="GY651" s="154"/>
      <c r="GZ651" s="154"/>
      <c r="HA651" s="154"/>
      <c r="HB651" s="154"/>
      <c r="HC651" s="154"/>
      <c r="HD651" s="154"/>
      <c r="HE651" s="154"/>
      <c r="HF651" s="154"/>
      <c r="HG651" s="154"/>
      <c r="HH651" s="154"/>
      <c r="HI651" s="154"/>
      <c r="HJ651" s="154"/>
      <c r="HK651" s="154"/>
      <c r="HL651" s="154"/>
      <c r="HM651" s="154"/>
      <c r="HN651" s="154"/>
      <c r="HO651" s="154"/>
      <c r="HP651" s="154"/>
      <c r="HQ651" s="154"/>
      <c r="HR651" s="154"/>
      <c r="HS651" s="154"/>
      <c r="HT651" s="154"/>
      <c r="HU651" s="154"/>
      <c r="HV651" s="154"/>
      <c r="HW651" s="154"/>
      <c r="HX651" s="154"/>
      <c r="HY651" s="154"/>
      <c r="HZ651" s="154"/>
      <c r="IA651" s="154"/>
      <c r="IB651" s="154"/>
      <c r="IC651" s="154"/>
      <c r="ID651" s="154"/>
      <c r="IE651" s="154"/>
      <c r="IF651" s="154"/>
      <c r="IG651" s="154"/>
      <c r="IH651" s="154"/>
      <c r="II651" s="154"/>
      <c r="IJ651" s="154"/>
      <c r="IK651" s="154"/>
      <c r="IL651" s="154"/>
      <c r="IM651" s="154"/>
      <c r="IN651" s="154"/>
      <c r="IO651" s="154"/>
      <c r="IP651" s="154"/>
      <c r="IQ651" s="154"/>
      <c r="IR651" s="154"/>
      <c r="IS651" s="154"/>
      <c r="IT651" s="154"/>
      <c r="IU651" s="154"/>
      <c r="IV651" s="154"/>
      <c r="IW651" s="154"/>
      <c r="IX651" s="154"/>
      <c r="IY651" s="154"/>
      <c r="IZ651" s="154"/>
      <c r="JA651" s="154"/>
      <c r="JB651" s="154"/>
      <c r="JC651" s="154"/>
      <c r="JD651" s="154"/>
      <c r="JE651" s="154"/>
      <c r="JF651" s="154"/>
      <c r="JG651" s="154"/>
      <c r="JH651" s="154"/>
      <c r="JI651" s="154"/>
      <c r="JJ651" s="154"/>
      <c r="JK651" s="154"/>
      <c r="JL651" s="154"/>
      <c r="JM651" s="154"/>
      <c r="JN651" s="154"/>
      <c r="JO651" s="154"/>
      <c r="JP651" s="154"/>
      <c r="JQ651" s="154"/>
      <c r="JR651" s="154"/>
      <c r="JS651" s="154"/>
      <c r="JT651" s="154"/>
      <c r="JU651" s="154"/>
      <c r="JV651" s="154"/>
      <c r="JW651" s="154"/>
      <c r="JX651" s="154"/>
      <c r="JY651" s="154"/>
      <c r="JZ651" s="154"/>
      <c r="KA651" s="154"/>
      <c r="KB651" s="154"/>
      <c r="KC651" s="154"/>
      <c r="KD651" s="154"/>
      <c r="KE651" s="154"/>
      <c r="KF651" s="154"/>
      <c r="KG651" s="154"/>
      <c r="KH651" s="154"/>
      <c r="KI651" s="154"/>
      <c r="KJ651" s="154"/>
      <c r="KK651" s="154"/>
      <c r="KL651" s="154"/>
      <c r="KM651" s="154"/>
      <c r="KN651" s="154"/>
      <c r="KO651" s="154"/>
      <c r="KP651" s="154"/>
      <c r="KQ651" s="154"/>
      <c r="KR651" s="154"/>
      <c r="KS651" s="154"/>
      <c r="KT651" s="154"/>
      <c r="KU651" s="154"/>
      <c r="KV651" s="154"/>
      <c r="KW651" s="154"/>
      <c r="KX651" s="154"/>
      <c r="KY651" s="154"/>
      <c r="KZ651" s="154"/>
      <c r="LA651" s="154"/>
      <c r="LB651" s="154"/>
      <c r="LC651" s="154"/>
      <c r="LD651" s="154"/>
      <c r="LE651" s="154"/>
      <c r="LF651" s="154"/>
      <c r="LG651" s="154"/>
      <c r="LH651" s="154"/>
      <c r="LI651" s="154"/>
      <c r="LJ651" s="154"/>
      <c r="LK651" s="154"/>
      <c r="LL651" s="154"/>
      <c r="LM651" s="154"/>
      <c r="LN651" s="154"/>
      <c r="LO651" s="154"/>
      <c r="LP651" s="154"/>
      <c r="LQ651" s="154"/>
      <c r="LR651" s="154"/>
      <c r="LS651" s="154"/>
      <c r="LT651" s="154"/>
      <c r="LU651" s="154"/>
      <c r="LV651" s="154"/>
      <c r="LW651" s="154"/>
      <c r="LX651" s="154"/>
      <c r="LY651" s="154"/>
      <c r="LZ651" s="154"/>
      <c r="MA651" s="154"/>
      <c r="MB651" s="154"/>
      <c r="MC651" s="154"/>
      <c r="MD651" s="154"/>
      <c r="ME651" s="154"/>
      <c r="MF651" s="154"/>
      <c r="MG651" s="154"/>
      <c r="MH651" s="154"/>
      <c r="MI651" s="154"/>
      <c r="MJ651" s="154"/>
      <c r="MK651" s="154"/>
      <c r="ML651" s="154"/>
      <c r="MM651" s="154"/>
      <c r="MN651" s="154"/>
      <c r="MO651" s="154"/>
      <c r="MP651" s="154"/>
      <c r="MQ651" s="154"/>
      <c r="MR651" s="154"/>
      <c r="MS651" s="154"/>
      <c r="MT651" s="154"/>
      <c r="MU651" s="154"/>
      <c r="MV651" s="154"/>
      <c r="MW651" s="154"/>
      <c r="MX651" s="154"/>
      <c r="MY651" s="154"/>
      <c r="MZ651" s="154"/>
      <c r="NA651" s="154"/>
      <c r="NB651" s="154"/>
      <c r="NC651" s="154"/>
      <c r="ND651" s="154"/>
      <c r="NE651" s="154"/>
      <c r="NF651" s="154"/>
      <c r="NG651" s="154"/>
      <c r="NH651" s="154"/>
      <c r="NI651" s="154"/>
      <c r="NJ651" s="154"/>
      <c r="NK651" s="154"/>
      <c r="NL651" s="154"/>
      <c r="NM651" s="154"/>
      <c r="NN651" s="154"/>
      <c r="NO651" s="154"/>
      <c r="NP651" s="154"/>
      <c r="NQ651" s="154"/>
      <c r="NR651" s="154"/>
      <c r="NS651" s="154"/>
      <c r="NT651" s="154"/>
      <c r="NU651" s="154"/>
      <c r="NV651" s="154"/>
      <c r="NW651" s="154"/>
      <c r="NX651" s="154"/>
      <c r="NY651" s="154"/>
      <c r="NZ651" s="154"/>
      <c r="OA651" s="154"/>
      <c r="OB651" s="154"/>
      <c r="OC651" s="154"/>
      <c r="OD651" s="154"/>
      <c r="OE651" s="154"/>
      <c r="OF651" s="154"/>
      <c r="OG651" s="154"/>
      <c r="OH651" s="154"/>
      <c r="OI651" s="154"/>
      <c r="OJ651" s="154"/>
      <c r="OK651" s="154"/>
      <c r="OL651" s="154"/>
      <c r="OM651" s="154"/>
      <c r="ON651" s="154"/>
      <c r="OO651" s="154"/>
      <c r="OP651" s="154"/>
      <c r="OQ651" s="154"/>
      <c r="OR651" s="154"/>
      <c r="OS651" s="154"/>
      <c r="OT651" s="154"/>
      <c r="OU651" s="154"/>
      <c r="OV651" s="154"/>
      <c r="OW651" s="154"/>
      <c r="OX651" s="154"/>
      <c r="OY651" s="154"/>
      <c r="OZ651" s="154"/>
      <c r="PA651" s="154"/>
      <c r="PB651" s="154"/>
      <c r="PC651" s="154"/>
      <c r="PD651" s="154"/>
      <c r="PE651" s="154"/>
      <c r="PF651" s="154"/>
      <c r="PG651" s="154"/>
      <c r="PH651" s="154"/>
      <c r="PI651" s="154"/>
      <c r="PJ651" s="154"/>
      <c r="PK651" s="154"/>
      <c r="PL651" s="154"/>
      <c r="PM651" s="154"/>
      <c r="PN651" s="154"/>
      <c r="PO651" s="154"/>
      <c r="PP651" s="154"/>
      <c r="PQ651" s="154"/>
      <c r="PR651" s="154"/>
      <c r="PS651" s="154"/>
      <c r="PT651" s="154"/>
      <c r="PU651" s="154"/>
      <c r="PV651" s="154"/>
      <c r="PW651" s="154"/>
      <c r="PX651" s="154"/>
      <c r="PY651" s="154"/>
      <c r="PZ651" s="154"/>
      <c r="QA651" s="154"/>
      <c r="QB651" s="154"/>
      <c r="QC651" s="154"/>
      <c r="QD651" s="154"/>
      <c r="QE651" s="154"/>
      <c r="QF651" s="154"/>
      <c r="QG651" s="154"/>
      <c r="QH651" s="154"/>
      <c r="QI651" s="154"/>
      <c r="QJ651" s="154"/>
      <c r="QK651" s="154"/>
      <c r="QL651" s="154"/>
      <c r="QM651" s="154"/>
      <c r="QN651" s="154"/>
      <c r="QO651" s="154"/>
      <c r="QP651" s="154"/>
      <c r="QQ651" s="154"/>
      <c r="QR651" s="154"/>
      <c r="QS651" s="154"/>
      <c r="QT651" s="154"/>
      <c r="QU651" s="154"/>
      <c r="QV651" s="154"/>
      <c r="QW651" s="154"/>
      <c r="QX651" s="154"/>
      <c r="QY651" s="154"/>
      <c r="QZ651" s="154"/>
      <c r="RA651" s="154"/>
      <c r="RB651" s="154"/>
      <c r="RC651" s="154"/>
      <c r="RD651" s="154"/>
      <c r="RE651" s="154"/>
      <c r="RF651" s="154"/>
      <c r="RG651" s="154"/>
      <c r="RH651" s="154"/>
      <c r="RI651" s="154"/>
      <c r="RJ651" s="154"/>
      <c r="RK651" s="154"/>
      <c r="RL651" s="154"/>
      <c r="RM651" s="154"/>
      <c r="RN651" s="154"/>
      <c r="RO651" s="154"/>
      <c r="RP651" s="154"/>
      <c r="RQ651" s="154"/>
      <c r="RR651" s="154"/>
      <c r="RS651" s="154"/>
      <c r="RT651" s="154"/>
      <c r="RU651" s="154"/>
      <c r="RV651" s="154"/>
      <c r="RW651" s="154"/>
      <c r="RX651" s="154"/>
      <c r="RY651" s="154"/>
      <c r="RZ651" s="154"/>
      <c r="SA651" s="154"/>
      <c r="SB651" s="154"/>
      <c r="SC651" s="154"/>
      <c r="SD651" s="154"/>
      <c r="SE651" s="154"/>
      <c r="SF651" s="154"/>
      <c r="SG651" s="154"/>
      <c r="SH651" s="154"/>
      <c r="SI651" s="154"/>
      <c r="SJ651" s="154"/>
      <c r="SK651" s="154"/>
      <c r="SL651" s="154"/>
      <c r="SM651" s="154"/>
      <c r="SN651" s="154"/>
      <c r="SO651" s="154"/>
      <c r="SP651" s="154"/>
      <c r="SQ651" s="154"/>
      <c r="SR651" s="154"/>
      <c r="SS651" s="154"/>
      <c r="ST651" s="154"/>
      <c r="SU651" s="154"/>
      <c r="SV651" s="154"/>
      <c r="SW651" s="154"/>
      <c r="SX651" s="154"/>
      <c r="SY651" s="154"/>
      <c r="SZ651" s="154"/>
      <c r="TA651" s="154"/>
      <c r="TB651" s="154"/>
      <c r="TC651" s="154"/>
      <c r="TD651" s="154"/>
      <c r="TE651" s="154"/>
      <c r="TF651" s="154"/>
      <c r="TG651" s="154"/>
      <c r="TH651" s="154"/>
      <c r="TI651" s="154"/>
      <c r="TJ651" s="154"/>
      <c r="TK651" s="154"/>
      <c r="TL651" s="154"/>
      <c r="TM651" s="154"/>
      <c r="TN651" s="154"/>
      <c r="TO651" s="154"/>
      <c r="TP651" s="154"/>
      <c r="TQ651" s="154"/>
      <c r="TR651" s="154"/>
      <c r="TS651" s="154"/>
      <c r="TT651" s="154"/>
      <c r="TU651" s="154"/>
      <c r="TV651" s="154"/>
      <c r="TW651" s="154"/>
      <c r="TX651" s="154"/>
      <c r="TY651" s="154"/>
      <c r="TZ651" s="154"/>
      <c r="UA651" s="154"/>
      <c r="UB651" s="154"/>
      <c r="UC651" s="154"/>
      <c r="UD651" s="154"/>
      <c r="UE651" s="154"/>
      <c r="UF651" s="154"/>
      <c r="UG651" s="154"/>
      <c r="UH651" s="154"/>
      <c r="UI651" s="154"/>
      <c r="UJ651" s="154"/>
      <c r="UK651" s="154"/>
      <c r="UL651" s="154"/>
      <c r="UM651" s="154"/>
      <c r="UN651" s="154"/>
      <c r="UO651" s="154"/>
      <c r="UP651" s="154"/>
      <c r="UQ651" s="154"/>
      <c r="UR651" s="154"/>
      <c r="US651" s="154"/>
      <c r="UT651" s="154"/>
      <c r="UU651" s="154"/>
      <c r="UV651" s="154"/>
      <c r="UW651" s="154"/>
      <c r="UX651" s="154"/>
      <c r="UY651" s="154"/>
      <c r="UZ651" s="154"/>
      <c r="VA651" s="154"/>
      <c r="VB651" s="154"/>
      <c r="VC651" s="154"/>
      <c r="VD651" s="154"/>
      <c r="VE651" s="154"/>
      <c r="VF651" s="154"/>
      <c r="VG651" s="154"/>
      <c r="VH651" s="154"/>
      <c r="VI651" s="154"/>
      <c r="VJ651" s="154"/>
      <c r="VK651" s="154"/>
      <c r="VL651" s="154"/>
      <c r="VM651" s="154"/>
      <c r="VN651" s="154"/>
      <c r="VO651" s="154"/>
      <c r="VP651" s="154"/>
      <c r="VQ651" s="154"/>
      <c r="VR651" s="154"/>
      <c r="VS651" s="154"/>
      <c r="VT651" s="154"/>
      <c r="VU651" s="154"/>
      <c r="VV651" s="154"/>
      <c r="VW651" s="154"/>
    </row>
    <row r="652" spans="1:595" s="153" customFormat="1" ht="49.5" customHeight="1">
      <c r="A652" s="798"/>
      <c r="B652" s="673" t="s">
        <v>1419</v>
      </c>
      <c r="C652" s="657" t="s">
        <v>1420</v>
      </c>
      <c r="D652" s="659" t="s">
        <v>1290</v>
      </c>
      <c r="E652" s="661" t="s">
        <v>1421</v>
      </c>
      <c r="F652" s="653" t="s">
        <v>51</v>
      </c>
      <c r="G652" s="664">
        <v>45548</v>
      </c>
      <c r="H652" s="664" t="s">
        <v>24</v>
      </c>
      <c r="I652" s="193" t="s">
        <v>352</v>
      </c>
      <c r="J652" s="193" t="s">
        <v>298</v>
      </c>
      <c r="K652" s="193" t="s">
        <v>1243</v>
      </c>
      <c r="L652" s="193" t="s">
        <v>28</v>
      </c>
      <c r="M652" s="152">
        <f>M653+M654</f>
        <v>190700</v>
      </c>
      <c r="N652" s="152">
        <f>N653+N654</f>
        <v>190700</v>
      </c>
      <c r="O652" s="152">
        <f>O654+O653</f>
        <v>625000</v>
      </c>
      <c r="P652" s="203">
        <f>P654+P653</f>
        <v>625000</v>
      </c>
      <c r="Q652" s="202">
        <f>Q654+Q653</f>
        <v>625000</v>
      </c>
      <c r="R652" s="202">
        <f>R654+R653</f>
        <v>625000</v>
      </c>
      <c r="S652" s="551"/>
      <c r="AU652" s="154"/>
      <c r="AV652" s="154"/>
      <c r="AW652" s="154"/>
      <c r="AX652" s="154"/>
      <c r="AY652" s="154"/>
      <c r="AZ652" s="154"/>
      <c r="BA652" s="154"/>
      <c r="BB652" s="154"/>
      <c r="BC652" s="154"/>
      <c r="BD652" s="154"/>
      <c r="BE652" s="154"/>
      <c r="BF652" s="154"/>
      <c r="BG652" s="154"/>
      <c r="BH652" s="154"/>
      <c r="BI652" s="154"/>
      <c r="BJ652" s="154"/>
      <c r="BK652" s="154"/>
      <c r="BL652" s="154"/>
      <c r="BM652" s="154"/>
      <c r="BN652" s="154"/>
      <c r="BO652" s="154"/>
      <c r="BP652" s="154"/>
      <c r="BQ652" s="154"/>
      <c r="BR652" s="154"/>
      <c r="BS652" s="154"/>
      <c r="BT652" s="154"/>
      <c r="BU652" s="154"/>
      <c r="BV652" s="154"/>
      <c r="BW652" s="154"/>
      <c r="BX652" s="154"/>
      <c r="BY652" s="154"/>
      <c r="BZ652" s="154"/>
      <c r="CA652" s="154"/>
      <c r="CB652" s="154"/>
      <c r="CC652" s="154"/>
      <c r="CD652" s="154"/>
      <c r="CE652" s="154"/>
      <c r="CF652" s="154"/>
      <c r="CG652" s="154"/>
      <c r="CH652" s="154"/>
      <c r="CI652" s="154"/>
      <c r="CJ652" s="154"/>
      <c r="CK652" s="154"/>
      <c r="CL652" s="154"/>
      <c r="CM652" s="154"/>
      <c r="CN652" s="154"/>
      <c r="CO652" s="154"/>
      <c r="CP652" s="154"/>
      <c r="CQ652" s="154"/>
      <c r="CR652" s="154"/>
      <c r="CS652" s="154"/>
      <c r="CT652" s="154"/>
      <c r="CU652" s="154"/>
      <c r="CV652" s="154"/>
      <c r="CW652" s="154"/>
      <c r="CX652" s="154"/>
      <c r="CY652" s="154"/>
      <c r="CZ652" s="154"/>
      <c r="DA652" s="154"/>
      <c r="DB652" s="154"/>
      <c r="DC652" s="154"/>
      <c r="DD652" s="154"/>
      <c r="DE652" s="154"/>
      <c r="DF652" s="154"/>
      <c r="DG652" s="154"/>
      <c r="DH652" s="154"/>
      <c r="DI652" s="154"/>
      <c r="DJ652" s="154"/>
      <c r="DK652" s="154"/>
      <c r="DL652" s="154"/>
      <c r="DM652" s="154"/>
      <c r="DN652" s="154"/>
      <c r="DO652" s="154"/>
      <c r="DP652" s="154"/>
      <c r="DQ652" s="154"/>
      <c r="DR652" s="154"/>
      <c r="DS652" s="154"/>
      <c r="DT652" s="154"/>
      <c r="DU652" s="154"/>
      <c r="DV652" s="154"/>
      <c r="DW652" s="154"/>
      <c r="DX652" s="154"/>
      <c r="DY652" s="154"/>
      <c r="DZ652" s="154"/>
      <c r="EA652" s="154"/>
      <c r="EB652" s="154"/>
      <c r="EC652" s="154"/>
      <c r="ED652" s="154"/>
      <c r="EE652" s="154"/>
      <c r="EF652" s="154"/>
      <c r="EG652" s="154"/>
      <c r="EH652" s="154"/>
      <c r="EI652" s="154"/>
      <c r="EJ652" s="154"/>
      <c r="EK652" s="154"/>
      <c r="EL652" s="154"/>
      <c r="EM652" s="154"/>
      <c r="EN652" s="154"/>
      <c r="EO652" s="154"/>
      <c r="EP652" s="154"/>
      <c r="EQ652" s="154"/>
      <c r="ER652" s="154"/>
      <c r="ES652" s="154"/>
      <c r="ET652" s="154"/>
      <c r="EU652" s="154"/>
      <c r="EV652" s="154"/>
      <c r="EW652" s="154"/>
      <c r="EX652" s="154"/>
      <c r="EY652" s="154"/>
      <c r="EZ652" s="154"/>
      <c r="FA652" s="154"/>
      <c r="FB652" s="154"/>
      <c r="FC652" s="154"/>
      <c r="FD652" s="154"/>
      <c r="FE652" s="154"/>
      <c r="FF652" s="154"/>
      <c r="FG652" s="154"/>
      <c r="FH652" s="154"/>
      <c r="FI652" s="154"/>
      <c r="FJ652" s="154"/>
      <c r="FK652" s="154"/>
      <c r="FL652" s="154"/>
      <c r="FM652" s="154"/>
      <c r="FN652" s="154"/>
      <c r="FO652" s="154"/>
      <c r="FP652" s="154"/>
      <c r="FQ652" s="154"/>
      <c r="FR652" s="154"/>
      <c r="FS652" s="154"/>
      <c r="FT652" s="154"/>
      <c r="FU652" s="154"/>
      <c r="FV652" s="154"/>
      <c r="FW652" s="154"/>
      <c r="FX652" s="154"/>
      <c r="FY652" s="154"/>
      <c r="FZ652" s="154"/>
      <c r="GA652" s="154"/>
      <c r="GB652" s="154"/>
      <c r="GC652" s="154"/>
      <c r="GD652" s="154"/>
      <c r="GE652" s="154"/>
      <c r="GF652" s="154"/>
      <c r="GG652" s="154"/>
      <c r="GH652" s="154"/>
      <c r="GI652" s="154"/>
      <c r="GJ652" s="154"/>
      <c r="GK652" s="154"/>
      <c r="GL652" s="154"/>
      <c r="GM652" s="154"/>
      <c r="GN652" s="154"/>
      <c r="GO652" s="154"/>
      <c r="GP652" s="154"/>
      <c r="GQ652" s="154"/>
      <c r="GR652" s="154"/>
      <c r="GS652" s="154"/>
      <c r="GT652" s="154"/>
      <c r="GU652" s="154"/>
      <c r="GV652" s="154"/>
      <c r="GW652" s="154"/>
      <c r="GX652" s="154"/>
      <c r="GY652" s="154"/>
      <c r="GZ652" s="154"/>
      <c r="HA652" s="154"/>
      <c r="HB652" s="154"/>
      <c r="HC652" s="154"/>
      <c r="HD652" s="154"/>
      <c r="HE652" s="154"/>
      <c r="HF652" s="154"/>
      <c r="HG652" s="154"/>
      <c r="HH652" s="154"/>
      <c r="HI652" s="154"/>
      <c r="HJ652" s="154"/>
      <c r="HK652" s="154"/>
      <c r="HL652" s="154"/>
      <c r="HM652" s="154"/>
      <c r="HN652" s="154"/>
      <c r="HO652" s="154"/>
      <c r="HP652" s="154"/>
      <c r="HQ652" s="154"/>
      <c r="HR652" s="154"/>
      <c r="HS652" s="154"/>
      <c r="HT652" s="154"/>
      <c r="HU652" s="154"/>
      <c r="HV652" s="154"/>
      <c r="HW652" s="154"/>
      <c r="HX652" s="154"/>
      <c r="HY652" s="154"/>
      <c r="HZ652" s="154"/>
      <c r="IA652" s="154"/>
      <c r="IB652" s="154"/>
      <c r="IC652" s="154"/>
      <c r="ID652" s="154"/>
      <c r="IE652" s="154"/>
      <c r="IF652" s="154"/>
      <c r="IG652" s="154"/>
      <c r="IH652" s="154"/>
      <c r="II652" s="154"/>
      <c r="IJ652" s="154"/>
      <c r="IK652" s="154"/>
      <c r="IL652" s="154"/>
      <c r="IM652" s="154"/>
      <c r="IN652" s="154"/>
      <c r="IO652" s="154"/>
      <c r="IP652" s="154"/>
      <c r="IQ652" s="154"/>
      <c r="IR652" s="154"/>
      <c r="IS652" s="154"/>
      <c r="IT652" s="154"/>
      <c r="IU652" s="154"/>
      <c r="IV652" s="154"/>
      <c r="IW652" s="154"/>
      <c r="IX652" s="154"/>
      <c r="IY652" s="154"/>
      <c r="IZ652" s="154"/>
      <c r="JA652" s="154"/>
      <c r="JB652" s="154"/>
      <c r="JC652" s="154"/>
      <c r="JD652" s="154"/>
      <c r="JE652" s="154"/>
      <c r="JF652" s="154"/>
      <c r="JG652" s="154"/>
      <c r="JH652" s="154"/>
      <c r="JI652" s="154"/>
      <c r="JJ652" s="154"/>
      <c r="JK652" s="154"/>
      <c r="JL652" s="154"/>
      <c r="JM652" s="154"/>
      <c r="JN652" s="154"/>
      <c r="JO652" s="154"/>
      <c r="JP652" s="154"/>
      <c r="JQ652" s="154"/>
      <c r="JR652" s="154"/>
      <c r="JS652" s="154"/>
      <c r="JT652" s="154"/>
      <c r="JU652" s="154"/>
      <c r="JV652" s="154"/>
      <c r="JW652" s="154"/>
      <c r="JX652" s="154"/>
      <c r="JY652" s="154"/>
      <c r="JZ652" s="154"/>
      <c r="KA652" s="154"/>
      <c r="KB652" s="154"/>
      <c r="KC652" s="154"/>
      <c r="KD652" s="154"/>
      <c r="KE652" s="154"/>
      <c r="KF652" s="154"/>
      <c r="KG652" s="154"/>
      <c r="KH652" s="154"/>
      <c r="KI652" s="154"/>
      <c r="KJ652" s="154"/>
      <c r="KK652" s="154"/>
      <c r="KL652" s="154"/>
      <c r="KM652" s="154"/>
      <c r="KN652" s="154"/>
      <c r="KO652" s="154"/>
      <c r="KP652" s="154"/>
      <c r="KQ652" s="154"/>
      <c r="KR652" s="154"/>
      <c r="KS652" s="154"/>
      <c r="KT652" s="154"/>
      <c r="KU652" s="154"/>
      <c r="KV652" s="154"/>
      <c r="KW652" s="154"/>
      <c r="KX652" s="154"/>
      <c r="KY652" s="154"/>
      <c r="KZ652" s="154"/>
      <c r="LA652" s="154"/>
      <c r="LB652" s="154"/>
      <c r="LC652" s="154"/>
      <c r="LD652" s="154"/>
      <c r="LE652" s="154"/>
      <c r="LF652" s="154"/>
      <c r="LG652" s="154"/>
      <c r="LH652" s="154"/>
      <c r="LI652" s="154"/>
      <c r="LJ652" s="154"/>
      <c r="LK652" s="154"/>
      <c r="LL652" s="154"/>
      <c r="LM652" s="154"/>
      <c r="LN652" s="154"/>
      <c r="LO652" s="154"/>
      <c r="LP652" s="154"/>
      <c r="LQ652" s="154"/>
      <c r="LR652" s="154"/>
      <c r="LS652" s="154"/>
      <c r="LT652" s="154"/>
      <c r="LU652" s="154"/>
      <c r="LV652" s="154"/>
      <c r="LW652" s="154"/>
      <c r="LX652" s="154"/>
      <c r="LY652" s="154"/>
      <c r="LZ652" s="154"/>
      <c r="MA652" s="154"/>
      <c r="MB652" s="154"/>
      <c r="MC652" s="154"/>
      <c r="MD652" s="154"/>
      <c r="ME652" s="154"/>
      <c r="MF652" s="154"/>
      <c r="MG652" s="154"/>
      <c r="MH652" s="154"/>
      <c r="MI652" s="154"/>
      <c r="MJ652" s="154"/>
      <c r="MK652" s="154"/>
      <c r="ML652" s="154"/>
      <c r="MM652" s="154"/>
      <c r="MN652" s="154"/>
      <c r="MO652" s="154"/>
      <c r="MP652" s="154"/>
      <c r="MQ652" s="154"/>
      <c r="MR652" s="154"/>
      <c r="MS652" s="154"/>
      <c r="MT652" s="154"/>
      <c r="MU652" s="154"/>
      <c r="MV652" s="154"/>
      <c r="MW652" s="154"/>
      <c r="MX652" s="154"/>
      <c r="MY652" s="154"/>
      <c r="MZ652" s="154"/>
      <c r="NA652" s="154"/>
      <c r="NB652" s="154"/>
      <c r="NC652" s="154"/>
      <c r="ND652" s="154"/>
      <c r="NE652" s="154"/>
      <c r="NF652" s="154"/>
      <c r="NG652" s="154"/>
      <c r="NH652" s="154"/>
      <c r="NI652" s="154"/>
      <c r="NJ652" s="154"/>
      <c r="NK652" s="154"/>
      <c r="NL652" s="154"/>
      <c r="NM652" s="154"/>
      <c r="NN652" s="154"/>
      <c r="NO652" s="154"/>
      <c r="NP652" s="154"/>
      <c r="NQ652" s="154"/>
      <c r="NR652" s="154"/>
      <c r="NS652" s="154"/>
      <c r="NT652" s="154"/>
      <c r="NU652" s="154"/>
      <c r="NV652" s="154"/>
      <c r="NW652" s="154"/>
      <c r="NX652" s="154"/>
      <c r="NY652" s="154"/>
      <c r="NZ652" s="154"/>
      <c r="OA652" s="154"/>
      <c r="OB652" s="154"/>
      <c r="OC652" s="154"/>
      <c r="OD652" s="154"/>
      <c r="OE652" s="154"/>
      <c r="OF652" s="154"/>
      <c r="OG652" s="154"/>
      <c r="OH652" s="154"/>
      <c r="OI652" s="154"/>
      <c r="OJ652" s="154"/>
      <c r="OK652" s="154"/>
      <c r="OL652" s="154"/>
      <c r="OM652" s="154"/>
      <c r="ON652" s="154"/>
      <c r="OO652" s="154"/>
      <c r="OP652" s="154"/>
      <c r="OQ652" s="154"/>
      <c r="OR652" s="154"/>
      <c r="OS652" s="154"/>
      <c r="OT652" s="154"/>
      <c r="OU652" s="154"/>
      <c r="OV652" s="154"/>
      <c r="OW652" s="154"/>
      <c r="OX652" s="154"/>
      <c r="OY652" s="154"/>
      <c r="OZ652" s="154"/>
      <c r="PA652" s="154"/>
      <c r="PB652" s="154"/>
      <c r="PC652" s="154"/>
      <c r="PD652" s="154"/>
      <c r="PE652" s="154"/>
      <c r="PF652" s="154"/>
      <c r="PG652" s="154"/>
      <c r="PH652" s="154"/>
      <c r="PI652" s="154"/>
      <c r="PJ652" s="154"/>
      <c r="PK652" s="154"/>
      <c r="PL652" s="154"/>
      <c r="PM652" s="154"/>
      <c r="PN652" s="154"/>
      <c r="PO652" s="154"/>
      <c r="PP652" s="154"/>
      <c r="PQ652" s="154"/>
      <c r="PR652" s="154"/>
      <c r="PS652" s="154"/>
      <c r="PT652" s="154"/>
      <c r="PU652" s="154"/>
      <c r="PV652" s="154"/>
      <c r="PW652" s="154"/>
      <c r="PX652" s="154"/>
      <c r="PY652" s="154"/>
      <c r="PZ652" s="154"/>
      <c r="QA652" s="154"/>
      <c r="QB652" s="154"/>
      <c r="QC652" s="154"/>
      <c r="QD652" s="154"/>
      <c r="QE652" s="154"/>
      <c r="QF652" s="154"/>
      <c r="QG652" s="154"/>
      <c r="QH652" s="154"/>
      <c r="QI652" s="154"/>
      <c r="QJ652" s="154"/>
      <c r="QK652" s="154"/>
      <c r="QL652" s="154"/>
      <c r="QM652" s="154"/>
      <c r="QN652" s="154"/>
      <c r="QO652" s="154"/>
      <c r="QP652" s="154"/>
      <c r="QQ652" s="154"/>
      <c r="QR652" s="154"/>
      <c r="QS652" s="154"/>
      <c r="QT652" s="154"/>
      <c r="QU652" s="154"/>
      <c r="QV652" s="154"/>
      <c r="QW652" s="154"/>
      <c r="QX652" s="154"/>
      <c r="QY652" s="154"/>
      <c r="QZ652" s="154"/>
      <c r="RA652" s="154"/>
      <c r="RB652" s="154"/>
      <c r="RC652" s="154"/>
      <c r="RD652" s="154"/>
      <c r="RE652" s="154"/>
      <c r="RF652" s="154"/>
      <c r="RG652" s="154"/>
      <c r="RH652" s="154"/>
      <c r="RI652" s="154"/>
      <c r="RJ652" s="154"/>
      <c r="RK652" s="154"/>
      <c r="RL652" s="154"/>
      <c r="RM652" s="154"/>
      <c r="RN652" s="154"/>
      <c r="RO652" s="154"/>
      <c r="RP652" s="154"/>
      <c r="RQ652" s="154"/>
      <c r="RR652" s="154"/>
      <c r="RS652" s="154"/>
      <c r="RT652" s="154"/>
      <c r="RU652" s="154"/>
      <c r="RV652" s="154"/>
      <c r="RW652" s="154"/>
      <c r="RX652" s="154"/>
      <c r="RY652" s="154"/>
      <c r="RZ652" s="154"/>
      <c r="SA652" s="154"/>
      <c r="SB652" s="154"/>
      <c r="SC652" s="154"/>
      <c r="SD652" s="154"/>
      <c r="SE652" s="154"/>
      <c r="SF652" s="154"/>
      <c r="SG652" s="154"/>
      <c r="SH652" s="154"/>
      <c r="SI652" s="154"/>
      <c r="SJ652" s="154"/>
      <c r="SK652" s="154"/>
      <c r="SL652" s="154"/>
      <c r="SM652" s="154"/>
      <c r="SN652" s="154"/>
      <c r="SO652" s="154"/>
      <c r="SP652" s="154"/>
      <c r="SQ652" s="154"/>
      <c r="SR652" s="154"/>
      <c r="SS652" s="154"/>
      <c r="ST652" s="154"/>
      <c r="SU652" s="154"/>
      <c r="SV652" s="154"/>
      <c r="SW652" s="154"/>
      <c r="SX652" s="154"/>
      <c r="SY652" s="154"/>
      <c r="SZ652" s="154"/>
      <c r="TA652" s="154"/>
      <c r="TB652" s="154"/>
      <c r="TC652" s="154"/>
      <c r="TD652" s="154"/>
      <c r="TE652" s="154"/>
      <c r="TF652" s="154"/>
      <c r="TG652" s="154"/>
      <c r="TH652" s="154"/>
      <c r="TI652" s="154"/>
      <c r="TJ652" s="154"/>
      <c r="TK652" s="154"/>
      <c r="TL652" s="154"/>
      <c r="TM652" s="154"/>
      <c r="TN652" s="154"/>
      <c r="TO652" s="154"/>
      <c r="TP652" s="154"/>
      <c r="TQ652" s="154"/>
      <c r="TR652" s="154"/>
      <c r="TS652" s="154"/>
      <c r="TT652" s="154"/>
      <c r="TU652" s="154"/>
      <c r="TV652" s="154"/>
      <c r="TW652" s="154"/>
      <c r="TX652" s="154"/>
      <c r="TY652" s="154"/>
      <c r="TZ652" s="154"/>
      <c r="UA652" s="154"/>
      <c r="UB652" s="154"/>
      <c r="UC652" s="154"/>
      <c r="UD652" s="154"/>
      <c r="UE652" s="154"/>
      <c r="UF652" s="154"/>
      <c r="UG652" s="154"/>
      <c r="UH652" s="154"/>
      <c r="UI652" s="154"/>
      <c r="UJ652" s="154"/>
      <c r="UK652" s="154"/>
      <c r="UL652" s="154"/>
      <c r="UM652" s="154"/>
      <c r="UN652" s="154"/>
      <c r="UO652" s="154"/>
      <c r="UP652" s="154"/>
      <c r="UQ652" s="154"/>
      <c r="UR652" s="154"/>
      <c r="US652" s="154"/>
      <c r="UT652" s="154"/>
      <c r="UU652" s="154"/>
      <c r="UV652" s="154"/>
      <c r="UW652" s="154"/>
      <c r="UX652" s="154"/>
      <c r="UY652" s="154"/>
      <c r="UZ652" s="154"/>
      <c r="VA652" s="154"/>
      <c r="VB652" s="154"/>
      <c r="VC652" s="154"/>
      <c r="VD652" s="154"/>
      <c r="VE652" s="154"/>
      <c r="VF652" s="154"/>
      <c r="VG652" s="154"/>
      <c r="VH652" s="154"/>
      <c r="VI652" s="154"/>
      <c r="VJ652" s="154"/>
      <c r="VK652" s="154"/>
      <c r="VL652" s="154"/>
      <c r="VM652" s="154"/>
      <c r="VN652" s="154"/>
      <c r="VO652" s="154"/>
      <c r="VP652" s="154"/>
      <c r="VQ652" s="154"/>
      <c r="VR652" s="154"/>
      <c r="VS652" s="154"/>
      <c r="VT652" s="154"/>
      <c r="VU652" s="154"/>
      <c r="VV652" s="154"/>
      <c r="VW652" s="154"/>
    </row>
    <row r="653" spans="1:595" s="153" customFormat="1" ht="49.5" customHeight="1">
      <c r="A653" s="798"/>
      <c r="B653" s="688"/>
      <c r="C653" s="676"/>
      <c r="D653" s="680"/>
      <c r="E653" s="683"/>
      <c r="F653" s="654"/>
      <c r="G653" s="684"/>
      <c r="H653" s="684"/>
      <c r="I653" s="169" t="s">
        <v>352</v>
      </c>
      <c r="J653" s="169" t="s">
        <v>298</v>
      </c>
      <c r="K653" s="169" t="s">
        <v>1422</v>
      </c>
      <c r="L653" s="169" t="s">
        <v>424</v>
      </c>
      <c r="M653" s="155">
        <v>0</v>
      </c>
      <c r="N653" s="155">
        <v>0</v>
      </c>
      <c r="O653" s="155">
        <v>625000</v>
      </c>
      <c r="P653" s="168">
        <v>625000</v>
      </c>
      <c r="Q653" s="161">
        <v>625000</v>
      </c>
      <c r="R653" s="161">
        <v>625000</v>
      </c>
      <c r="S653" s="551">
        <v>3</v>
      </c>
      <c r="AU653" s="154"/>
      <c r="AV653" s="154"/>
      <c r="AW653" s="154"/>
      <c r="AX653" s="154"/>
      <c r="AY653" s="154"/>
      <c r="AZ653" s="154"/>
      <c r="BA653" s="154"/>
      <c r="BB653" s="154"/>
      <c r="BC653" s="154"/>
      <c r="BD653" s="154"/>
      <c r="BE653" s="154"/>
      <c r="BF653" s="154"/>
      <c r="BG653" s="154"/>
      <c r="BH653" s="154"/>
      <c r="BI653" s="154"/>
      <c r="BJ653" s="154"/>
      <c r="BK653" s="154"/>
      <c r="BL653" s="154"/>
      <c r="BM653" s="154"/>
      <c r="BN653" s="154"/>
      <c r="BO653" s="154"/>
      <c r="BP653" s="154"/>
      <c r="BQ653" s="154"/>
      <c r="BR653" s="154"/>
      <c r="BS653" s="154"/>
      <c r="BT653" s="154"/>
      <c r="BU653" s="154"/>
      <c r="BV653" s="154"/>
      <c r="BW653" s="154"/>
      <c r="BX653" s="154"/>
      <c r="BY653" s="154"/>
      <c r="BZ653" s="154"/>
      <c r="CA653" s="154"/>
      <c r="CB653" s="154"/>
      <c r="CC653" s="154"/>
      <c r="CD653" s="154"/>
      <c r="CE653" s="154"/>
      <c r="CF653" s="154"/>
      <c r="CG653" s="154"/>
      <c r="CH653" s="154"/>
      <c r="CI653" s="154"/>
      <c r="CJ653" s="154"/>
      <c r="CK653" s="154"/>
      <c r="CL653" s="154"/>
      <c r="CM653" s="154"/>
      <c r="CN653" s="154"/>
      <c r="CO653" s="154"/>
      <c r="CP653" s="154"/>
      <c r="CQ653" s="154"/>
      <c r="CR653" s="154"/>
      <c r="CS653" s="154"/>
      <c r="CT653" s="154"/>
      <c r="CU653" s="154"/>
      <c r="CV653" s="154"/>
      <c r="CW653" s="154"/>
      <c r="CX653" s="154"/>
      <c r="CY653" s="154"/>
      <c r="CZ653" s="154"/>
      <c r="DA653" s="154"/>
      <c r="DB653" s="154"/>
      <c r="DC653" s="154"/>
      <c r="DD653" s="154"/>
      <c r="DE653" s="154"/>
      <c r="DF653" s="154"/>
      <c r="DG653" s="154"/>
      <c r="DH653" s="154"/>
      <c r="DI653" s="154"/>
      <c r="DJ653" s="154"/>
      <c r="DK653" s="154"/>
      <c r="DL653" s="154"/>
      <c r="DM653" s="154"/>
      <c r="DN653" s="154"/>
      <c r="DO653" s="154"/>
      <c r="DP653" s="154"/>
      <c r="DQ653" s="154"/>
      <c r="DR653" s="154"/>
      <c r="DS653" s="154"/>
      <c r="DT653" s="154"/>
      <c r="DU653" s="154"/>
      <c r="DV653" s="154"/>
      <c r="DW653" s="154"/>
      <c r="DX653" s="154"/>
      <c r="DY653" s="154"/>
      <c r="DZ653" s="154"/>
      <c r="EA653" s="154"/>
      <c r="EB653" s="154"/>
      <c r="EC653" s="154"/>
      <c r="ED653" s="154"/>
      <c r="EE653" s="154"/>
      <c r="EF653" s="154"/>
      <c r="EG653" s="154"/>
      <c r="EH653" s="154"/>
      <c r="EI653" s="154"/>
      <c r="EJ653" s="154"/>
      <c r="EK653" s="154"/>
      <c r="EL653" s="154"/>
      <c r="EM653" s="154"/>
      <c r="EN653" s="154"/>
      <c r="EO653" s="154"/>
      <c r="EP653" s="154"/>
      <c r="EQ653" s="154"/>
      <c r="ER653" s="154"/>
      <c r="ES653" s="154"/>
      <c r="ET653" s="154"/>
      <c r="EU653" s="154"/>
      <c r="EV653" s="154"/>
      <c r="EW653" s="154"/>
      <c r="EX653" s="154"/>
      <c r="EY653" s="154"/>
      <c r="EZ653" s="154"/>
      <c r="FA653" s="154"/>
      <c r="FB653" s="154"/>
      <c r="FC653" s="154"/>
      <c r="FD653" s="154"/>
      <c r="FE653" s="154"/>
      <c r="FF653" s="154"/>
      <c r="FG653" s="154"/>
      <c r="FH653" s="154"/>
      <c r="FI653" s="154"/>
      <c r="FJ653" s="154"/>
      <c r="FK653" s="154"/>
      <c r="FL653" s="154"/>
      <c r="FM653" s="154"/>
      <c r="FN653" s="154"/>
      <c r="FO653" s="154"/>
      <c r="FP653" s="154"/>
      <c r="FQ653" s="154"/>
      <c r="FR653" s="154"/>
      <c r="FS653" s="154"/>
      <c r="FT653" s="154"/>
      <c r="FU653" s="154"/>
      <c r="FV653" s="154"/>
      <c r="FW653" s="154"/>
      <c r="FX653" s="154"/>
      <c r="FY653" s="154"/>
      <c r="FZ653" s="154"/>
      <c r="GA653" s="154"/>
      <c r="GB653" s="154"/>
      <c r="GC653" s="154"/>
      <c r="GD653" s="154"/>
      <c r="GE653" s="154"/>
      <c r="GF653" s="154"/>
      <c r="GG653" s="154"/>
      <c r="GH653" s="154"/>
      <c r="GI653" s="154"/>
      <c r="GJ653" s="154"/>
      <c r="GK653" s="154"/>
      <c r="GL653" s="154"/>
      <c r="GM653" s="154"/>
      <c r="GN653" s="154"/>
      <c r="GO653" s="154"/>
      <c r="GP653" s="154"/>
      <c r="GQ653" s="154"/>
      <c r="GR653" s="154"/>
      <c r="GS653" s="154"/>
      <c r="GT653" s="154"/>
      <c r="GU653" s="154"/>
      <c r="GV653" s="154"/>
      <c r="GW653" s="154"/>
      <c r="GX653" s="154"/>
      <c r="GY653" s="154"/>
      <c r="GZ653" s="154"/>
      <c r="HA653" s="154"/>
      <c r="HB653" s="154"/>
      <c r="HC653" s="154"/>
      <c r="HD653" s="154"/>
      <c r="HE653" s="154"/>
      <c r="HF653" s="154"/>
      <c r="HG653" s="154"/>
      <c r="HH653" s="154"/>
      <c r="HI653" s="154"/>
      <c r="HJ653" s="154"/>
      <c r="HK653" s="154"/>
      <c r="HL653" s="154"/>
      <c r="HM653" s="154"/>
      <c r="HN653" s="154"/>
      <c r="HO653" s="154"/>
      <c r="HP653" s="154"/>
      <c r="HQ653" s="154"/>
      <c r="HR653" s="154"/>
      <c r="HS653" s="154"/>
      <c r="HT653" s="154"/>
      <c r="HU653" s="154"/>
      <c r="HV653" s="154"/>
      <c r="HW653" s="154"/>
      <c r="HX653" s="154"/>
      <c r="HY653" s="154"/>
      <c r="HZ653" s="154"/>
      <c r="IA653" s="154"/>
      <c r="IB653" s="154"/>
      <c r="IC653" s="154"/>
      <c r="ID653" s="154"/>
      <c r="IE653" s="154"/>
      <c r="IF653" s="154"/>
      <c r="IG653" s="154"/>
      <c r="IH653" s="154"/>
      <c r="II653" s="154"/>
      <c r="IJ653" s="154"/>
      <c r="IK653" s="154"/>
      <c r="IL653" s="154"/>
      <c r="IM653" s="154"/>
      <c r="IN653" s="154"/>
      <c r="IO653" s="154"/>
      <c r="IP653" s="154"/>
      <c r="IQ653" s="154"/>
      <c r="IR653" s="154"/>
      <c r="IS653" s="154"/>
      <c r="IT653" s="154"/>
      <c r="IU653" s="154"/>
      <c r="IV653" s="154"/>
      <c r="IW653" s="154"/>
      <c r="IX653" s="154"/>
      <c r="IY653" s="154"/>
      <c r="IZ653" s="154"/>
      <c r="JA653" s="154"/>
      <c r="JB653" s="154"/>
      <c r="JC653" s="154"/>
      <c r="JD653" s="154"/>
      <c r="JE653" s="154"/>
      <c r="JF653" s="154"/>
      <c r="JG653" s="154"/>
      <c r="JH653" s="154"/>
      <c r="JI653" s="154"/>
      <c r="JJ653" s="154"/>
      <c r="JK653" s="154"/>
      <c r="JL653" s="154"/>
      <c r="JM653" s="154"/>
      <c r="JN653" s="154"/>
      <c r="JO653" s="154"/>
      <c r="JP653" s="154"/>
      <c r="JQ653" s="154"/>
      <c r="JR653" s="154"/>
      <c r="JS653" s="154"/>
      <c r="JT653" s="154"/>
      <c r="JU653" s="154"/>
      <c r="JV653" s="154"/>
      <c r="JW653" s="154"/>
      <c r="JX653" s="154"/>
      <c r="JY653" s="154"/>
      <c r="JZ653" s="154"/>
      <c r="KA653" s="154"/>
      <c r="KB653" s="154"/>
      <c r="KC653" s="154"/>
      <c r="KD653" s="154"/>
      <c r="KE653" s="154"/>
      <c r="KF653" s="154"/>
      <c r="KG653" s="154"/>
      <c r="KH653" s="154"/>
      <c r="KI653" s="154"/>
      <c r="KJ653" s="154"/>
      <c r="KK653" s="154"/>
      <c r="KL653" s="154"/>
      <c r="KM653" s="154"/>
      <c r="KN653" s="154"/>
      <c r="KO653" s="154"/>
      <c r="KP653" s="154"/>
      <c r="KQ653" s="154"/>
      <c r="KR653" s="154"/>
      <c r="KS653" s="154"/>
      <c r="KT653" s="154"/>
      <c r="KU653" s="154"/>
      <c r="KV653" s="154"/>
      <c r="KW653" s="154"/>
      <c r="KX653" s="154"/>
      <c r="KY653" s="154"/>
      <c r="KZ653" s="154"/>
      <c r="LA653" s="154"/>
      <c r="LB653" s="154"/>
      <c r="LC653" s="154"/>
      <c r="LD653" s="154"/>
      <c r="LE653" s="154"/>
      <c r="LF653" s="154"/>
      <c r="LG653" s="154"/>
      <c r="LH653" s="154"/>
      <c r="LI653" s="154"/>
      <c r="LJ653" s="154"/>
      <c r="LK653" s="154"/>
      <c r="LL653" s="154"/>
      <c r="LM653" s="154"/>
      <c r="LN653" s="154"/>
      <c r="LO653" s="154"/>
      <c r="LP653" s="154"/>
      <c r="LQ653" s="154"/>
      <c r="LR653" s="154"/>
      <c r="LS653" s="154"/>
      <c r="LT653" s="154"/>
      <c r="LU653" s="154"/>
      <c r="LV653" s="154"/>
      <c r="LW653" s="154"/>
      <c r="LX653" s="154"/>
      <c r="LY653" s="154"/>
      <c r="LZ653" s="154"/>
      <c r="MA653" s="154"/>
      <c r="MB653" s="154"/>
      <c r="MC653" s="154"/>
      <c r="MD653" s="154"/>
      <c r="ME653" s="154"/>
      <c r="MF653" s="154"/>
      <c r="MG653" s="154"/>
      <c r="MH653" s="154"/>
      <c r="MI653" s="154"/>
      <c r="MJ653" s="154"/>
      <c r="MK653" s="154"/>
      <c r="ML653" s="154"/>
      <c r="MM653" s="154"/>
      <c r="MN653" s="154"/>
      <c r="MO653" s="154"/>
      <c r="MP653" s="154"/>
      <c r="MQ653" s="154"/>
      <c r="MR653" s="154"/>
      <c r="MS653" s="154"/>
      <c r="MT653" s="154"/>
      <c r="MU653" s="154"/>
      <c r="MV653" s="154"/>
      <c r="MW653" s="154"/>
      <c r="MX653" s="154"/>
      <c r="MY653" s="154"/>
      <c r="MZ653" s="154"/>
      <c r="NA653" s="154"/>
      <c r="NB653" s="154"/>
      <c r="NC653" s="154"/>
      <c r="ND653" s="154"/>
      <c r="NE653" s="154"/>
      <c r="NF653" s="154"/>
      <c r="NG653" s="154"/>
      <c r="NH653" s="154"/>
      <c r="NI653" s="154"/>
      <c r="NJ653" s="154"/>
      <c r="NK653" s="154"/>
      <c r="NL653" s="154"/>
      <c r="NM653" s="154"/>
      <c r="NN653" s="154"/>
      <c r="NO653" s="154"/>
      <c r="NP653" s="154"/>
      <c r="NQ653" s="154"/>
      <c r="NR653" s="154"/>
      <c r="NS653" s="154"/>
      <c r="NT653" s="154"/>
      <c r="NU653" s="154"/>
      <c r="NV653" s="154"/>
      <c r="NW653" s="154"/>
      <c r="NX653" s="154"/>
      <c r="NY653" s="154"/>
      <c r="NZ653" s="154"/>
      <c r="OA653" s="154"/>
      <c r="OB653" s="154"/>
      <c r="OC653" s="154"/>
      <c r="OD653" s="154"/>
      <c r="OE653" s="154"/>
      <c r="OF653" s="154"/>
      <c r="OG653" s="154"/>
      <c r="OH653" s="154"/>
      <c r="OI653" s="154"/>
      <c r="OJ653" s="154"/>
      <c r="OK653" s="154"/>
      <c r="OL653" s="154"/>
      <c r="OM653" s="154"/>
      <c r="ON653" s="154"/>
      <c r="OO653" s="154"/>
      <c r="OP653" s="154"/>
      <c r="OQ653" s="154"/>
      <c r="OR653" s="154"/>
      <c r="OS653" s="154"/>
      <c r="OT653" s="154"/>
      <c r="OU653" s="154"/>
      <c r="OV653" s="154"/>
      <c r="OW653" s="154"/>
      <c r="OX653" s="154"/>
      <c r="OY653" s="154"/>
      <c r="OZ653" s="154"/>
      <c r="PA653" s="154"/>
      <c r="PB653" s="154"/>
      <c r="PC653" s="154"/>
      <c r="PD653" s="154"/>
      <c r="PE653" s="154"/>
      <c r="PF653" s="154"/>
      <c r="PG653" s="154"/>
      <c r="PH653" s="154"/>
      <c r="PI653" s="154"/>
      <c r="PJ653" s="154"/>
      <c r="PK653" s="154"/>
      <c r="PL653" s="154"/>
      <c r="PM653" s="154"/>
      <c r="PN653" s="154"/>
      <c r="PO653" s="154"/>
      <c r="PP653" s="154"/>
      <c r="PQ653" s="154"/>
      <c r="PR653" s="154"/>
      <c r="PS653" s="154"/>
      <c r="PT653" s="154"/>
      <c r="PU653" s="154"/>
      <c r="PV653" s="154"/>
      <c r="PW653" s="154"/>
      <c r="PX653" s="154"/>
      <c r="PY653" s="154"/>
      <c r="PZ653" s="154"/>
      <c r="QA653" s="154"/>
      <c r="QB653" s="154"/>
      <c r="QC653" s="154"/>
      <c r="QD653" s="154"/>
      <c r="QE653" s="154"/>
      <c r="QF653" s="154"/>
      <c r="QG653" s="154"/>
      <c r="QH653" s="154"/>
      <c r="QI653" s="154"/>
      <c r="QJ653" s="154"/>
      <c r="QK653" s="154"/>
      <c r="QL653" s="154"/>
      <c r="QM653" s="154"/>
      <c r="QN653" s="154"/>
      <c r="QO653" s="154"/>
      <c r="QP653" s="154"/>
      <c r="QQ653" s="154"/>
      <c r="QR653" s="154"/>
      <c r="QS653" s="154"/>
      <c r="QT653" s="154"/>
      <c r="QU653" s="154"/>
      <c r="QV653" s="154"/>
      <c r="QW653" s="154"/>
      <c r="QX653" s="154"/>
      <c r="QY653" s="154"/>
      <c r="QZ653" s="154"/>
      <c r="RA653" s="154"/>
      <c r="RB653" s="154"/>
      <c r="RC653" s="154"/>
      <c r="RD653" s="154"/>
      <c r="RE653" s="154"/>
      <c r="RF653" s="154"/>
      <c r="RG653" s="154"/>
      <c r="RH653" s="154"/>
      <c r="RI653" s="154"/>
      <c r="RJ653" s="154"/>
      <c r="RK653" s="154"/>
      <c r="RL653" s="154"/>
      <c r="RM653" s="154"/>
      <c r="RN653" s="154"/>
      <c r="RO653" s="154"/>
      <c r="RP653" s="154"/>
      <c r="RQ653" s="154"/>
      <c r="RR653" s="154"/>
      <c r="RS653" s="154"/>
      <c r="RT653" s="154"/>
      <c r="RU653" s="154"/>
      <c r="RV653" s="154"/>
      <c r="RW653" s="154"/>
      <c r="RX653" s="154"/>
      <c r="RY653" s="154"/>
      <c r="RZ653" s="154"/>
      <c r="SA653" s="154"/>
      <c r="SB653" s="154"/>
      <c r="SC653" s="154"/>
      <c r="SD653" s="154"/>
      <c r="SE653" s="154"/>
      <c r="SF653" s="154"/>
      <c r="SG653" s="154"/>
      <c r="SH653" s="154"/>
      <c r="SI653" s="154"/>
      <c r="SJ653" s="154"/>
      <c r="SK653" s="154"/>
      <c r="SL653" s="154"/>
      <c r="SM653" s="154"/>
      <c r="SN653" s="154"/>
      <c r="SO653" s="154"/>
      <c r="SP653" s="154"/>
      <c r="SQ653" s="154"/>
      <c r="SR653" s="154"/>
      <c r="SS653" s="154"/>
      <c r="ST653" s="154"/>
      <c r="SU653" s="154"/>
      <c r="SV653" s="154"/>
      <c r="SW653" s="154"/>
      <c r="SX653" s="154"/>
      <c r="SY653" s="154"/>
      <c r="SZ653" s="154"/>
      <c r="TA653" s="154"/>
      <c r="TB653" s="154"/>
      <c r="TC653" s="154"/>
      <c r="TD653" s="154"/>
      <c r="TE653" s="154"/>
      <c r="TF653" s="154"/>
      <c r="TG653" s="154"/>
      <c r="TH653" s="154"/>
      <c r="TI653" s="154"/>
      <c r="TJ653" s="154"/>
      <c r="TK653" s="154"/>
      <c r="TL653" s="154"/>
      <c r="TM653" s="154"/>
      <c r="TN653" s="154"/>
      <c r="TO653" s="154"/>
      <c r="TP653" s="154"/>
      <c r="TQ653" s="154"/>
      <c r="TR653" s="154"/>
      <c r="TS653" s="154"/>
      <c r="TT653" s="154"/>
      <c r="TU653" s="154"/>
      <c r="TV653" s="154"/>
      <c r="TW653" s="154"/>
      <c r="TX653" s="154"/>
      <c r="TY653" s="154"/>
      <c r="TZ653" s="154"/>
      <c r="UA653" s="154"/>
      <c r="UB653" s="154"/>
      <c r="UC653" s="154"/>
      <c r="UD653" s="154"/>
      <c r="UE653" s="154"/>
      <c r="UF653" s="154"/>
      <c r="UG653" s="154"/>
      <c r="UH653" s="154"/>
      <c r="UI653" s="154"/>
      <c r="UJ653" s="154"/>
      <c r="UK653" s="154"/>
      <c r="UL653" s="154"/>
      <c r="UM653" s="154"/>
      <c r="UN653" s="154"/>
      <c r="UO653" s="154"/>
      <c r="UP653" s="154"/>
      <c r="UQ653" s="154"/>
      <c r="UR653" s="154"/>
      <c r="US653" s="154"/>
      <c r="UT653" s="154"/>
      <c r="UU653" s="154"/>
      <c r="UV653" s="154"/>
      <c r="UW653" s="154"/>
      <c r="UX653" s="154"/>
      <c r="UY653" s="154"/>
      <c r="UZ653" s="154"/>
      <c r="VA653" s="154"/>
      <c r="VB653" s="154"/>
      <c r="VC653" s="154"/>
      <c r="VD653" s="154"/>
      <c r="VE653" s="154"/>
      <c r="VF653" s="154"/>
      <c r="VG653" s="154"/>
      <c r="VH653" s="154"/>
      <c r="VI653" s="154"/>
      <c r="VJ653" s="154"/>
      <c r="VK653" s="154"/>
      <c r="VL653" s="154"/>
      <c r="VM653" s="154"/>
      <c r="VN653" s="154"/>
      <c r="VO653" s="154"/>
      <c r="VP653" s="154"/>
      <c r="VQ653" s="154"/>
      <c r="VR653" s="154"/>
      <c r="VS653" s="154"/>
      <c r="VT653" s="154"/>
      <c r="VU653" s="154"/>
      <c r="VV653" s="154"/>
      <c r="VW653" s="154"/>
    </row>
    <row r="654" spans="1:595" s="153" customFormat="1" ht="67.5" customHeight="1">
      <c r="A654" s="798"/>
      <c r="B654" s="689"/>
      <c r="C654" s="658"/>
      <c r="D654" s="660"/>
      <c r="E654" s="662"/>
      <c r="F654" s="663"/>
      <c r="G654" s="665"/>
      <c r="H654" s="665"/>
      <c r="I654" s="169" t="s">
        <v>352</v>
      </c>
      <c r="J654" s="169" t="s">
        <v>298</v>
      </c>
      <c r="K654" s="169" t="s">
        <v>1423</v>
      </c>
      <c r="L654" s="169" t="s">
        <v>424</v>
      </c>
      <c r="M654" s="155">
        <v>190700</v>
      </c>
      <c r="N654" s="155">
        <v>190700</v>
      </c>
      <c r="O654" s="155">
        <v>0</v>
      </c>
      <c r="P654" s="168">
        <v>0</v>
      </c>
      <c r="Q654" s="161">
        <v>0</v>
      </c>
      <c r="R654" s="161">
        <v>0</v>
      </c>
      <c r="S654" s="545">
        <v>3</v>
      </c>
      <c r="AU654" s="154"/>
      <c r="AV654" s="154"/>
      <c r="AW654" s="154"/>
      <c r="AX654" s="154"/>
      <c r="AY654" s="154"/>
      <c r="AZ654" s="154"/>
      <c r="BA654" s="154"/>
      <c r="BB654" s="154"/>
      <c r="BC654" s="154"/>
      <c r="BD654" s="154"/>
      <c r="BE654" s="154"/>
      <c r="BF654" s="154"/>
      <c r="BG654" s="154"/>
      <c r="BH654" s="154"/>
      <c r="BI654" s="154"/>
      <c r="BJ654" s="154"/>
      <c r="BK654" s="154"/>
      <c r="BL654" s="154"/>
      <c r="BM654" s="154"/>
      <c r="BN654" s="154"/>
      <c r="BO654" s="154"/>
      <c r="BP654" s="154"/>
      <c r="BQ654" s="154"/>
      <c r="BR654" s="154"/>
      <c r="BS654" s="154"/>
      <c r="BT654" s="154"/>
      <c r="BU654" s="154"/>
      <c r="BV654" s="154"/>
      <c r="BW654" s="154"/>
      <c r="BX654" s="154"/>
      <c r="BY654" s="154"/>
      <c r="BZ654" s="154"/>
      <c r="CA654" s="154"/>
      <c r="CB654" s="154"/>
      <c r="CC654" s="154"/>
      <c r="CD654" s="154"/>
      <c r="CE654" s="154"/>
      <c r="CF654" s="154"/>
      <c r="CG654" s="154"/>
      <c r="CH654" s="154"/>
      <c r="CI654" s="154"/>
      <c r="CJ654" s="154"/>
      <c r="CK654" s="154"/>
      <c r="CL654" s="154"/>
      <c r="CM654" s="154"/>
      <c r="CN654" s="154"/>
      <c r="CO654" s="154"/>
      <c r="CP654" s="154"/>
      <c r="CQ654" s="154"/>
      <c r="CR654" s="154"/>
      <c r="CS654" s="154"/>
      <c r="CT654" s="154"/>
      <c r="CU654" s="154"/>
      <c r="CV654" s="154"/>
      <c r="CW654" s="154"/>
      <c r="CX654" s="154"/>
      <c r="CY654" s="154"/>
      <c r="CZ654" s="154"/>
      <c r="DA654" s="154"/>
      <c r="DB654" s="154"/>
      <c r="DC654" s="154"/>
      <c r="DD654" s="154"/>
      <c r="DE654" s="154"/>
      <c r="DF654" s="154"/>
      <c r="DG654" s="154"/>
      <c r="DH654" s="154"/>
      <c r="DI654" s="154"/>
      <c r="DJ654" s="154"/>
      <c r="DK654" s="154"/>
      <c r="DL654" s="154"/>
      <c r="DM654" s="154"/>
      <c r="DN654" s="154"/>
      <c r="DO654" s="154"/>
      <c r="DP654" s="154"/>
      <c r="DQ654" s="154"/>
      <c r="DR654" s="154"/>
      <c r="DS654" s="154"/>
      <c r="DT654" s="154"/>
      <c r="DU654" s="154"/>
      <c r="DV654" s="154"/>
      <c r="DW654" s="154"/>
      <c r="DX654" s="154"/>
      <c r="DY654" s="154"/>
      <c r="DZ654" s="154"/>
      <c r="EA654" s="154"/>
      <c r="EB654" s="154"/>
      <c r="EC654" s="154"/>
      <c r="ED654" s="154"/>
      <c r="EE654" s="154"/>
      <c r="EF654" s="154"/>
      <c r="EG654" s="154"/>
      <c r="EH654" s="154"/>
      <c r="EI654" s="154"/>
      <c r="EJ654" s="154"/>
      <c r="EK654" s="154"/>
      <c r="EL654" s="154"/>
      <c r="EM654" s="154"/>
      <c r="EN654" s="154"/>
      <c r="EO654" s="154"/>
      <c r="EP654" s="154"/>
      <c r="EQ654" s="154"/>
      <c r="ER654" s="154"/>
      <c r="ES654" s="154"/>
      <c r="ET654" s="154"/>
      <c r="EU654" s="154"/>
      <c r="EV654" s="154"/>
      <c r="EW654" s="154"/>
      <c r="EX654" s="154"/>
      <c r="EY654" s="154"/>
      <c r="EZ654" s="154"/>
      <c r="FA654" s="154"/>
      <c r="FB654" s="154"/>
      <c r="FC654" s="154"/>
      <c r="FD654" s="154"/>
      <c r="FE654" s="154"/>
      <c r="FF654" s="154"/>
      <c r="FG654" s="154"/>
      <c r="FH654" s="154"/>
      <c r="FI654" s="154"/>
      <c r="FJ654" s="154"/>
      <c r="FK654" s="154"/>
      <c r="FL654" s="154"/>
      <c r="FM654" s="154"/>
      <c r="FN654" s="154"/>
      <c r="FO654" s="154"/>
      <c r="FP654" s="154"/>
      <c r="FQ654" s="154"/>
      <c r="FR654" s="154"/>
      <c r="FS654" s="154"/>
      <c r="FT654" s="154"/>
      <c r="FU654" s="154"/>
      <c r="FV654" s="154"/>
      <c r="FW654" s="154"/>
      <c r="FX654" s="154"/>
      <c r="FY654" s="154"/>
      <c r="FZ654" s="154"/>
      <c r="GA654" s="154"/>
      <c r="GB654" s="154"/>
      <c r="GC654" s="154"/>
      <c r="GD654" s="154"/>
      <c r="GE654" s="154"/>
      <c r="GF654" s="154"/>
      <c r="GG654" s="154"/>
      <c r="GH654" s="154"/>
      <c r="GI654" s="154"/>
      <c r="GJ654" s="154"/>
      <c r="GK654" s="154"/>
      <c r="GL654" s="154"/>
      <c r="GM654" s="154"/>
      <c r="GN654" s="154"/>
      <c r="GO654" s="154"/>
      <c r="GP654" s="154"/>
      <c r="GQ654" s="154"/>
      <c r="GR654" s="154"/>
      <c r="GS654" s="154"/>
      <c r="GT654" s="154"/>
      <c r="GU654" s="154"/>
      <c r="GV654" s="154"/>
      <c r="GW654" s="154"/>
      <c r="GX654" s="154"/>
      <c r="GY654" s="154"/>
      <c r="GZ654" s="154"/>
      <c r="HA654" s="154"/>
      <c r="HB654" s="154"/>
      <c r="HC654" s="154"/>
      <c r="HD654" s="154"/>
      <c r="HE654" s="154"/>
      <c r="HF654" s="154"/>
      <c r="HG654" s="154"/>
      <c r="HH654" s="154"/>
      <c r="HI654" s="154"/>
      <c r="HJ654" s="154"/>
      <c r="HK654" s="154"/>
      <c r="HL654" s="154"/>
      <c r="HM654" s="154"/>
      <c r="HN654" s="154"/>
      <c r="HO654" s="154"/>
      <c r="HP654" s="154"/>
      <c r="HQ654" s="154"/>
      <c r="HR654" s="154"/>
      <c r="HS654" s="154"/>
      <c r="HT654" s="154"/>
      <c r="HU654" s="154"/>
      <c r="HV654" s="154"/>
      <c r="HW654" s="154"/>
      <c r="HX654" s="154"/>
      <c r="HY654" s="154"/>
      <c r="HZ654" s="154"/>
      <c r="IA654" s="154"/>
      <c r="IB654" s="154"/>
      <c r="IC654" s="154"/>
      <c r="ID654" s="154"/>
      <c r="IE654" s="154"/>
      <c r="IF654" s="154"/>
      <c r="IG654" s="154"/>
      <c r="IH654" s="154"/>
      <c r="II654" s="154"/>
      <c r="IJ654" s="154"/>
      <c r="IK654" s="154"/>
      <c r="IL654" s="154"/>
      <c r="IM654" s="154"/>
      <c r="IN654" s="154"/>
      <c r="IO654" s="154"/>
      <c r="IP654" s="154"/>
      <c r="IQ654" s="154"/>
      <c r="IR654" s="154"/>
      <c r="IS654" s="154"/>
      <c r="IT654" s="154"/>
      <c r="IU654" s="154"/>
      <c r="IV654" s="154"/>
      <c r="IW654" s="154"/>
      <c r="IX654" s="154"/>
      <c r="IY654" s="154"/>
      <c r="IZ654" s="154"/>
      <c r="JA654" s="154"/>
      <c r="JB654" s="154"/>
      <c r="JC654" s="154"/>
      <c r="JD654" s="154"/>
      <c r="JE654" s="154"/>
      <c r="JF654" s="154"/>
      <c r="JG654" s="154"/>
      <c r="JH654" s="154"/>
      <c r="JI654" s="154"/>
      <c r="JJ654" s="154"/>
      <c r="JK654" s="154"/>
      <c r="JL654" s="154"/>
      <c r="JM654" s="154"/>
      <c r="JN654" s="154"/>
      <c r="JO654" s="154"/>
      <c r="JP654" s="154"/>
      <c r="JQ654" s="154"/>
      <c r="JR654" s="154"/>
      <c r="JS654" s="154"/>
      <c r="JT654" s="154"/>
      <c r="JU654" s="154"/>
      <c r="JV654" s="154"/>
      <c r="JW654" s="154"/>
      <c r="JX654" s="154"/>
      <c r="JY654" s="154"/>
      <c r="JZ654" s="154"/>
      <c r="KA654" s="154"/>
      <c r="KB654" s="154"/>
      <c r="KC654" s="154"/>
      <c r="KD654" s="154"/>
      <c r="KE654" s="154"/>
      <c r="KF654" s="154"/>
      <c r="KG654" s="154"/>
      <c r="KH654" s="154"/>
      <c r="KI654" s="154"/>
      <c r="KJ654" s="154"/>
      <c r="KK654" s="154"/>
      <c r="KL654" s="154"/>
      <c r="KM654" s="154"/>
      <c r="KN654" s="154"/>
      <c r="KO654" s="154"/>
      <c r="KP654" s="154"/>
      <c r="KQ654" s="154"/>
      <c r="KR654" s="154"/>
      <c r="KS654" s="154"/>
      <c r="KT654" s="154"/>
      <c r="KU654" s="154"/>
      <c r="KV654" s="154"/>
      <c r="KW654" s="154"/>
      <c r="KX654" s="154"/>
      <c r="KY654" s="154"/>
      <c r="KZ654" s="154"/>
      <c r="LA654" s="154"/>
      <c r="LB654" s="154"/>
      <c r="LC654" s="154"/>
      <c r="LD654" s="154"/>
      <c r="LE654" s="154"/>
      <c r="LF654" s="154"/>
      <c r="LG654" s="154"/>
      <c r="LH654" s="154"/>
      <c r="LI654" s="154"/>
      <c r="LJ654" s="154"/>
      <c r="LK654" s="154"/>
      <c r="LL654" s="154"/>
      <c r="LM654" s="154"/>
      <c r="LN654" s="154"/>
      <c r="LO654" s="154"/>
      <c r="LP654" s="154"/>
      <c r="LQ654" s="154"/>
      <c r="LR654" s="154"/>
      <c r="LS654" s="154"/>
      <c r="LT654" s="154"/>
      <c r="LU654" s="154"/>
      <c r="LV654" s="154"/>
      <c r="LW654" s="154"/>
      <c r="LX654" s="154"/>
      <c r="LY654" s="154"/>
      <c r="LZ654" s="154"/>
      <c r="MA654" s="154"/>
      <c r="MB654" s="154"/>
      <c r="MC654" s="154"/>
      <c r="MD654" s="154"/>
      <c r="ME654" s="154"/>
      <c r="MF654" s="154"/>
      <c r="MG654" s="154"/>
      <c r="MH654" s="154"/>
      <c r="MI654" s="154"/>
      <c r="MJ654" s="154"/>
      <c r="MK654" s="154"/>
      <c r="ML654" s="154"/>
      <c r="MM654" s="154"/>
      <c r="MN654" s="154"/>
      <c r="MO654" s="154"/>
      <c r="MP654" s="154"/>
      <c r="MQ654" s="154"/>
      <c r="MR654" s="154"/>
      <c r="MS654" s="154"/>
      <c r="MT654" s="154"/>
      <c r="MU654" s="154"/>
      <c r="MV654" s="154"/>
      <c r="MW654" s="154"/>
      <c r="MX654" s="154"/>
      <c r="MY654" s="154"/>
      <c r="MZ654" s="154"/>
      <c r="NA654" s="154"/>
      <c r="NB654" s="154"/>
      <c r="NC654" s="154"/>
      <c r="ND654" s="154"/>
      <c r="NE654" s="154"/>
      <c r="NF654" s="154"/>
      <c r="NG654" s="154"/>
      <c r="NH654" s="154"/>
      <c r="NI654" s="154"/>
      <c r="NJ654" s="154"/>
      <c r="NK654" s="154"/>
      <c r="NL654" s="154"/>
      <c r="NM654" s="154"/>
      <c r="NN654" s="154"/>
      <c r="NO654" s="154"/>
      <c r="NP654" s="154"/>
      <c r="NQ654" s="154"/>
      <c r="NR654" s="154"/>
      <c r="NS654" s="154"/>
      <c r="NT654" s="154"/>
      <c r="NU654" s="154"/>
      <c r="NV654" s="154"/>
      <c r="NW654" s="154"/>
      <c r="NX654" s="154"/>
      <c r="NY654" s="154"/>
      <c r="NZ654" s="154"/>
      <c r="OA654" s="154"/>
      <c r="OB654" s="154"/>
      <c r="OC654" s="154"/>
      <c r="OD654" s="154"/>
      <c r="OE654" s="154"/>
      <c r="OF654" s="154"/>
      <c r="OG654" s="154"/>
      <c r="OH654" s="154"/>
      <c r="OI654" s="154"/>
      <c r="OJ654" s="154"/>
      <c r="OK654" s="154"/>
      <c r="OL654" s="154"/>
      <c r="OM654" s="154"/>
      <c r="ON654" s="154"/>
      <c r="OO654" s="154"/>
      <c r="OP654" s="154"/>
      <c r="OQ654" s="154"/>
      <c r="OR654" s="154"/>
      <c r="OS654" s="154"/>
      <c r="OT654" s="154"/>
      <c r="OU654" s="154"/>
      <c r="OV654" s="154"/>
      <c r="OW654" s="154"/>
      <c r="OX654" s="154"/>
      <c r="OY654" s="154"/>
      <c r="OZ654" s="154"/>
      <c r="PA654" s="154"/>
      <c r="PB654" s="154"/>
      <c r="PC654" s="154"/>
      <c r="PD654" s="154"/>
      <c r="PE654" s="154"/>
      <c r="PF654" s="154"/>
      <c r="PG654" s="154"/>
      <c r="PH654" s="154"/>
      <c r="PI654" s="154"/>
      <c r="PJ654" s="154"/>
      <c r="PK654" s="154"/>
      <c r="PL654" s="154"/>
      <c r="PM654" s="154"/>
      <c r="PN654" s="154"/>
      <c r="PO654" s="154"/>
      <c r="PP654" s="154"/>
      <c r="PQ654" s="154"/>
      <c r="PR654" s="154"/>
      <c r="PS654" s="154"/>
      <c r="PT654" s="154"/>
      <c r="PU654" s="154"/>
      <c r="PV654" s="154"/>
      <c r="PW654" s="154"/>
      <c r="PX654" s="154"/>
      <c r="PY654" s="154"/>
      <c r="PZ654" s="154"/>
      <c r="QA654" s="154"/>
      <c r="QB654" s="154"/>
      <c r="QC654" s="154"/>
      <c r="QD654" s="154"/>
      <c r="QE654" s="154"/>
      <c r="QF654" s="154"/>
      <c r="QG654" s="154"/>
      <c r="QH654" s="154"/>
      <c r="QI654" s="154"/>
      <c r="QJ654" s="154"/>
      <c r="QK654" s="154"/>
      <c r="QL654" s="154"/>
      <c r="QM654" s="154"/>
      <c r="QN654" s="154"/>
      <c r="QO654" s="154"/>
      <c r="QP654" s="154"/>
      <c r="QQ654" s="154"/>
      <c r="QR654" s="154"/>
      <c r="QS654" s="154"/>
      <c r="QT654" s="154"/>
      <c r="QU654" s="154"/>
      <c r="QV654" s="154"/>
      <c r="QW654" s="154"/>
      <c r="QX654" s="154"/>
      <c r="QY654" s="154"/>
      <c r="QZ654" s="154"/>
      <c r="RA654" s="154"/>
      <c r="RB654" s="154"/>
      <c r="RC654" s="154"/>
      <c r="RD654" s="154"/>
      <c r="RE654" s="154"/>
      <c r="RF654" s="154"/>
      <c r="RG654" s="154"/>
      <c r="RH654" s="154"/>
      <c r="RI654" s="154"/>
      <c r="RJ654" s="154"/>
      <c r="RK654" s="154"/>
      <c r="RL654" s="154"/>
      <c r="RM654" s="154"/>
      <c r="RN654" s="154"/>
      <c r="RO654" s="154"/>
      <c r="RP654" s="154"/>
      <c r="RQ654" s="154"/>
      <c r="RR654" s="154"/>
      <c r="RS654" s="154"/>
      <c r="RT654" s="154"/>
      <c r="RU654" s="154"/>
      <c r="RV654" s="154"/>
      <c r="RW654" s="154"/>
      <c r="RX654" s="154"/>
      <c r="RY654" s="154"/>
      <c r="RZ654" s="154"/>
      <c r="SA654" s="154"/>
      <c r="SB654" s="154"/>
      <c r="SC654" s="154"/>
      <c r="SD654" s="154"/>
      <c r="SE654" s="154"/>
      <c r="SF654" s="154"/>
      <c r="SG654" s="154"/>
      <c r="SH654" s="154"/>
      <c r="SI654" s="154"/>
      <c r="SJ654" s="154"/>
      <c r="SK654" s="154"/>
      <c r="SL654" s="154"/>
      <c r="SM654" s="154"/>
      <c r="SN654" s="154"/>
      <c r="SO654" s="154"/>
      <c r="SP654" s="154"/>
      <c r="SQ654" s="154"/>
      <c r="SR654" s="154"/>
      <c r="SS654" s="154"/>
      <c r="ST654" s="154"/>
      <c r="SU654" s="154"/>
      <c r="SV654" s="154"/>
      <c r="SW654" s="154"/>
      <c r="SX654" s="154"/>
      <c r="SY654" s="154"/>
      <c r="SZ654" s="154"/>
      <c r="TA654" s="154"/>
      <c r="TB654" s="154"/>
      <c r="TC654" s="154"/>
      <c r="TD654" s="154"/>
      <c r="TE654" s="154"/>
      <c r="TF654" s="154"/>
      <c r="TG654" s="154"/>
      <c r="TH654" s="154"/>
      <c r="TI654" s="154"/>
      <c r="TJ654" s="154"/>
      <c r="TK654" s="154"/>
      <c r="TL654" s="154"/>
      <c r="TM654" s="154"/>
      <c r="TN654" s="154"/>
      <c r="TO654" s="154"/>
      <c r="TP654" s="154"/>
      <c r="TQ654" s="154"/>
      <c r="TR654" s="154"/>
      <c r="TS654" s="154"/>
      <c r="TT654" s="154"/>
      <c r="TU654" s="154"/>
      <c r="TV654" s="154"/>
      <c r="TW654" s="154"/>
      <c r="TX654" s="154"/>
      <c r="TY654" s="154"/>
      <c r="TZ654" s="154"/>
      <c r="UA654" s="154"/>
      <c r="UB654" s="154"/>
      <c r="UC654" s="154"/>
      <c r="UD654" s="154"/>
      <c r="UE654" s="154"/>
      <c r="UF654" s="154"/>
      <c r="UG654" s="154"/>
      <c r="UH654" s="154"/>
      <c r="UI654" s="154"/>
      <c r="UJ654" s="154"/>
      <c r="UK654" s="154"/>
      <c r="UL654" s="154"/>
      <c r="UM654" s="154"/>
      <c r="UN654" s="154"/>
      <c r="UO654" s="154"/>
      <c r="UP654" s="154"/>
      <c r="UQ654" s="154"/>
      <c r="UR654" s="154"/>
      <c r="US654" s="154"/>
      <c r="UT654" s="154"/>
      <c r="UU654" s="154"/>
      <c r="UV654" s="154"/>
      <c r="UW654" s="154"/>
      <c r="UX654" s="154"/>
      <c r="UY654" s="154"/>
      <c r="UZ654" s="154"/>
      <c r="VA654" s="154"/>
      <c r="VB654" s="154"/>
      <c r="VC654" s="154"/>
      <c r="VD654" s="154"/>
      <c r="VE654" s="154"/>
      <c r="VF654" s="154"/>
      <c r="VG654" s="154"/>
      <c r="VH654" s="154"/>
      <c r="VI654" s="154"/>
      <c r="VJ654" s="154"/>
      <c r="VK654" s="154"/>
      <c r="VL654" s="154"/>
      <c r="VM654" s="154"/>
      <c r="VN654" s="154"/>
      <c r="VO654" s="154"/>
      <c r="VP654" s="154"/>
      <c r="VQ654" s="154"/>
      <c r="VR654" s="154"/>
      <c r="VS654" s="154"/>
      <c r="VT654" s="154"/>
      <c r="VU654" s="154"/>
      <c r="VV654" s="154"/>
      <c r="VW654" s="154"/>
    </row>
    <row r="655" spans="1:595" s="153" customFormat="1" ht="49.5" customHeight="1">
      <c r="A655" s="798"/>
      <c r="B655" s="673" t="s">
        <v>1424</v>
      </c>
      <c r="C655" s="657" t="s">
        <v>1425</v>
      </c>
      <c r="D655" s="677" t="s">
        <v>1290</v>
      </c>
      <c r="E655" s="661" t="s">
        <v>1426</v>
      </c>
      <c r="F655" s="653" t="s">
        <v>51</v>
      </c>
      <c r="G655" s="664">
        <v>45163</v>
      </c>
      <c r="H655" s="664" t="s">
        <v>24</v>
      </c>
      <c r="I655" s="193" t="s">
        <v>352</v>
      </c>
      <c r="J655" s="193" t="s">
        <v>298</v>
      </c>
      <c r="K655" s="193" t="s">
        <v>1427</v>
      </c>
      <c r="L655" s="193" t="s">
        <v>28</v>
      </c>
      <c r="M655" s="152">
        <f t="shared" ref="M655:R655" si="54">M656</f>
        <v>2104200</v>
      </c>
      <c r="N655" s="152">
        <f t="shared" si="54"/>
        <v>2104200</v>
      </c>
      <c r="O655" s="152">
        <f t="shared" si="54"/>
        <v>0</v>
      </c>
      <c r="P655" s="152">
        <f t="shared" si="54"/>
        <v>0</v>
      </c>
      <c r="Q655" s="152">
        <f t="shared" si="54"/>
        <v>0</v>
      </c>
      <c r="R655" s="152">
        <f t="shared" si="54"/>
        <v>0</v>
      </c>
      <c r="S655" s="551"/>
      <c r="AU655" s="154"/>
      <c r="AV655" s="154"/>
      <c r="AW655" s="154"/>
      <c r="AX655" s="154"/>
      <c r="AY655" s="154"/>
      <c r="AZ655" s="154"/>
      <c r="BA655" s="154"/>
      <c r="BB655" s="154"/>
      <c r="BC655" s="154"/>
      <c r="BD655" s="154"/>
      <c r="BE655" s="154"/>
      <c r="BF655" s="154"/>
      <c r="BG655" s="154"/>
      <c r="BH655" s="154"/>
      <c r="BI655" s="154"/>
      <c r="BJ655" s="154"/>
      <c r="BK655" s="154"/>
      <c r="BL655" s="154"/>
      <c r="BM655" s="154"/>
      <c r="BN655" s="154"/>
      <c r="BO655" s="154"/>
      <c r="BP655" s="154"/>
      <c r="BQ655" s="154"/>
      <c r="BR655" s="154"/>
      <c r="BS655" s="154"/>
      <c r="BT655" s="154"/>
      <c r="BU655" s="154"/>
      <c r="BV655" s="154"/>
      <c r="BW655" s="154"/>
      <c r="BX655" s="154"/>
      <c r="BY655" s="154"/>
      <c r="BZ655" s="154"/>
      <c r="CA655" s="154"/>
      <c r="CB655" s="154"/>
      <c r="CC655" s="154"/>
      <c r="CD655" s="154"/>
      <c r="CE655" s="154"/>
      <c r="CF655" s="154"/>
      <c r="CG655" s="154"/>
      <c r="CH655" s="154"/>
      <c r="CI655" s="154"/>
      <c r="CJ655" s="154"/>
      <c r="CK655" s="154"/>
      <c r="CL655" s="154"/>
      <c r="CM655" s="154"/>
      <c r="CN655" s="154"/>
      <c r="CO655" s="154"/>
      <c r="CP655" s="154"/>
      <c r="CQ655" s="154"/>
      <c r="CR655" s="154"/>
      <c r="CS655" s="154"/>
      <c r="CT655" s="154"/>
      <c r="CU655" s="154"/>
      <c r="CV655" s="154"/>
      <c r="CW655" s="154"/>
      <c r="CX655" s="154"/>
      <c r="CY655" s="154"/>
      <c r="CZ655" s="154"/>
      <c r="DA655" s="154"/>
      <c r="DB655" s="154"/>
      <c r="DC655" s="154"/>
      <c r="DD655" s="154"/>
      <c r="DE655" s="154"/>
      <c r="DF655" s="154"/>
      <c r="DG655" s="154"/>
      <c r="DH655" s="154"/>
      <c r="DI655" s="154"/>
      <c r="DJ655" s="154"/>
      <c r="DK655" s="154"/>
      <c r="DL655" s="154"/>
      <c r="DM655" s="154"/>
      <c r="DN655" s="154"/>
      <c r="DO655" s="154"/>
      <c r="DP655" s="154"/>
      <c r="DQ655" s="154"/>
      <c r="DR655" s="154"/>
      <c r="DS655" s="154"/>
      <c r="DT655" s="154"/>
      <c r="DU655" s="154"/>
      <c r="DV655" s="154"/>
      <c r="DW655" s="154"/>
      <c r="DX655" s="154"/>
      <c r="DY655" s="154"/>
      <c r="DZ655" s="154"/>
      <c r="EA655" s="154"/>
      <c r="EB655" s="154"/>
      <c r="EC655" s="154"/>
      <c r="ED655" s="154"/>
      <c r="EE655" s="154"/>
      <c r="EF655" s="154"/>
      <c r="EG655" s="154"/>
      <c r="EH655" s="154"/>
      <c r="EI655" s="154"/>
      <c r="EJ655" s="154"/>
      <c r="EK655" s="154"/>
      <c r="EL655" s="154"/>
      <c r="EM655" s="154"/>
      <c r="EN655" s="154"/>
      <c r="EO655" s="154"/>
      <c r="EP655" s="154"/>
      <c r="EQ655" s="154"/>
      <c r="ER655" s="154"/>
      <c r="ES655" s="154"/>
      <c r="ET655" s="154"/>
      <c r="EU655" s="154"/>
      <c r="EV655" s="154"/>
      <c r="EW655" s="154"/>
      <c r="EX655" s="154"/>
      <c r="EY655" s="154"/>
      <c r="EZ655" s="154"/>
      <c r="FA655" s="154"/>
      <c r="FB655" s="154"/>
      <c r="FC655" s="154"/>
      <c r="FD655" s="154"/>
      <c r="FE655" s="154"/>
      <c r="FF655" s="154"/>
      <c r="FG655" s="154"/>
      <c r="FH655" s="154"/>
      <c r="FI655" s="154"/>
      <c r="FJ655" s="154"/>
      <c r="FK655" s="154"/>
      <c r="FL655" s="154"/>
      <c r="FM655" s="154"/>
      <c r="FN655" s="154"/>
      <c r="FO655" s="154"/>
      <c r="FP655" s="154"/>
      <c r="FQ655" s="154"/>
      <c r="FR655" s="154"/>
      <c r="FS655" s="154"/>
      <c r="FT655" s="154"/>
      <c r="FU655" s="154"/>
      <c r="FV655" s="154"/>
      <c r="FW655" s="154"/>
      <c r="FX655" s="154"/>
      <c r="FY655" s="154"/>
      <c r="FZ655" s="154"/>
      <c r="GA655" s="154"/>
      <c r="GB655" s="154"/>
      <c r="GC655" s="154"/>
      <c r="GD655" s="154"/>
      <c r="GE655" s="154"/>
      <c r="GF655" s="154"/>
      <c r="GG655" s="154"/>
      <c r="GH655" s="154"/>
      <c r="GI655" s="154"/>
      <c r="GJ655" s="154"/>
      <c r="GK655" s="154"/>
      <c r="GL655" s="154"/>
      <c r="GM655" s="154"/>
      <c r="GN655" s="154"/>
      <c r="GO655" s="154"/>
      <c r="GP655" s="154"/>
      <c r="GQ655" s="154"/>
      <c r="GR655" s="154"/>
      <c r="GS655" s="154"/>
      <c r="GT655" s="154"/>
      <c r="GU655" s="154"/>
      <c r="GV655" s="154"/>
      <c r="GW655" s="154"/>
      <c r="GX655" s="154"/>
      <c r="GY655" s="154"/>
      <c r="GZ655" s="154"/>
      <c r="HA655" s="154"/>
      <c r="HB655" s="154"/>
      <c r="HC655" s="154"/>
      <c r="HD655" s="154"/>
      <c r="HE655" s="154"/>
      <c r="HF655" s="154"/>
      <c r="HG655" s="154"/>
      <c r="HH655" s="154"/>
      <c r="HI655" s="154"/>
      <c r="HJ655" s="154"/>
      <c r="HK655" s="154"/>
      <c r="HL655" s="154"/>
      <c r="HM655" s="154"/>
      <c r="HN655" s="154"/>
      <c r="HO655" s="154"/>
      <c r="HP655" s="154"/>
      <c r="HQ655" s="154"/>
      <c r="HR655" s="154"/>
      <c r="HS655" s="154"/>
      <c r="HT655" s="154"/>
      <c r="HU655" s="154"/>
      <c r="HV655" s="154"/>
      <c r="HW655" s="154"/>
      <c r="HX655" s="154"/>
      <c r="HY655" s="154"/>
      <c r="HZ655" s="154"/>
      <c r="IA655" s="154"/>
      <c r="IB655" s="154"/>
      <c r="IC655" s="154"/>
      <c r="ID655" s="154"/>
      <c r="IE655" s="154"/>
      <c r="IF655" s="154"/>
      <c r="IG655" s="154"/>
      <c r="IH655" s="154"/>
      <c r="II655" s="154"/>
      <c r="IJ655" s="154"/>
      <c r="IK655" s="154"/>
      <c r="IL655" s="154"/>
      <c r="IM655" s="154"/>
      <c r="IN655" s="154"/>
      <c r="IO655" s="154"/>
      <c r="IP655" s="154"/>
      <c r="IQ655" s="154"/>
      <c r="IR655" s="154"/>
      <c r="IS655" s="154"/>
      <c r="IT655" s="154"/>
      <c r="IU655" s="154"/>
      <c r="IV655" s="154"/>
      <c r="IW655" s="154"/>
      <c r="IX655" s="154"/>
      <c r="IY655" s="154"/>
      <c r="IZ655" s="154"/>
      <c r="JA655" s="154"/>
      <c r="JB655" s="154"/>
      <c r="JC655" s="154"/>
      <c r="JD655" s="154"/>
      <c r="JE655" s="154"/>
      <c r="JF655" s="154"/>
      <c r="JG655" s="154"/>
      <c r="JH655" s="154"/>
      <c r="JI655" s="154"/>
      <c r="JJ655" s="154"/>
      <c r="JK655" s="154"/>
      <c r="JL655" s="154"/>
      <c r="JM655" s="154"/>
      <c r="JN655" s="154"/>
      <c r="JO655" s="154"/>
      <c r="JP655" s="154"/>
      <c r="JQ655" s="154"/>
      <c r="JR655" s="154"/>
      <c r="JS655" s="154"/>
      <c r="JT655" s="154"/>
      <c r="JU655" s="154"/>
      <c r="JV655" s="154"/>
      <c r="JW655" s="154"/>
      <c r="JX655" s="154"/>
      <c r="JY655" s="154"/>
      <c r="JZ655" s="154"/>
      <c r="KA655" s="154"/>
      <c r="KB655" s="154"/>
      <c r="KC655" s="154"/>
      <c r="KD655" s="154"/>
      <c r="KE655" s="154"/>
      <c r="KF655" s="154"/>
      <c r="KG655" s="154"/>
      <c r="KH655" s="154"/>
      <c r="KI655" s="154"/>
      <c r="KJ655" s="154"/>
      <c r="KK655" s="154"/>
      <c r="KL655" s="154"/>
      <c r="KM655" s="154"/>
      <c r="KN655" s="154"/>
      <c r="KO655" s="154"/>
      <c r="KP655" s="154"/>
      <c r="KQ655" s="154"/>
      <c r="KR655" s="154"/>
      <c r="KS655" s="154"/>
      <c r="KT655" s="154"/>
      <c r="KU655" s="154"/>
      <c r="KV655" s="154"/>
      <c r="KW655" s="154"/>
      <c r="KX655" s="154"/>
      <c r="KY655" s="154"/>
      <c r="KZ655" s="154"/>
      <c r="LA655" s="154"/>
      <c r="LB655" s="154"/>
      <c r="LC655" s="154"/>
      <c r="LD655" s="154"/>
      <c r="LE655" s="154"/>
      <c r="LF655" s="154"/>
      <c r="LG655" s="154"/>
      <c r="LH655" s="154"/>
      <c r="LI655" s="154"/>
      <c r="LJ655" s="154"/>
      <c r="LK655" s="154"/>
      <c r="LL655" s="154"/>
      <c r="LM655" s="154"/>
      <c r="LN655" s="154"/>
      <c r="LO655" s="154"/>
      <c r="LP655" s="154"/>
      <c r="LQ655" s="154"/>
      <c r="LR655" s="154"/>
      <c r="LS655" s="154"/>
      <c r="LT655" s="154"/>
      <c r="LU655" s="154"/>
      <c r="LV655" s="154"/>
      <c r="LW655" s="154"/>
      <c r="LX655" s="154"/>
      <c r="LY655" s="154"/>
      <c r="LZ655" s="154"/>
      <c r="MA655" s="154"/>
      <c r="MB655" s="154"/>
      <c r="MC655" s="154"/>
      <c r="MD655" s="154"/>
      <c r="ME655" s="154"/>
      <c r="MF655" s="154"/>
      <c r="MG655" s="154"/>
      <c r="MH655" s="154"/>
      <c r="MI655" s="154"/>
      <c r="MJ655" s="154"/>
      <c r="MK655" s="154"/>
      <c r="ML655" s="154"/>
      <c r="MM655" s="154"/>
      <c r="MN655" s="154"/>
      <c r="MO655" s="154"/>
      <c r="MP655" s="154"/>
      <c r="MQ655" s="154"/>
      <c r="MR655" s="154"/>
      <c r="MS655" s="154"/>
      <c r="MT655" s="154"/>
      <c r="MU655" s="154"/>
      <c r="MV655" s="154"/>
      <c r="MW655" s="154"/>
      <c r="MX655" s="154"/>
      <c r="MY655" s="154"/>
      <c r="MZ655" s="154"/>
      <c r="NA655" s="154"/>
      <c r="NB655" s="154"/>
      <c r="NC655" s="154"/>
      <c r="ND655" s="154"/>
      <c r="NE655" s="154"/>
      <c r="NF655" s="154"/>
      <c r="NG655" s="154"/>
      <c r="NH655" s="154"/>
      <c r="NI655" s="154"/>
      <c r="NJ655" s="154"/>
      <c r="NK655" s="154"/>
      <c r="NL655" s="154"/>
      <c r="NM655" s="154"/>
      <c r="NN655" s="154"/>
      <c r="NO655" s="154"/>
      <c r="NP655" s="154"/>
      <c r="NQ655" s="154"/>
      <c r="NR655" s="154"/>
      <c r="NS655" s="154"/>
      <c r="NT655" s="154"/>
      <c r="NU655" s="154"/>
      <c r="NV655" s="154"/>
      <c r="NW655" s="154"/>
      <c r="NX655" s="154"/>
      <c r="NY655" s="154"/>
      <c r="NZ655" s="154"/>
      <c r="OA655" s="154"/>
      <c r="OB655" s="154"/>
      <c r="OC655" s="154"/>
      <c r="OD655" s="154"/>
      <c r="OE655" s="154"/>
      <c r="OF655" s="154"/>
      <c r="OG655" s="154"/>
      <c r="OH655" s="154"/>
      <c r="OI655" s="154"/>
      <c r="OJ655" s="154"/>
      <c r="OK655" s="154"/>
      <c r="OL655" s="154"/>
      <c r="OM655" s="154"/>
      <c r="ON655" s="154"/>
      <c r="OO655" s="154"/>
      <c r="OP655" s="154"/>
      <c r="OQ655" s="154"/>
      <c r="OR655" s="154"/>
      <c r="OS655" s="154"/>
      <c r="OT655" s="154"/>
      <c r="OU655" s="154"/>
      <c r="OV655" s="154"/>
      <c r="OW655" s="154"/>
      <c r="OX655" s="154"/>
      <c r="OY655" s="154"/>
      <c r="OZ655" s="154"/>
      <c r="PA655" s="154"/>
      <c r="PB655" s="154"/>
      <c r="PC655" s="154"/>
      <c r="PD655" s="154"/>
      <c r="PE655" s="154"/>
      <c r="PF655" s="154"/>
      <c r="PG655" s="154"/>
      <c r="PH655" s="154"/>
      <c r="PI655" s="154"/>
      <c r="PJ655" s="154"/>
      <c r="PK655" s="154"/>
      <c r="PL655" s="154"/>
      <c r="PM655" s="154"/>
      <c r="PN655" s="154"/>
      <c r="PO655" s="154"/>
      <c r="PP655" s="154"/>
      <c r="PQ655" s="154"/>
      <c r="PR655" s="154"/>
      <c r="PS655" s="154"/>
      <c r="PT655" s="154"/>
      <c r="PU655" s="154"/>
      <c r="PV655" s="154"/>
      <c r="PW655" s="154"/>
      <c r="PX655" s="154"/>
      <c r="PY655" s="154"/>
      <c r="PZ655" s="154"/>
      <c r="QA655" s="154"/>
      <c r="QB655" s="154"/>
      <c r="QC655" s="154"/>
      <c r="QD655" s="154"/>
      <c r="QE655" s="154"/>
      <c r="QF655" s="154"/>
      <c r="QG655" s="154"/>
      <c r="QH655" s="154"/>
      <c r="QI655" s="154"/>
      <c r="QJ655" s="154"/>
      <c r="QK655" s="154"/>
      <c r="QL655" s="154"/>
      <c r="QM655" s="154"/>
      <c r="QN655" s="154"/>
      <c r="QO655" s="154"/>
      <c r="QP655" s="154"/>
      <c r="QQ655" s="154"/>
      <c r="QR655" s="154"/>
      <c r="QS655" s="154"/>
      <c r="QT655" s="154"/>
      <c r="QU655" s="154"/>
      <c r="QV655" s="154"/>
      <c r="QW655" s="154"/>
      <c r="QX655" s="154"/>
      <c r="QY655" s="154"/>
      <c r="QZ655" s="154"/>
      <c r="RA655" s="154"/>
      <c r="RB655" s="154"/>
      <c r="RC655" s="154"/>
      <c r="RD655" s="154"/>
      <c r="RE655" s="154"/>
      <c r="RF655" s="154"/>
      <c r="RG655" s="154"/>
      <c r="RH655" s="154"/>
      <c r="RI655" s="154"/>
      <c r="RJ655" s="154"/>
      <c r="RK655" s="154"/>
      <c r="RL655" s="154"/>
      <c r="RM655" s="154"/>
      <c r="RN655" s="154"/>
      <c r="RO655" s="154"/>
      <c r="RP655" s="154"/>
      <c r="RQ655" s="154"/>
      <c r="RR655" s="154"/>
      <c r="RS655" s="154"/>
      <c r="RT655" s="154"/>
      <c r="RU655" s="154"/>
      <c r="RV655" s="154"/>
      <c r="RW655" s="154"/>
      <c r="RX655" s="154"/>
      <c r="RY655" s="154"/>
      <c r="RZ655" s="154"/>
      <c r="SA655" s="154"/>
      <c r="SB655" s="154"/>
      <c r="SC655" s="154"/>
      <c r="SD655" s="154"/>
      <c r="SE655" s="154"/>
      <c r="SF655" s="154"/>
      <c r="SG655" s="154"/>
      <c r="SH655" s="154"/>
      <c r="SI655" s="154"/>
      <c r="SJ655" s="154"/>
      <c r="SK655" s="154"/>
      <c r="SL655" s="154"/>
      <c r="SM655" s="154"/>
      <c r="SN655" s="154"/>
      <c r="SO655" s="154"/>
      <c r="SP655" s="154"/>
      <c r="SQ655" s="154"/>
      <c r="SR655" s="154"/>
      <c r="SS655" s="154"/>
      <c r="ST655" s="154"/>
      <c r="SU655" s="154"/>
      <c r="SV655" s="154"/>
      <c r="SW655" s="154"/>
      <c r="SX655" s="154"/>
      <c r="SY655" s="154"/>
      <c r="SZ655" s="154"/>
      <c r="TA655" s="154"/>
      <c r="TB655" s="154"/>
      <c r="TC655" s="154"/>
      <c r="TD655" s="154"/>
      <c r="TE655" s="154"/>
      <c r="TF655" s="154"/>
      <c r="TG655" s="154"/>
      <c r="TH655" s="154"/>
      <c r="TI655" s="154"/>
      <c r="TJ655" s="154"/>
      <c r="TK655" s="154"/>
      <c r="TL655" s="154"/>
      <c r="TM655" s="154"/>
      <c r="TN655" s="154"/>
      <c r="TO655" s="154"/>
      <c r="TP655" s="154"/>
      <c r="TQ655" s="154"/>
      <c r="TR655" s="154"/>
      <c r="TS655" s="154"/>
      <c r="TT655" s="154"/>
      <c r="TU655" s="154"/>
      <c r="TV655" s="154"/>
      <c r="TW655" s="154"/>
      <c r="TX655" s="154"/>
      <c r="TY655" s="154"/>
      <c r="TZ655" s="154"/>
      <c r="UA655" s="154"/>
      <c r="UB655" s="154"/>
      <c r="UC655" s="154"/>
      <c r="UD655" s="154"/>
      <c r="UE655" s="154"/>
      <c r="UF655" s="154"/>
      <c r="UG655" s="154"/>
      <c r="UH655" s="154"/>
      <c r="UI655" s="154"/>
      <c r="UJ655" s="154"/>
      <c r="UK655" s="154"/>
      <c r="UL655" s="154"/>
      <c r="UM655" s="154"/>
      <c r="UN655" s="154"/>
      <c r="UO655" s="154"/>
      <c r="UP655" s="154"/>
      <c r="UQ655" s="154"/>
      <c r="UR655" s="154"/>
      <c r="US655" s="154"/>
      <c r="UT655" s="154"/>
      <c r="UU655" s="154"/>
      <c r="UV655" s="154"/>
      <c r="UW655" s="154"/>
      <c r="UX655" s="154"/>
      <c r="UY655" s="154"/>
      <c r="UZ655" s="154"/>
      <c r="VA655" s="154"/>
      <c r="VB655" s="154"/>
      <c r="VC655" s="154"/>
      <c r="VD655" s="154"/>
      <c r="VE655" s="154"/>
      <c r="VF655" s="154"/>
      <c r="VG655" s="154"/>
      <c r="VH655" s="154"/>
      <c r="VI655" s="154"/>
      <c r="VJ655" s="154"/>
      <c r="VK655" s="154"/>
      <c r="VL655" s="154"/>
      <c r="VM655" s="154"/>
      <c r="VN655" s="154"/>
      <c r="VO655" s="154"/>
      <c r="VP655" s="154"/>
      <c r="VQ655" s="154"/>
      <c r="VR655" s="154"/>
      <c r="VS655" s="154"/>
      <c r="VT655" s="154"/>
      <c r="VU655" s="154"/>
      <c r="VV655" s="154"/>
      <c r="VW655" s="154"/>
    </row>
    <row r="656" spans="1:595" s="153" customFormat="1" ht="38.25" customHeight="1">
      <c r="A656" s="798"/>
      <c r="B656" s="689"/>
      <c r="C656" s="676"/>
      <c r="D656" s="678"/>
      <c r="E656" s="683"/>
      <c r="F656" s="654"/>
      <c r="G656" s="684"/>
      <c r="H656" s="684"/>
      <c r="I656" s="169" t="s">
        <v>352</v>
      </c>
      <c r="J656" s="169" t="s">
        <v>298</v>
      </c>
      <c r="K656" s="169" t="s">
        <v>1427</v>
      </c>
      <c r="L656" s="169" t="s">
        <v>424</v>
      </c>
      <c r="M656" s="161">
        <v>2104200</v>
      </c>
      <c r="N656" s="161">
        <v>2104200</v>
      </c>
      <c r="O656" s="161">
        <v>0</v>
      </c>
      <c r="P656" s="161">
        <v>0</v>
      </c>
      <c r="Q656" s="161">
        <v>0</v>
      </c>
      <c r="R656" s="161">
        <v>0</v>
      </c>
      <c r="S656" s="556">
        <v>3</v>
      </c>
      <c r="AU656" s="154"/>
      <c r="AV656" s="154"/>
      <c r="AW656" s="154"/>
      <c r="AX656" s="154"/>
      <c r="AY656" s="154"/>
      <c r="AZ656" s="154"/>
      <c r="BA656" s="154"/>
      <c r="BB656" s="154"/>
      <c r="BC656" s="154"/>
      <c r="BD656" s="154"/>
      <c r="BE656" s="154"/>
      <c r="BF656" s="154"/>
      <c r="BG656" s="154"/>
      <c r="BH656" s="154"/>
      <c r="BI656" s="154"/>
      <c r="BJ656" s="154"/>
      <c r="BK656" s="154"/>
      <c r="BL656" s="154"/>
      <c r="BM656" s="154"/>
      <c r="BN656" s="154"/>
      <c r="BO656" s="154"/>
      <c r="BP656" s="154"/>
      <c r="BQ656" s="154"/>
      <c r="BR656" s="154"/>
      <c r="BS656" s="154"/>
      <c r="BT656" s="154"/>
      <c r="BU656" s="154"/>
      <c r="BV656" s="154"/>
      <c r="BW656" s="154"/>
      <c r="BX656" s="154"/>
      <c r="BY656" s="154"/>
      <c r="BZ656" s="154"/>
      <c r="CA656" s="154"/>
      <c r="CB656" s="154"/>
      <c r="CC656" s="154"/>
      <c r="CD656" s="154"/>
      <c r="CE656" s="154"/>
      <c r="CF656" s="154"/>
      <c r="CG656" s="154"/>
      <c r="CH656" s="154"/>
      <c r="CI656" s="154"/>
      <c r="CJ656" s="154"/>
      <c r="CK656" s="154"/>
      <c r="CL656" s="154"/>
      <c r="CM656" s="154"/>
      <c r="CN656" s="154"/>
      <c r="CO656" s="154"/>
      <c r="CP656" s="154"/>
      <c r="CQ656" s="154"/>
      <c r="CR656" s="154"/>
      <c r="CS656" s="154"/>
      <c r="CT656" s="154"/>
      <c r="CU656" s="154"/>
      <c r="CV656" s="154"/>
      <c r="CW656" s="154"/>
      <c r="CX656" s="154"/>
      <c r="CY656" s="154"/>
      <c r="CZ656" s="154"/>
      <c r="DA656" s="154"/>
      <c r="DB656" s="154"/>
      <c r="DC656" s="154"/>
      <c r="DD656" s="154"/>
      <c r="DE656" s="154"/>
      <c r="DF656" s="154"/>
      <c r="DG656" s="154"/>
      <c r="DH656" s="154"/>
      <c r="DI656" s="154"/>
      <c r="DJ656" s="154"/>
      <c r="DK656" s="154"/>
      <c r="DL656" s="154"/>
      <c r="DM656" s="154"/>
      <c r="DN656" s="154"/>
      <c r="DO656" s="154"/>
      <c r="DP656" s="154"/>
      <c r="DQ656" s="154"/>
      <c r="DR656" s="154"/>
      <c r="DS656" s="154"/>
      <c r="DT656" s="154"/>
      <c r="DU656" s="154"/>
      <c r="DV656" s="154"/>
      <c r="DW656" s="154"/>
      <c r="DX656" s="154"/>
      <c r="DY656" s="154"/>
      <c r="DZ656" s="154"/>
      <c r="EA656" s="154"/>
      <c r="EB656" s="154"/>
      <c r="EC656" s="154"/>
      <c r="ED656" s="154"/>
      <c r="EE656" s="154"/>
      <c r="EF656" s="154"/>
      <c r="EG656" s="154"/>
      <c r="EH656" s="154"/>
      <c r="EI656" s="154"/>
      <c r="EJ656" s="154"/>
      <c r="EK656" s="154"/>
      <c r="EL656" s="154"/>
      <c r="EM656" s="154"/>
      <c r="EN656" s="154"/>
      <c r="EO656" s="154"/>
      <c r="EP656" s="154"/>
      <c r="EQ656" s="154"/>
      <c r="ER656" s="154"/>
      <c r="ES656" s="154"/>
      <c r="ET656" s="154"/>
      <c r="EU656" s="154"/>
      <c r="EV656" s="154"/>
      <c r="EW656" s="154"/>
      <c r="EX656" s="154"/>
      <c r="EY656" s="154"/>
      <c r="EZ656" s="154"/>
      <c r="FA656" s="154"/>
      <c r="FB656" s="154"/>
      <c r="FC656" s="154"/>
      <c r="FD656" s="154"/>
      <c r="FE656" s="154"/>
      <c r="FF656" s="154"/>
      <c r="FG656" s="154"/>
      <c r="FH656" s="154"/>
      <c r="FI656" s="154"/>
      <c r="FJ656" s="154"/>
      <c r="FK656" s="154"/>
      <c r="FL656" s="154"/>
      <c r="FM656" s="154"/>
      <c r="FN656" s="154"/>
      <c r="FO656" s="154"/>
      <c r="FP656" s="154"/>
      <c r="FQ656" s="154"/>
      <c r="FR656" s="154"/>
      <c r="FS656" s="154"/>
      <c r="FT656" s="154"/>
      <c r="FU656" s="154"/>
      <c r="FV656" s="154"/>
      <c r="FW656" s="154"/>
      <c r="FX656" s="154"/>
      <c r="FY656" s="154"/>
      <c r="FZ656" s="154"/>
      <c r="GA656" s="154"/>
      <c r="GB656" s="154"/>
      <c r="GC656" s="154"/>
      <c r="GD656" s="154"/>
      <c r="GE656" s="154"/>
      <c r="GF656" s="154"/>
      <c r="GG656" s="154"/>
      <c r="GH656" s="154"/>
      <c r="GI656" s="154"/>
      <c r="GJ656" s="154"/>
      <c r="GK656" s="154"/>
      <c r="GL656" s="154"/>
      <c r="GM656" s="154"/>
      <c r="GN656" s="154"/>
      <c r="GO656" s="154"/>
      <c r="GP656" s="154"/>
      <c r="GQ656" s="154"/>
      <c r="GR656" s="154"/>
      <c r="GS656" s="154"/>
      <c r="GT656" s="154"/>
      <c r="GU656" s="154"/>
      <c r="GV656" s="154"/>
      <c r="GW656" s="154"/>
      <c r="GX656" s="154"/>
      <c r="GY656" s="154"/>
      <c r="GZ656" s="154"/>
      <c r="HA656" s="154"/>
      <c r="HB656" s="154"/>
      <c r="HC656" s="154"/>
      <c r="HD656" s="154"/>
      <c r="HE656" s="154"/>
      <c r="HF656" s="154"/>
      <c r="HG656" s="154"/>
      <c r="HH656" s="154"/>
      <c r="HI656" s="154"/>
      <c r="HJ656" s="154"/>
      <c r="HK656" s="154"/>
      <c r="HL656" s="154"/>
      <c r="HM656" s="154"/>
      <c r="HN656" s="154"/>
      <c r="HO656" s="154"/>
      <c r="HP656" s="154"/>
      <c r="HQ656" s="154"/>
      <c r="HR656" s="154"/>
      <c r="HS656" s="154"/>
      <c r="HT656" s="154"/>
      <c r="HU656" s="154"/>
      <c r="HV656" s="154"/>
      <c r="HW656" s="154"/>
      <c r="HX656" s="154"/>
      <c r="HY656" s="154"/>
      <c r="HZ656" s="154"/>
      <c r="IA656" s="154"/>
      <c r="IB656" s="154"/>
      <c r="IC656" s="154"/>
      <c r="ID656" s="154"/>
      <c r="IE656" s="154"/>
      <c r="IF656" s="154"/>
      <c r="IG656" s="154"/>
      <c r="IH656" s="154"/>
      <c r="II656" s="154"/>
      <c r="IJ656" s="154"/>
      <c r="IK656" s="154"/>
      <c r="IL656" s="154"/>
      <c r="IM656" s="154"/>
      <c r="IN656" s="154"/>
      <c r="IO656" s="154"/>
      <c r="IP656" s="154"/>
      <c r="IQ656" s="154"/>
      <c r="IR656" s="154"/>
      <c r="IS656" s="154"/>
      <c r="IT656" s="154"/>
      <c r="IU656" s="154"/>
      <c r="IV656" s="154"/>
      <c r="IW656" s="154"/>
      <c r="IX656" s="154"/>
      <c r="IY656" s="154"/>
      <c r="IZ656" s="154"/>
      <c r="JA656" s="154"/>
      <c r="JB656" s="154"/>
      <c r="JC656" s="154"/>
      <c r="JD656" s="154"/>
      <c r="JE656" s="154"/>
      <c r="JF656" s="154"/>
      <c r="JG656" s="154"/>
      <c r="JH656" s="154"/>
      <c r="JI656" s="154"/>
      <c r="JJ656" s="154"/>
      <c r="JK656" s="154"/>
      <c r="JL656" s="154"/>
      <c r="JM656" s="154"/>
      <c r="JN656" s="154"/>
      <c r="JO656" s="154"/>
      <c r="JP656" s="154"/>
      <c r="JQ656" s="154"/>
      <c r="JR656" s="154"/>
      <c r="JS656" s="154"/>
      <c r="JT656" s="154"/>
      <c r="JU656" s="154"/>
      <c r="JV656" s="154"/>
      <c r="JW656" s="154"/>
      <c r="JX656" s="154"/>
      <c r="JY656" s="154"/>
      <c r="JZ656" s="154"/>
      <c r="KA656" s="154"/>
      <c r="KB656" s="154"/>
      <c r="KC656" s="154"/>
      <c r="KD656" s="154"/>
      <c r="KE656" s="154"/>
      <c r="KF656" s="154"/>
      <c r="KG656" s="154"/>
      <c r="KH656" s="154"/>
      <c r="KI656" s="154"/>
      <c r="KJ656" s="154"/>
      <c r="KK656" s="154"/>
      <c r="KL656" s="154"/>
      <c r="KM656" s="154"/>
      <c r="KN656" s="154"/>
      <c r="KO656" s="154"/>
      <c r="KP656" s="154"/>
      <c r="KQ656" s="154"/>
      <c r="KR656" s="154"/>
      <c r="KS656" s="154"/>
      <c r="KT656" s="154"/>
      <c r="KU656" s="154"/>
      <c r="KV656" s="154"/>
      <c r="KW656" s="154"/>
      <c r="KX656" s="154"/>
      <c r="KY656" s="154"/>
      <c r="KZ656" s="154"/>
      <c r="LA656" s="154"/>
      <c r="LB656" s="154"/>
      <c r="LC656" s="154"/>
      <c r="LD656" s="154"/>
      <c r="LE656" s="154"/>
      <c r="LF656" s="154"/>
      <c r="LG656" s="154"/>
      <c r="LH656" s="154"/>
      <c r="LI656" s="154"/>
      <c r="LJ656" s="154"/>
      <c r="LK656" s="154"/>
      <c r="LL656" s="154"/>
      <c r="LM656" s="154"/>
      <c r="LN656" s="154"/>
      <c r="LO656" s="154"/>
      <c r="LP656" s="154"/>
      <c r="LQ656" s="154"/>
      <c r="LR656" s="154"/>
      <c r="LS656" s="154"/>
      <c r="LT656" s="154"/>
      <c r="LU656" s="154"/>
      <c r="LV656" s="154"/>
      <c r="LW656" s="154"/>
      <c r="LX656" s="154"/>
      <c r="LY656" s="154"/>
      <c r="LZ656" s="154"/>
      <c r="MA656" s="154"/>
      <c r="MB656" s="154"/>
      <c r="MC656" s="154"/>
      <c r="MD656" s="154"/>
      <c r="ME656" s="154"/>
      <c r="MF656" s="154"/>
      <c r="MG656" s="154"/>
      <c r="MH656" s="154"/>
      <c r="MI656" s="154"/>
      <c r="MJ656" s="154"/>
      <c r="MK656" s="154"/>
      <c r="ML656" s="154"/>
      <c r="MM656" s="154"/>
      <c r="MN656" s="154"/>
      <c r="MO656" s="154"/>
      <c r="MP656" s="154"/>
      <c r="MQ656" s="154"/>
      <c r="MR656" s="154"/>
      <c r="MS656" s="154"/>
      <c r="MT656" s="154"/>
      <c r="MU656" s="154"/>
      <c r="MV656" s="154"/>
      <c r="MW656" s="154"/>
      <c r="MX656" s="154"/>
      <c r="MY656" s="154"/>
      <c r="MZ656" s="154"/>
      <c r="NA656" s="154"/>
      <c r="NB656" s="154"/>
      <c r="NC656" s="154"/>
      <c r="ND656" s="154"/>
      <c r="NE656" s="154"/>
      <c r="NF656" s="154"/>
      <c r="NG656" s="154"/>
      <c r="NH656" s="154"/>
      <c r="NI656" s="154"/>
      <c r="NJ656" s="154"/>
      <c r="NK656" s="154"/>
      <c r="NL656" s="154"/>
      <c r="NM656" s="154"/>
      <c r="NN656" s="154"/>
      <c r="NO656" s="154"/>
      <c r="NP656" s="154"/>
      <c r="NQ656" s="154"/>
      <c r="NR656" s="154"/>
      <c r="NS656" s="154"/>
      <c r="NT656" s="154"/>
      <c r="NU656" s="154"/>
      <c r="NV656" s="154"/>
      <c r="NW656" s="154"/>
      <c r="NX656" s="154"/>
      <c r="NY656" s="154"/>
      <c r="NZ656" s="154"/>
      <c r="OA656" s="154"/>
      <c r="OB656" s="154"/>
      <c r="OC656" s="154"/>
      <c r="OD656" s="154"/>
      <c r="OE656" s="154"/>
      <c r="OF656" s="154"/>
      <c r="OG656" s="154"/>
      <c r="OH656" s="154"/>
      <c r="OI656" s="154"/>
      <c r="OJ656" s="154"/>
      <c r="OK656" s="154"/>
      <c r="OL656" s="154"/>
      <c r="OM656" s="154"/>
      <c r="ON656" s="154"/>
      <c r="OO656" s="154"/>
      <c r="OP656" s="154"/>
      <c r="OQ656" s="154"/>
      <c r="OR656" s="154"/>
      <c r="OS656" s="154"/>
      <c r="OT656" s="154"/>
      <c r="OU656" s="154"/>
      <c r="OV656" s="154"/>
      <c r="OW656" s="154"/>
      <c r="OX656" s="154"/>
      <c r="OY656" s="154"/>
      <c r="OZ656" s="154"/>
      <c r="PA656" s="154"/>
      <c r="PB656" s="154"/>
      <c r="PC656" s="154"/>
      <c r="PD656" s="154"/>
      <c r="PE656" s="154"/>
      <c r="PF656" s="154"/>
      <c r="PG656" s="154"/>
      <c r="PH656" s="154"/>
      <c r="PI656" s="154"/>
      <c r="PJ656" s="154"/>
      <c r="PK656" s="154"/>
      <c r="PL656" s="154"/>
      <c r="PM656" s="154"/>
      <c r="PN656" s="154"/>
      <c r="PO656" s="154"/>
      <c r="PP656" s="154"/>
      <c r="PQ656" s="154"/>
      <c r="PR656" s="154"/>
      <c r="PS656" s="154"/>
      <c r="PT656" s="154"/>
      <c r="PU656" s="154"/>
      <c r="PV656" s="154"/>
      <c r="PW656" s="154"/>
      <c r="PX656" s="154"/>
      <c r="PY656" s="154"/>
      <c r="PZ656" s="154"/>
      <c r="QA656" s="154"/>
      <c r="QB656" s="154"/>
      <c r="QC656" s="154"/>
      <c r="QD656" s="154"/>
      <c r="QE656" s="154"/>
      <c r="QF656" s="154"/>
      <c r="QG656" s="154"/>
      <c r="QH656" s="154"/>
      <c r="QI656" s="154"/>
      <c r="QJ656" s="154"/>
      <c r="QK656" s="154"/>
      <c r="QL656" s="154"/>
      <c r="QM656" s="154"/>
      <c r="QN656" s="154"/>
      <c r="QO656" s="154"/>
      <c r="QP656" s="154"/>
      <c r="QQ656" s="154"/>
      <c r="QR656" s="154"/>
      <c r="QS656" s="154"/>
      <c r="QT656" s="154"/>
      <c r="QU656" s="154"/>
      <c r="QV656" s="154"/>
      <c r="QW656" s="154"/>
      <c r="QX656" s="154"/>
      <c r="QY656" s="154"/>
      <c r="QZ656" s="154"/>
      <c r="RA656" s="154"/>
      <c r="RB656" s="154"/>
      <c r="RC656" s="154"/>
      <c r="RD656" s="154"/>
      <c r="RE656" s="154"/>
      <c r="RF656" s="154"/>
      <c r="RG656" s="154"/>
      <c r="RH656" s="154"/>
      <c r="RI656" s="154"/>
      <c r="RJ656" s="154"/>
      <c r="RK656" s="154"/>
      <c r="RL656" s="154"/>
      <c r="RM656" s="154"/>
      <c r="RN656" s="154"/>
      <c r="RO656" s="154"/>
      <c r="RP656" s="154"/>
      <c r="RQ656" s="154"/>
      <c r="RR656" s="154"/>
      <c r="RS656" s="154"/>
      <c r="RT656" s="154"/>
      <c r="RU656" s="154"/>
      <c r="RV656" s="154"/>
      <c r="RW656" s="154"/>
      <c r="RX656" s="154"/>
      <c r="RY656" s="154"/>
      <c r="RZ656" s="154"/>
      <c r="SA656" s="154"/>
      <c r="SB656" s="154"/>
      <c r="SC656" s="154"/>
      <c r="SD656" s="154"/>
      <c r="SE656" s="154"/>
      <c r="SF656" s="154"/>
      <c r="SG656" s="154"/>
      <c r="SH656" s="154"/>
      <c r="SI656" s="154"/>
      <c r="SJ656" s="154"/>
      <c r="SK656" s="154"/>
      <c r="SL656" s="154"/>
      <c r="SM656" s="154"/>
      <c r="SN656" s="154"/>
      <c r="SO656" s="154"/>
      <c r="SP656" s="154"/>
      <c r="SQ656" s="154"/>
      <c r="SR656" s="154"/>
      <c r="SS656" s="154"/>
      <c r="ST656" s="154"/>
      <c r="SU656" s="154"/>
      <c r="SV656" s="154"/>
      <c r="SW656" s="154"/>
      <c r="SX656" s="154"/>
      <c r="SY656" s="154"/>
      <c r="SZ656" s="154"/>
      <c r="TA656" s="154"/>
      <c r="TB656" s="154"/>
      <c r="TC656" s="154"/>
      <c r="TD656" s="154"/>
      <c r="TE656" s="154"/>
      <c r="TF656" s="154"/>
      <c r="TG656" s="154"/>
      <c r="TH656" s="154"/>
      <c r="TI656" s="154"/>
      <c r="TJ656" s="154"/>
      <c r="TK656" s="154"/>
      <c r="TL656" s="154"/>
      <c r="TM656" s="154"/>
      <c r="TN656" s="154"/>
      <c r="TO656" s="154"/>
      <c r="TP656" s="154"/>
      <c r="TQ656" s="154"/>
      <c r="TR656" s="154"/>
      <c r="TS656" s="154"/>
      <c r="TT656" s="154"/>
      <c r="TU656" s="154"/>
      <c r="TV656" s="154"/>
      <c r="TW656" s="154"/>
      <c r="TX656" s="154"/>
      <c r="TY656" s="154"/>
      <c r="TZ656" s="154"/>
      <c r="UA656" s="154"/>
      <c r="UB656" s="154"/>
      <c r="UC656" s="154"/>
      <c r="UD656" s="154"/>
      <c r="UE656" s="154"/>
      <c r="UF656" s="154"/>
      <c r="UG656" s="154"/>
      <c r="UH656" s="154"/>
      <c r="UI656" s="154"/>
      <c r="UJ656" s="154"/>
      <c r="UK656" s="154"/>
      <c r="UL656" s="154"/>
      <c r="UM656" s="154"/>
      <c r="UN656" s="154"/>
      <c r="UO656" s="154"/>
      <c r="UP656" s="154"/>
      <c r="UQ656" s="154"/>
      <c r="UR656" s="154"/>
      <c r="US656" s="154"/>
      <c r="UT656" s="154"/>
      <c r="UU656" s="154"/>
      <c r="UV656" s="154"/>
      <c r="UW656" s="154"/>
      <c r="UX656" s="154"/>
      <c r="UY656" s="154"/>
      <c r="UZ656" s="154"/>
      <c r="VA656" s="154"/>
      <c r="VB656" s="154"/>
      <c r="VC656" s="154"/>
      <c r="VD656" s="154"/>
      <c r="VE656" s="154"/>
      <c r="VF656" s="154"/>
      <c r="VG656" s="154"/>
      <c r="VH656" s="154"/>
      <c r="VI656" s="154"/>
      <c r="VJ656" s="154"/>
      <c r="VK656" s="154"/>
      <c r="VL656" s="154"/>
      <c r="VM656" s="154"/>
      <c r="VN656" s="154"/>
      <c r="VO656" s="154"/>
      <c r="VP656" s="154"/>
      <c r="VQ656" s="154"/>
      <c r="VR656" s="154"/>
      <c r="VS656" s="154"/>
      <c r="VT656" s="154"/>
      <c r="VU656" s="154"/>
      <c r="VV656" s="154"/>
      <c r="VW656" s="154"/>
    </row>
    <row r="657" spans="1:595" s="153" customFormat="1" ht="38.25" customHeight="1">
      <c r="A657" s="798"/>
      <c r="B657" s="673" t="s">
        <v>1424</v>
      </c>
      <c r="C657" s="676"/>
      <c r="D657" s="678"/>
      <c r="E657" s="683"/>
      <c r="F657" s="654"/>
      <c r="G657" s="684"/>
      <c r="H657" s="684"/>
      <c r="I657" s="193" t="s">
        <v>352</v>
      </c>
      <c r="J657" s="193" t="s">
        <v>298</v>
      </c>
      <c r="K657" s="193" t="s">
        <v>1428</v>
      </c>
      <c r="L657" s="193" t="s">
        <v>28</v>
      </c>
      <c r="M657" s="152">
        <f t="shared" ref="M657:R657" si="55">M658+M659</f>
        <v>0</v>
      </c>
      <c r="N657" s="152">
        <f t="shared" si="55"/>
        <v>0</v>
      </c>
      <c r="O657" s="152">
        <f t="shared" si="55"/>
        <v>2110500</v>
      </c>
      <c r="P657" s="203">
        <f t="shared" si="55"/>
        <v>2142500</v>
      </c>
      <c r="Q657" s="202">
        <f t="shared" si="55"/>
        <v>2181300</v>
      </c>
      <c r="R657" s="202">
        <f t="shared" si="55"/>
        <v>2181300</v>
      </c>
      <c r="S657" s="545"/>
      <c r="AU657" s="154"/>
      <c r="AV657" s="154"/>
      <c r="AW657" s="154"/>
      <c r="AX657" s="154"/>
      <c r="AY657" s="154"/>
      <c r="AZ657" s="154"/>
      <c r="BA657" s="154"/>
      <c r="BB657" s="154"/>
      <c r="BC657" s="154"/>
      <c r="BD657" s="154"/>
      <c r="BE657" s="154"/>
      <c r="BF657" s="154"/>
      <c r="BG657" s="154"/>
      <c r="BH657" s="154"/>
      <c r="BI657" s="154"/>
      <c r="BJ657" s="154"/>
      <c r="BK657" s="154"/>
      <c r="BL657" s="154"/>
      <c r="BM657" s="154"/>
      <c r="BN657" s="154"/>
      <c r="BO657" s="154"/>
      <c r="BP657" s="154"/>
      <c r="BQ657" s="154"/>
      <c r="BR657" s="154"/>
      <c r="BS657" s="154"/>
      <c r="BT657" s="154"/>
      <c r="BU657" s="154"/>
      <c r="BV657" s="154"/>
      <c r="BW657" s="154"/>
      <c r="BX657" s="154"/>
      <c r="BY657" s="154"/>
      <c r="BZ657" s="154"/>
      <c r="CA657" s="154"/>
      <c r="CB657" s="154"/>
      <c r="CC657" s="154"/>
      <c r="CD657" s="154"/>
      <c r="CE657" s="154"/>
      <c r="CF657" s="154"/>
      <c r="CG657" s="154"/>
      <c r="CH657" s="154"/>
      <c r="CI657" s="154"/>
      <c r="CJ657" s="154"/>
      <c r="CK657" s="154"/>
      <c r="CL657" s="154"/>
      <c r="CM657" s="154"/>
      <c r="CN657" s="154"/>
      <c r="CO657" s="154"/>
      <c r="CP657" s="154"/>
      <c r="CQ657" s="154"/>
      <c r="CR657" s="154"/>
      <c r="CS657" s="154"/>
      <c r="CT657" s="154"/>
      <c r="CU657" s="154"/>
      <c r="CV657" s="154"/>
      <c r="CW657" s="154"/>
      <c r="CX657" s="154"/>
      <c r="CY657" s="154"/>
      <c r="CZ657" s="154"/>
      <c r="DA657" s="154"/>
      <c r="DB657" s="154"/>
      <c r="DC657" s="154"/>
      <c r="DD657" s="154"/>
      <c r="DE657" s="154"/>
      <c r="DF657" s="154"/>
      <c r="DG657" s="154"/>
      <c r="DH657" s="154"/>
      <c r="DI657" s="154"/>
      <c r="DJ657" s="154"/>
      <c r="DK657" s="154"/>
      <c r="DL657" s="154"/>
      <c r="DM657" s="154"/>
      <c r="DN657" s="154"/>
      <c r="DO657" s="154"/>
      <c r="DP657" s="154"/>
      <c r="DQ657" s="154"/>
      <c r="DR657" s="154"/>
      <c r="DS657" s="154"/>
      <c r="DT657" s="154"/>
      <c r="DU657" s="154"/>
      <c r="DV657" s="154"/>
      <c r="DW657" s="154"/>
      <c r="DX657" s="154"/>
      <c r="DY657" s="154"/>
      <c r="DZ657" s="154"/>
      <c r="EA657" s="154"/>
      <c r="EB657" s="154"/>
      <c r="EC657" s="154"/>
      <c r="ED657" s="154"/>
      <c r="EE657" s="154"/>
      <c r="EF657" s="154"/>
      <c r="EG657" s="154"/>
      <c r="EH657" s="154"/>
      <c r="EI657" s="154"/>
      <c r="EJ657" s="154"/>
      <c r="EK657" s="154"/>
      <c r="EL657" s="154"/>
      <c r="EM657" s="154"/>
      <c r="EN657" s="154"/>
      <c r="EO657" s="154"/>
      <c r="EP657" s="154"/>
      <c r="EQ657" s="154"/>
      <c r="ER657" s="154"/>
      <c r="ES657" s="154"/>
      <c r="ET657" s="154"/>
      <c r="EU657" s="154"/>
      <c r="EV657" s="154"/>
      <c r="EW657" s="154"/>
      <c r="EX657" s="154"/>
      <c r="EY657" s="154"/>
      <c r="EZ657" s="154"/>
      <c r="FA657" s="154"/>
      <c r="FB657" s="154"/>
      <c r="FC657" s="154"/>
      <c r="FD657" s="154"/>
      <c r="FE657" s="154"/>
      <c r="FF657" s="154"/>
      <c r="FG657" s="154"/>
      <c r="FH657" s="154"/>
      <c r="FI657" s="154"/>
      <c r="FJ657" s="154"/>
      <c r="FK657" s="154"/>
      <c r="FL657" s="154"/>
      <c r="FM657" s="154"/>
      <c r="FN657" s="154"/>
      <c r="FO657" s="154"/>
      <c r="FP657" s="154"/>
      <c r="FQ657" s="154"/>
      <c r="FR657" s="154"/>
      <c r="FS657" s="154"/>
      <c r="FT657" s="154"/>
      <c r="FU657" s="154"/>
      <c r="FV657" s="154"/>
      <c r="FW657" s="154"/>
      <c r="FX657" s="154"/>
      <c r="FY657" s="154"/>
      <c r="FZ657" s="154"/>
      <c r="GA657" s="154"/>
      <c r="GB657" s="154"/>
      <c r="GC657" s="154"/>
      <c r="GD657" s="154"/>
      <c r="GE657" s="154"/>
      <c r="GF657" s="154"/>
      <c r="GG657" s="154"/>
      <c r="GH657" s="154"/>
      <c r="GI657" s="154"/>
      <c r="GJ657" s="154"/>
      <c r="GK657" s="154"/>
      <c r="GL657" s="154"/>
      <c r="GM657" s="154"/>
      <c r="GN657" s="154"/>
      <c r="GO657" s="154"/>
      <c r="GP657" s="154"/>
      <c r="GQ657" s="154"/>
      <c r="GR657" s="154"/>
      <c r="GS657" s="154"/>
      <c r="GT657" s="154"/>
      <c r="GU657" s="154"/>
      <c r="GV657" s="154"/>
      <c r="GW657" s="154"/>
      <c r="GX657" s="154"/>
      <c r="GY657" s="154"/>
      <c r="GZ657" s="154"/>
      <c r="HA657" s="154"/>
      <c r="HB657" s="154"/>
      <c r="HC657" s="154"/>
      <c r="HD657" s="154"/>
      <c r="HE657" s="154"/>
      <c r="HF657" s="154"/>
      <c r="HG657" s="154"/>
      <c r="HH657" s="154"/>
      <c r="HI657" s="154"/>
      <c r="HJ657" s="154"/>
      <c r="HK657" s="154"/>
      <c r="HL657" s="154"/>
      <c r="HM657" s="154"/>
      <c r="HN657" s="154"/>
      <c r="HO657" s="154"/>
      <c r="HP657" s="154"/>
      <c r="HQ657" s="154"/>
      <c r="HR657" s="154"/>
      <c r="HS657" s="154"/>
      <c r="HT657" s="154"/>
      <c r="HU657" s="154"/>
      <c r="HV657" s="154"/>
      <c r="HW657" s="154"/>
      <c r="HX657" s="154"/>
      <c r="HY657" s="154"/>
      <c r="HZ657" s="154"/>
      <c r="IA657" s="154"/>
      <c r="IB657" s="154"/>
      <c r="IC657" s="154"/>
      <c r="ID657" s="154"/>
      <c r="IE657" s="154"/>
      <c r="IF657" s="154"/>
      <c r="IG657" s="154"/>
      <c r="IH657" s="154"/>
      <c r="II657" s="154"/>
      <c r="IJ657" s="154"/>
      <c r="IK657" s="154"/>
      <c r="IL657" s="154"/>
      <c r="IM657" s="154"/>
      <c r="IN657" s="154"/>
      <c r="IO657" s="154"/>
      <c r="IP657" s="154"/>
      <c r="IQ657" s="154"/>
      <c r="IR657" s="154"/>
      <c r="IS657" s="154"/>
      <c r="IT657" s="154"/>
      <c r="IU657" s="154"/>
      <c r="IV657" s="154"/>
      <c r="IW657" s="154"/>
      <c r="IX657" s="154"/>
      <c r="IY657" s="154"/>
      <c r="IZ657" s="154"/>
      <c r="JA657" s="154"/>
      <c r="JB657" s="154"/>
      <c r="JC657" s="154"/>
      <c r="JD657" s="154"/>
      <c r="JE657" s="154"/>
      <c r="JF657" s="154"/>
      <c r="JG657" s="154"/>
      <c r="JH657" s="154"/>
      <c r="JI657" s="154"/>
      <c r="JJ657" s="154"/>
      <c r="JK657" s="154"/>
      <c r="JL657" s="154"/>
      <c r="JM657" s="154"/>
      <c r="JN657" s="154"/>
      <c r="JO657" s="154"/>
      <c r="JP657" s="154"/>
      <c r="JQ657" s="154"/>
      <c r="JR657" s="154"/>
      <c r="JS657" s="154"/>
      <c r="JT657" s="154"/>
      <c r="JU657" s="154"/>
      <c r="JV657" s="154"/>
      <c r="JW657" s="154"/>
      <c r="JX657" s="154"/>
      <c r="JY657" s="154"/>
      <c r="JZ657" s="154"/>
      <c r="KA657" s="154"/>
      <c r="KB657" s="154"/>
      <c r="KC657" s="154"/>
      <c r="KD657" s="154"/>
      <c r="KE657" s="154"/>
      <c r="KF657" s="154"/>
      <c r="KG657" s="154"/>
      <c r="KH657" s="154"/>
      <c r="KI657" s="154"/>
      <c r="KJ657" s="154"/>
      <c r="KK657" s="154"/>
      <c r="KL657" s="154"/>
      <c r="KM657" s="154"/>
      <c r="KN657" s="154"/>
      <c r="KO657" s="154"/>
      <c r="KP657" s="154"/>
      <c r="KQ657" s="154"/>
      <c r="KR657" s="154"/>
      <c r="KS657" s="154"/>
      <c r="KT657" s="154"/>
      <c r="KU657" s="154"/>
      <c r="KV657" s="154"/>
      <c r="KW657" s="154"/>
      <c r="KX657" s="154"/>
      <c r="KY657" s="154"/>
      <c r="KZ657" s="154"/>
      <c r="LA657" s="154"/>
      <c r="LB657" s="154"/>
      <c r="LC657" s="154"/>
      <c r="LD657" s="154"/>
      <c r="LE657" s="154"/>
      <c r="LF657" s="154"/>
      <c r="LG657" s="154"/>
      <c r="LH657" s="154"/>
      <c r="LI657" s="154"/>
      <c r="LJ657" s="154"/>
      <c r="LK657" s="154"/>
      <c r="LL657" s="154"/>
      <c r="LM657" s="154"/>
      <c r="LN657" s="154"/>
      <c r="LO657" s="154"/>
      <c r="LP657" s="154"/>
      <c r="LQ657" s="154"/>
      <c r="LR657" s="154"/>
      <c r="LS657" s="154"/>
      <c r="LT657" s="154"/>
      <c r="LU657" s="154"/>
      <c r="LV657" s="154"/>
      <c r="LW657" s="154"/>
      <c r="LX657" s="154"/>
      <c r="LY657" s="154"/>
      <c r="LZ657" s="154"/>
      <c r="MA657" s="154"/>
      <c r="MB657" s="154"/>
      <c r="MC657" s="154"/>
      <c r="MD657" s="154"/>
      <c r="ME657" s="154"/>
      <c r="MF657" s="154"/>
      <c r="MG657" s="154"/>
      <c r="MH657" s="154"/>
      <c r="MI657" s="154"/>
      <c r="MJ657" s="154"/>
      <c r="MK657" s="154"/>
      <c r="ML657" s="154"/>
      <c r="MM657" s="154"/>
      <c r="MN657" s="154"/>
      <c r="MO657" s="154"/>
      <c r="MP657" s="154"/>
      <c r="MQ657" s="154"/>
      <c r="MR657" s="154"/>
      <c r="MS657" s="154"/>
      <c r="MT657" s="154"/>
      <c r="MU657" s="154"/>
      <c r="MV657" s="154"/>
      <c r="MW657" s="154"/>
      <c r="MX657" s="154"/>
      <c r="MY657" s="154"/>
      <c r="MZ657" s="154"/>
      <c r="NA657" s="154"/>
      <c r="NB657" s="154"/>
      <c r="NC657" s="154"/>
      <c r="ND657" s="154"/>
      <c r="NE657" s="154"/>
      <c r="NF657" s="154"/>
      <c r="NG657" s="154"/>
      <c r="NH657" s="154"/>
      <c r="NI657" s="154"/>
      <c r="NJ657" s="154"/>
      <c r="NK657" s="154"/>
      <c r="NL657" s="154"/>
      <c r="NM657" s="154"/>
      <c r="NN657" s="154"/>
      <c r="NO657" s="154"/>
      <c r="NP657" s="154"/>
      <c r="NQ657" s="154"/>
      <c r="NR657" s="154"/>
      <c r="NS657" s="154"/>
      <c r="NT657" s="154"/>
      <c r="NU657" s="154"/>
      <c r="NV657" s="154"/>
      <c r="NW657" s="154"/>
      <c r="NX657" s="154"/>
      <c r="NY657" s="154"/>
      <c r="NZ657" s="154"/>
      <c r="OA657" s="154"/>
      <c r="OB657" s="154"/>
      <c r="OC657" s="154"/>
      <c r="OD657" s="154"/>
      <c r="OE657" s="154"/>
      <c r="OF657" s="154"/>
      <c r="OG657" s="154"/>
      <c r="OH657" s="154"/>
      <c r="OI657" s="154"/>
      <c r="OJ657" s="154"/>
      <c r="OK657" s="154"/>
      <c r="OL657" s="154"/>
      <c r="OM657" s="154"/>
      <c r="ON657" s="154"/>
      <c r="OO657" s="154"/>
      <c r="OP657" s="154"/>
      <c r="OQ657" s="154"/>
      <c r="OR657" s="154"/>
      <c r="OS657" s="154"/>
      <c r="OT657" s="154"/>
      <c r="OU657" s="154"/>
      <c r="OV657" s="154"/>
      <c r="OW657" s="154"/>
      <c r="OX657" s="154"/>
      <c r="OY657" s="154"/>
      <c r="OZ657" s="154"/>
      <c r="PA657" s="154"/>
      <c r="PB657" s="154"/>
      <c r="PC657" s="154"/>
      <c r="PD657" s="154"/>
      <c r="PE657" s="154"/>
      <c r="PF657" s="154"/>
      <c r="PG657" s="154"/>
      <c r="PH657" s="154"/>
      <c r="PI657" s="154"/>
      <c r="PJ657" s="154"/>
      <c r="PK657" s="154"/>
      <c r="PL657" s="154"/>
      <c r="PM657" s="154"/>
      <c r="PN657" s="154"/>
      <c r="PO657" s="154"/>
      <c r="PP657" s="154"/>
      <c r="PQ657" s="154"/>
      <c r="PR657" s="154"/>
      <c r="PS657" s="154"/>
      <c r="PT657" s="154"/>
      <c r="PU657" s="154"/>
      <c r="PV657" s="154"/>
      <c r="PW657" s="154"/>
      <c r="PX657" s="154"/>
      <c r="PY657" s="154"/>
      <c r="PZ657" s="154"/>
      <c r="QA657" s="154"/>
      <c r="QB657" s="154"/>
      <c r="QC657" s="154"/>
      <c r="QD657" s="154"/>
      <c r="QE657" s="154"/>
      <c r="QF657" s="154"/>
      <c r="QG657" s="154"/>
      <c r="QH657" s="154"/>
      <c r="QI657" s="154"/>
      <c r="QJ657" s="154"/>
      <c r="QK657" s="154"/>
      <c r="QL657" s="154"/>
      <c r="QM657" s="154"/>
      <c r="QN657" s="154"/>
      <c r="QO657" s="154"/>
      <c r="QP657" s="154"/>
      <c r="QQ657" s="154"/>
      <c r="QR657" s="154"/>
      <c r="QS657" s="154"/>
      <c r="QT657" s="154"/>
      <c r="QU657" s="154"/>
      <c r="QV657" s="154"/>
      <c r="QW657" s="154"/>
      <c r="QX657" s="154"/>
      <c r="QY657" s="154"/>
      <c r="QZ657" s="154"/>
      <c r="RA657" s="154"/>
      <c r="RB657" s="154"/>
      <c r="RC657" s="154"/>
      <c r="RD657" s="154"/>
      <c r="RE657" s="154"/>
      <c r="RF657" s="154"/>
      <c r="RG657" s="154"/>
      <c r="RH657" s="154"/>
      <c r="RI657" s="154"/>
      <c r="RJ657" s="154"/>
      <c r="RK657" s="154"/>
      <c r="RL657" s="154"/>
      <c r="RM657" s="154"/>
      <c r="RN657" s="154"/>
      <c r="RO657" s="154"/>
      <c r="RP657" s="154"/>
      <c r="RQ657" s="154"/>
      <c r="RR657" s="154"/>
      <c r="RS657" s="154"/>
      <c r="RT657" s="154"/>
      <c r="RU657" s="154"/>
      <c r="RV657" s="154"/>
      <c r="RW657" s="154"/>
      <c r="RX657" s="154"/>
      <c r="RY657" s="154"/>
      <c r="RZ657" s="154"/>
      <c r="SA657" s="154"/>
      <c r="SB657" s="154"/>
      <c r="SC657" s="154"/>
      <c r="SD657" s="154"/>
      <c r="SE657" s="154"/>
      <c r="SF657" s="154"/>
      <c r="SG657" s="154"/>
      <c r="SH657" s="154"/>
      <c r="SI657" s="154"/>
      <c r="SJ657" s="154"/>
      <c r="SK657" s="154"/>
      <c r="SL657" s="154"/>
      <c r="SM657" s="154"/>
      <c r="SN657" s="154"/>
      <c r="SO657" s="154"/>
      <c r="SP657" s="154"/>
      <c r="SQ657" s="154"/>
      <c r="SR657" s="154"/>
      <c r="SS657" s="154"/>
      <c r="ST657" s="154"/>
      <c r="SU657" s="154"/>
      <c r="SV657" s="154"/>
      <c r="SW657" s="154"/>
      <c r="SX657" s="154"/>
      <c r="SY657" s="154"/>
      <c r="SZ657" s="154"/>
      <c r="TA657" s="154"/>
      <c r="TB657" s="154"/>
      <c r="TC657" s="154"/>
      <c r="TD657" s="154"/>
      <c r="TE657" s="154"/>
      <c r="TF657" s="154"/>
      <c r="TG657" s="154"/>
      <c r="TH657" s="154"/>
      <c r="TI657" s="154"/>
      <c r="TJ657" s="154"/>
      <c r="TK657" s="154"/>
      <c r="TL657" s="154"/>
      <c r="TM657" s="154"/>
      <c r="TN657" s="154"/>
      <c r="TO657" s="154"/>
      <c r="TP657" s="154"/>
      <c r="TQ657" s="154"/>
      <c r="TR657" s="154"/>
      <c r="TS657" s="154"/>
      <c r="TT657" s="154"/>
      <c r="TU657" s="154"/>
      <c r="TV657" s="154"/>
      <c r="TW657" s="154"/>
      <c r="TX657" s="154"/>
      <c r="TY657" s="154"/>
      <c r="TZ657" s="154"/>
      <c r="UA657" s="154"/>
      <c r="UB657" s="154"/>
      <c r="UC657" s="154"/>
      <c r="UD657" s="154"/>
      <c r="UE657" s="154"/>
      <c r="UF657" s="154"/>
      <c r="UG657" s="154"/>
      <c r="UH657" s="154"/>
      <c r="UI657" s="154"/>
      <c r="UJ657" s="154"/>
      <c r="UK657" s="154"/>
      <c r="UL657" s="154"/>
      <c r="UM657" s="154"/>
      <c r="UN657" s="154"/>
      <c r="UO657" s="154"/>
      <c r="UP657" s="154"/>
      <c r="UQ657" s="154"/>
      <c r="UR657" s="154"/>
      <c r="US657" s="154"/>
      <c r="UT657" s="154"/>
      <c r="UU657" s="154"/>
      <c r="UV657" s="154"/>
      <c r="UW657" s="154"/>
      <c r="UX657" s="154"/>
      <c r="UY657" s="154"/>
      <c r="UZ657" s="154"/>
      <c r="VA657" s="154"/>
      <c r="VB657" s="154"/>
      <c r="VC657" s="154"/>
      <c r="VD657" s="154"/>
      <c r="VE657" s="154"/>
      <c r="VF657" s="154"/>
      <c r="VG657" s="154"/>
      <c r="VH657" s="154"/>
      <c r="VI657" s="154"/>
      <c r="VJ657" s="154"/>
      <c r="VK657" s="154"/>
      <c r="VL657" s="154"/>
      <c r="VM657" s="154"/>
      <c r="VN657" s="154"/>
      <c r="VO657" s="154"/>
      <c r="VP657" s="154"/>
      <c r="VQ657" s="154"/>
      <c r="VR657" s="154"/>
      <c r="VS657" s="154"/>
      <c r="VT657" s="154"/>
      <c r="VU657" s="154"/>
      <c r="VV657" s="154"/>
      <c r="VW657" s="154"/>
    </row>
    <row r="658" spans="1:595" s="153" customFormat="1" ht="38.25" customHeight="1">
      <c r="A658" s="798"/>
      <c r="B658" s="689"/>
      <c r="C658" s="676"/>
      <c r="D658" s="678"/>
      <c r="E658" s="683"/>
      <c r="F658" s="654"/>
      <c r="G658" s="684"/>
      <c r="H658" s="684"/>
      <c r="I658" s="169" t="s">
        <v>352</v>
      </c>
      <c r="J658" s="169" t="s">
        <v>298</v>
      </c>
      <c r="K658" s="169" t="s">
        <v>1428</v>
      </c>
      <c r="L658" s="169" t="s">
        <v>424</v>
      </c>
      <c r="M658" s="155">
        <v>0</v>
      </c>
      <c r="N658" s="155">
        <v>0</v>
      </c>
      <c r="O658" s="155">
        <v>2068300</v>
      </c>
      <c r="P658" s="168">
        <v>2099700</v>
      </c>
      <c r="Q658" s="161">
        <v>2115900</v>
      </c>
      <c r="R658" s="161">
        <v>2115900</v>
      </c>
      <c r="S658" s="545">
        <v>3</v>
      </c>
      <c r="AU658" s="154"/>
      <c r="AV658" s="154"/>
      <c r="AW658" s="154"/>
      <c r="AX658" s="154"/>
      <c r="AY658" s="154"/>
      <c r="AZ658" s="154"/>
      <c r="BA658" s="154"/>
      <c r="BB658" s="154"/>
      <c r="BC658" s="154"/>
      <c r="BD658" s="154"/>
      <c r="BE658" s="154"/>
      <c r="BF658" s="154"/>
      <c r="BG658" s="154"/>
      <c r="BH658" s="154"/>
      <c r="BI658" s="154"/>
      <c r="BJ658" s="154"/>
      <c r="BK658" s="154"/>
      <c r="BL658" s="154"/>
      <c r="BM658" s="154"/>
      <c r="BN658" s="154"/>
      <c r="BO658" s="154"/>
      <c r="BP658" s="154"/>
      <c r="BQ658" s="154"/>
      <c r="BR658" s="154"/>
      <c r="BS658" s="154"/>
      <c r="BT658" s="154"/>
      <c r="BU658" s="154"/>
      <c r="BV658" s="154"/>
      <c r="BW658" s="154"/>
      <c r="BX658" s="154"/>
      <c r="BY658" s="154"/>
      <c r="BZ658" s="154"/>
      <c r="CA658" s="154"/>
      <c r="CB658" s="154"/>
      <c r="CC658" s="154"/>
      <c r="CD658" s="154"/>
      <c r="CE658" s="154"/>
      <c r="CF658" s="154"/>
      <c r="CG658" s="154"/>
      <c r="CH658" s="154"/>
      <c r="CI658" s="154"/>
      <c r="CJ658" s="154"/>
      <c r="CK658" s="154"/>
      <c r="CL658" s="154"/>
      <c r="CM658" s="154"/>
      <c r="CN658" s="154"/>
      <c r="CO658" s="154"/>
      <c r="CP658" s="154"/>
      <c r="CQ658" s="154"/>
      <c r="CR658" s="154"/>
      <c r="CS658" s="154"/>
      <c r="CT658" s="154"/>
      <c r="CU658" s="154"/>
      <c r="CV658" s="154"/>
      <c r="CW658" s="154"/>
      <c r="CX658" s="154"/>
      <c r="CY658" s="154"/>
      <c r="CZ658" s="154"/>
      <c r="DA658" s="154"/>
      <c r="DB658" s="154"/>
      <c r="DC658" s="154"/>
      <c r="DD658" s="154"/>
      <c r="DE658" s="154"/>
      <c r="DF658" s="154"/>
      <c r="DG658" s="154"/>
      <c r="DH658" s="154"/>
      <c r="DI658" s="154"/>
      <c r="DJ658" s="154"/>
      <c r="DK658" s="154"/>
      <c r="DL658" s="154"/>
      <c r="DM658" s="154"/>
      <c r="DN658" s="154"/>
      <c r="DO658" s="154"/>
      <c r="DP658" s="154"/>
      <c r="DQ658" s="154"/>
      <c r="DR658" s="154"/>
      <c r="DS658" s="154"/>
      <c r="DT658" s="154"/>
      <c r="DU658" s="154"/>
      <c r="DV658" s="154"/>
      <c r="DW658" s="154"/>
      <c r="DX658" s="154"/>
      <c r="DY658" s="154"/>
      <c r="DZ658" s="154"/>
      <c r="EA658" s="154"/>
      <c r="EB658" s="154"/>
      <c r="EC658" s="154"/>
      <c r="ED658" s="154"/>
      <c r="EE658" s="154"/>
      <c r="EF658" s="154"/>
      <c r="EG658" s="154"/>
      <c r="EH658" s="154"/>
      <c r="EI658" s="154"/>
      <c r="EJ658" s="154"/>
      <c r="EK658" s="154"/>
      <c r="EL658" s="154"/>
      <c r="EM658" s="154"/>
      <c r="EN658" s="154"/>
      <c r="EO658" s="154"/>
      <c r="EP658" s="154"/>
      <c r="EQ658" s="154"/>
      <c r="ER658" s="154"/>
      <c r="ES658" s="154"/>
      <c r="ET658" s="154"/>
      <c r="EU658" s="154"/>
      <c r="EV658" s="154"/>
      <c r="EW658" s="154"/>
      <c r="EX658" s="154"/>
      <c r="EY658" s="154"/>
      <c r="EZ658" s="154"/>
      <c r="FA658" s="154"/>
      <c r="FB658" s="154"/>
      <c r="FC658" s="154"/>
      <c r="FD658" s="154"/>
      <c r="FE658" s="154"/>
      <c r="FF658" s="154"/>
      <c r="FG658" s="154"/>
      <c r="FH658" s="154"/>
      <c r="FI658" s="154"/>
      <c r="FJ658" s="154"/>
      <c r="FK658" s="154"/>
      <c r="FL658" s="154"/>
      <c r="FM658" s="154"/>
      <c r="FN658" s="154"/>
      <c r="FO658" s="154"/>
      <c r="FP658" s="154"/>
      <c r="FQ658" s="154"/>
      <c r="FR658" s="154"/>
      <c r="FS658" s="154"/>
      <c r="FT658" s="154"/>
      <c r="FU658" s="154"/>
      <c r="FV658" s="154"/>
      <c r="FW658" s="154"/>
      <c r="FX658" s="154"/>
      <c r="FY658" s="154"/>
      <c r="FZ658" s="154"/>
      <c r="GA658" s="154"/>
      <c r="GB658" s="154"/>
      <c r="GC658" s="154"/>
      <c r="GD658" s="154"/>
      <c r="GE658" s="154"/>
      <c r="GF658" s="154"/>
      <c r="GG658" s="154"/>
      <c r="GH658" s="154"/>
      <c r="GI658" s="154"/>
      <c r="GJ658" s="154"/>
      <c r="GK658" s="154"/>
      <c r="GL658" s="154"/>
      <c r="GM658" s="154"/>
      <c r="GN658" s="154"/>
      <c r="GO658" s="154"/>
      <c r="GP658" s="154"/>
      <c r="GQ658" s="154"/>
      <c r="GR658" s="154"/>
      <c r="GS658" s="154"/>
      <c r="GT658" s="154"/>
      <c r="GU658" s="154"/>
      <c r="GV658" s="154"/>
      <c r="GW658" s="154"/>
      <c r="GX658" s="154"/>
      <c r="GY658" s="154"/>
      <c r="GZ658" s="154"/>
      <c r="HA658" s="154"/>
      <c r="HB658" s="154"/>
      <c r="HC658" s="154"/>
      <c r="HD658" s="154"/>
      <c r="HE658" s="154"/>
      <c r="HF658" s="154"/>
      <c r="HG658" s="154"/>
      <c r="HH658" s="154"/>
      <c r="HI658" s="154"/>
      <c r="HJ658" s="154"/>
      <c r="HK658" s="154"/>
      <c r="HL658" s="154"/>
      <c r="HM658" s="154"/>
      <c r="HN658" s="154"/>
      <c r="HO658" s="154"/>
      <c r="HP658" s="154"/>
      <c r="HQ658" s="154"/>
      <c r="HR658" s="154"/>
      <c r="HS658" s="154"/>
      <c r="HT658" s="154"/>
      <c r="HU658" s="154"/>
      <c r="HV658" s="154"/>
      <c r="HW658" s="154"/>
      <c r="HX658" s="154"/>
      <c r="HY658" s="154"/>
      <c r="HZ658" s="154"/>
      <c r="IA658" s="154"/>
      <c r="IB658" s="154"/>
      <c r="IC658" s="154"/>
      <c r="ID658" s="154"/>
      <c r="IE658" s="154"/>
      <c r="IF658" s="154"/>
      <c r="IG658" s="154"/>
      <c r="IH658" s="154"/>
      <c r="II658" s="154"/>
      <c r="IJ658" s="154"/>
      <c r="IK658" s="154"/>
      <c r="IL658" s="154"/>
      <c r="IM658" s="154"/>
      <c r="IN658" s="154"/>
      <c r="IO658" s="154"/>
      <c r="IP658" s="154"/>
      <c r="IQ658" s="154"/>
      <c r="IR658" s="154"/>
      <c r="IS658" s="154"/>
      <c r="IT658" s="154"/>
      <c r="IU658" s="154"/>
      <c r="IV658" s="154"/>
      <c r="IW658" s="154"/>
      <c r="IX658" s="154"/>
      <c r="IY658" s="154"/>
      <c r="IZ658" s="154"/>
      <c r="JA658" s="154"/>
      <c r="JB658" s="154"/>
      <c r="JC658" s="154"/>
      <c r="JD658" s="154"/>
      <c r="JE658" s="154"/>
      <c r="JF658" s="154"/>
      <c r="JG658" s="154"/>
      <c r="JH658" s="154"/>
      <c r="JI658" s="154"/>
      <c r="JJ658" s="154"/>
      <c r="JK658" s="154"/>
      <c r="JL658" s="154"/>
      <c r="JM658" s="154"/>
      <c r="JN658" s="154"/>
      <c r="JO658" s="154"/>
      <c r="JP658" s="154"/>
      <c r="JQ658" s="154"/>
      <c r="JR658" s="154"/>
      <c r="JS658" s="154"/>
      <c r="JT658" s="154"/>
      <c r="JU658" s="154"/>
      <c r="JV658" s="154"/>
      <c r="JW658" s="154"/>
      <c r="JX658" s="154"/>
      <c r="JY658" s="154"/>
      <c r="JZ658" s="154"/>
      <c r="KA658" s="154"/>
      <c r="KB658" s="154"/>
      <c r="KC658" s="154"/>
      <c r="KD658" s="154"/>
      <c r="KE658" s="154"/>
      <c r="KF658" s="154"/>
      <c r="KG658" s="154"/>
      <c r="KH658" s="154"/>
      <c r="KI658" s="154"/>
      <c r="KJ658" s="154"/>
      <c r="KK658" s="154"/>
      <c r="KL658" s="154"/>
      <c r="KM658" s="154"/>
      <c r="KN658" s="154"/>
      <c r="KO658" s="154"/>
      <c r="KP658" s="154"/>
      <c r="KQ658" s="154"/>
      <c r="KR658" s="154"/>
      <c r="KS658" s="154"/>
      <c r="KT658" s="154"/>
      <c r="KU658" s="154"/>
      <c r="KV658" s="154"/>
      <c r="KW658" s="154"/>
      <c r="KX658" s="154"/>
      <c r="KY658" s="154"/>
      <c r="KZ658" s="154"/>
      <c r="LA658" s="154"/>
      <c r="LB658" s="154"/>
      <c r="LC658" s="154"/>
      <c r="LD658" s="154"/>
      <c r="LE658" s="154"/>
      <c r="LF658" s="154"/>
      <c r="LG658" s="154"/>
      <c r="LH658" s="154"/>
      <c r="LI658" s="154"/>
      <c r="LJ658" s="154"/>
      <c r="LK658" s="154"/>
      <c r="LL658" s="154"/>
      <c r="LM658" s="154"/>
      <c r="LN658" s="154"/>
      <c r="LO658" s="154"/>
      <c r="LP658" s="154"/>
      <c r="LQ658" s="154"/>
      <c r="LR658" s="154"/>
      <c r="LS658" s="154"/>
      <c r="LT658" s="154"/>
      <c r="LU658" s="154"/>
      <c r="LV658" s="154"/>
      <c r="LW658" s="154"/>
      <c r="LX658" s="154"/>
      <c r="LY658" s="154"/>
      <c r="LZ658" s="154"/>
      <c r="MA658" s="154"/>
      <c r="MB658" s="154"/>
      <c r="MC658" s="154"/>
      <c r="MD658" s="154"/>
      <c r="ME658" s="154"/>
      <c r="MF658" s="154"/>
      <c r="MG658" s="154"/>
      <c r="MH658" s="154"/>
      <c r="MI658" s="154"/>
      <c r="MJ658" s="154"/>
      <c r="MK658" s="154"/>
      <c r="ML658" s="154"/>
      <c r="MM658" s="154"/>
      <c r="MN658" s="154"/>
      <c r="MO658" s="154"/>
      <c r="MP658" s="154"/>
      <c r="MQ658" s="154"/>
      <c r="MR658" s="154"/>
      <c r="MS658" s="154"/>
      <c r="MT658" s="154"/>
      <c r="MU658" s="154"/>
      <c r="MV658" s="154"/>
      <c r="MW658" s="154"/>
      <c r="MX658" s="154"/>
      <c r="MY658" s="154"/>
      <c r="MZ658" s="154"/>
      <c r="NA658" s="154"/>
      <c r="NB658" s="154"/>
      <c r="NC658" s="154"/>
      <c r="ND658" s="154"/>
      <c r="NE658" s="154"/>
      <c r="NF658" s="154"/>
      <c r="NG658" s="154"/>
      <c r="NH658" s="154"/>
      <c r="NI658" s="154"/>
      <c r="NJ658" s="154"/>
      <c r="NK658" s="154"/>
      <c r="NL658" s="154"/>
      <c r="NM658" s="154"/>
      <c r="NN658" s="154"/>
      <c r="NO658" s="154"/>
      <c r="NP658" s="154"/>
      <c r="NQ658" s="154"/>
      <c r="NR658" s="154"/>
      <c r="NS658" s="154"/>
      <c r="NT658" s="154"/>
      <c r="NU658" s="154"/>
      <c r="NV658" s="154"/>
      <c r="NW658" s="154"/>
      <c r="NX658" s="154"/>
      <c r="NY658" s="154"/>
      <c r="NZ658" s="154"/>
      <c r="OA658" s="154"/>
      <c r="OB658" s="154"/>
      <c r="OC658" s="154"/>
      <c r="OD658" s="154"/>
      <c r="OE658" s="154"/>
      <c r="OF658" s="154"/>
      <c r="OG658" s="154"/>
      <c r="OH658" s="154"/>
      <c r="OI658" s="154"/>
      <c r="OJ658" s="154"/>
      <c r="OK658" s="154"/>
      <c r="OL658" s="154"/>
      <c r="OM658" s="154"/>
      <c r="ON658" s="154"/>
      <c r="OO658" s="154"/>
      <c r="OP658" s="154"/>
      <c r="OQ658" s="154"/>
      <c r="OR658" s="154"/>
      <c r="OS658" s="154"/>
      <c r="OT658" s="154"/>
      <c r="OU658" s="154"/>
      <c r="OV658" s="154"/>
      <c r="OW658" s="154"/>
      <c r="OX658" s="154"/>
      <c r="OY658" s="154"/>
      <c r="OZ658" s="154"/>
      <c r="PA658" s="154"/>
      <c r="PB658" s="154"/>
      <c r="PC658" s="154"/>
      <c r="PD658" s="154"/>
      <c r="PE658" s="154"/>
      <c r="PF658" s="154"/>
      <c r="PG658" s="154"/>
      <c r="PH658" s="154"/>
      <c r="PI658" s="154"/>
      <c r="PJ658" s="154"/>
      <c r="PK658" s="154"/>
      <c r="PL658" s="154"/>
      <c r="PM658" s="154"/>
      <c r="PN658" s="154"/>
      <c r="PO658" s="154"/>
      <c r="PP658" s="154"/>
      <c r="PQ658" s="154"/>
      <c r="PR658" s="154"/>
      <c r="PS658" s="154"/>
      <c r="PT658" s="154"/>
      <c r="PU658" s="154"/>
      <c r="PV658" s="154"/>
      <c r="PW658" s="154"/>
      <c r="PX658" s="154"/>
      <c r="PY658" s="154"/>
      <c r="PZ658" s="154"/>
      <c r="QA658" s="154"/>
      <c r="QB658" s="154"/>
      <c r="QC658" s="154"/>
      <c r="QD658" s="154"/>
      <c r="QE658" s="154"/>
      <c r="QF658" s="154"/>
      <c r="QG658" s="154"/>
      <c r="QH658" s="154"/>
      <c r="QI658" s="154"/>
      <c r="QJ658" s="154"/>
      <c r="QK658" s="154"/>
      <c r="QL658" s="154"/>
      <c r="QM658" s="154"/>
      <c r="QN658" s="154"/>
      <c r="QO658" s="154"/>
      <c r="QP658" s="154"/>
      <c r="QQ658" s="154"/>
      <c r="QR658" s="154"/>
      <c r="QS658" s="154"/>
      <c r="QT658" s="154"/>
      <c r="QU658" s="154"/>
      <c r="QV658" s="154"/>
      <c r="QW658" s="154"/>
      <c r="QX658" s="154"/>
      <c r="QY658" s="154"/>
      <c r="QZ658" s="154"/>
      <c r="RA658" s="154"/>
      <c r="RB658" s="154"/>
      <c r="RC658" s="154"/>
      <c r="RD658" s="154"/>
      <c r="RE658" s="154"/>
      <c r="RF658" s="154"/>
      <c r="RG658" s="154"/>
      <c r="RH658" s="154"/>
      <c r="RI658" s="154"/>
      <c r="RJ658" s="154"/>
      <c r="RK658" s="154"/>
      <c r="RL658" s="154"/>
      <c r="RM658" s="154"/>
      <c r="RN658" s="154"/>
      <c r="RO658" s="154"/>
      <c r="RP658" s="154"/>
      <c r="RQ658" s="154"/>
      <c r="RR658" s="154"/>
      <c r="RS658" s="154"/>
      <c r="RT658" s="154"/>
      <c r="RU658" s="154"/>
      <c r="RV658" s="154"/>
      <c r="RW658" s="154"/>
      <c r="RX658" s="154"/>
      <c r="RY658" s="154"/>
      <c r="RZ658" s="154"/>
      <c r="SA658" s="154"/>
      <c r="SB658" s="154"/>
      <c r="SC658" s="154"/>
      <c r="SD658" s="154"/>
      <c r="SE658" s="154"/>
      <c r="SF658" s="154"/>
      <c r="SG658" s="154"/>
      <c r="SH658" s="154"/>
      <c r="SI658" s="154"/>
      <c r="SJ658" s="154"/>
      <c r="SK658" s="154"/>
      <c r="SL658" s="154"/>
      <c r="SM658" s="154"/>
      <c r="SN658" s="154"/>
      <c r="SO658" s="154"/>
      <c r="SP658" s="154"/>
      <c r="SQ658" s="154"/>
      <c r="SR658" s="154"/>
      <c r="SS658" s="154"/>
      <c r="ST658" s="154"/>
      <c r="SU658" s="154"/>
      <c r="SV658" s="154"/>
      <c r="SW658" s="154"/>
      <c r="SX658" s="154"/>
      <c r="SY658" s="154"/>
      <c r="SZ658" s="154"/>
      <c r="TA658" s="154"/>
      <c r="TB658" s="154"/>
      <c r="TC658" s="154"/>
      <c r="TD658" s="154"/>
      <c r="TE658" s="154"/>
      <c r="TF658" s="154"/>
      <c r="TG658" s="154"/>
      <c r="TH658" s="154"/>
      <c r="TI658" s="154"/>
      <c r="TJ658" s="154"/>
      <c r="TK658" s="154"/>
      <c r="TL658" s="154"/>
      <c r="TM658" s="154"/>
      <c r="TN658" s="154"/>
      <c r="TO658" s="154"/>
      <c r="TP658" s="154"/>
      <c r="TQ658" s="154"/>
      <c r="TR658" s="154"/>
      <c r="TS658" s="154"/>
      <c r="TT658" s="154"/>
      <c r="TU658" s="154"/>
      <c r="TV658" s="154"/>
      <c r="TW658" s="154"/>
      <c r="TX658" s="154"/>
      <c r="TY658" s="154"/>
      <c r="TZ658" s="154"/>
      <c r="UA658" s="154"/>
      <c r="UB658" s="154"/>
      <c r="UC658" s="154"/>
      <c r="UD658" s="154"/>
      <c r="UE658" s="154"/>
      <c r="UF658" s="154"/>
      <c r="UG658" s="154"/>
      <c r="UH658" s="154"/>
      <c r="UI658" s="154"/>
      <c r="UJ658" s="154"/>
      <c r="UK658" s="154"/>
      <c r="UL658" s="154"/>
      <c r="UM658" s="154"/>
      <c r="UN658" s="154"/>
      <c r="UO658" s="154"/>
      <c r="UP658" s="154"/>
      <c r="UQ658" s="154"/>
      <c r="UR658" s="154"/>
      <c r="US658" s="154"/>
      <c r="UT658" s="154"/>
      <c r="UU658" s="154"/>
      <c r="UV658" s="154"/>
      <c r="UW658" s="154"/>
      <c r="UX658" s="154"/>
      <c r="UY658" s="154"/>
      <c r="UZ658" s="154"/>
      <c r="VA658" s="154"/>
      <c r="VB658" s="154"/>
      <c r="VC658" s="154"/>
      <c r="VD658" s="154"/>
      <c r="VE658" s="154"/>
      <c r="VF658" s="154"/>
      <c r="VG658" s="154"/>
      <c r="VH658" s="154"/>
      <c r="VI658" s="154"/>
      <c r="VJ658" s="154"/>
      <c r="VK658" s="154"/>
      <c r="VL658" s="154"/>
      <c r="VM658" s="154"/>
      <c r="VN658" s="154"/>
      <c r="VO658" s="154"/>
      <c r="VP658" s="154"/>
      <c r="VQ658" s="154"/>
      <c r="VR658" s="154"/>
      <c r="VS658" s="154"/>
      <c r="VT658" s="154"/>
      <c r="VU658" s="154"/>
      <c r="VV658" s="154"/>
      <c r="VW658" s="154"/>
    </row>
    <row r="659" spans="1:595" s="153" customFormat="1" ht="34.5" customHeight="1">
      <c r="A659" s="798"/>
      <c r="B659" s="295" t="s">
        <v>1429</v>
      </c>
      <c r="C659" s="658"/>
      <c r="D659" s="679"/>
      <c r="E659" s="662"/>
      <c r="F659" s="663"/>
      <c r="G659" s="665"/>
      <c r="H659" s="665"/>
      <c r="I659" s="169" t="s">
        <v>352</v>
      </c>
      <c r="J659" s="169" t="s">
        <v>298</v>
      </c>
      <c r="K659" s="169" t="s">
        <v>1428</v>
      </c>
      <c r="L659" s="169" t="s">
        <v>424</v>
      </c>
      <c r="M659" s="155">
        <v>0</v>
      </c>
      <c r="N659" s="155">
        <v>0</v>
      </c>
      <c r="O659" s="155">
        <v>42200</v>
      </c>
      <c r="P659" s="168">
        <v>42800</v>
      </c>
      <c r="Q659" s="161">
        <v>65400</v>
      </c>
      <c r="R659" s="161">
        <v>65400</v>
      </c>
      <c r="S659" s="545">
        <v>3</v>
      </c>
      <c r="AU659" s="154"/>
      <c r="AV659" s="154"/>
      <c r="AW659" s="154"/>
      <c r="AX659" s="154"/>
      <c r="AY659" s="154"/>
      <c r="AZ659" s="154"/>
      <c r="BA659" s="154"/>
      <c r="BB659" s="154"/>
      <c r="BC659" s="154"/>
      <c r="BD659" s="154"/>
      <c r="BE659" s="154"/>
      <c r="BF659" s="154"/>
      <c r="BG659" s="154"/>
      <c r="BH659" s="154"/>
      <c r="BI659" s="154"/>
      <c r="BJ659" s="154"/>
      <c r="BK659" s="154"/>
      <c r="BL659" s="154"/>
      <c r="BM659" s="154"/>
      <c r="BN659" s="154"/>
      <c r="BO659" s="154"/>
      <c r="BP659" s="154"/>
      <c r="BQ659" s="154"/>
      <c r="BR659" s="154"/>
      <c r="BS659" s="154"/>
      <c r="BT659" s="154"/>
      <c r="BU659" s="154"/>
      <c r="BV659" s="154"/>
      <c r="BW659" s="154"/>
      <c r="BX659" s="154"/>
      <c r="BY659" s="154"/>
      <c r="BZ659" s="154"/>
      <c r="CA659" s="154"/>
      <c r="CB659" s="154"/>
      <c r="CC659" s="154"/>
      <c r="CD659" s="154"/>
      <c r="CE659" s="154"/>
      <c r="CF659" s="154"/>
      <c r="CG659" s="154"/>
      <c r="CH659" s="154"/>
      <c r="CI659" s="154"/>
      <c r="CJ659" s="154"/>
      <c r="CK659" s="154"/>
      <c r="CL659" s="154"/>
      <c r="CM659" s="154"/>
      <c r="CN659" s="154"/>
      <c r="CO659" s="154"/>
      <c r="CP659" s="154"/>
      <c r="CQ659" s="154"/>
      <c r="CR659" s="154"/>
      <c r="CS659" s="154"/>
      <c r="CT659" s="154"/>
      <c r="CU659" s="154"/>
      <c r="CV659" s="154"/>
      <c r="CW659" s="154"/>
      <c r="CX659" s="154"/>
      <c r="CY659" s="154"/>
      <c r="CZ659" s="154"/>
      <c r="DA659" s="154"/>
      <c r="DB659" s="154"/>
      <c r="DC659" s="154"/>
      <c r="DD659" s="154"/>
      <c r="DE659" s="154"/>
      <c r="DF659" s="154"/>
      <c r="DG659" s="154"/>
      <c r="DH659" s="154"/>
      <c r="DI659" s="154"/>
      <c r="DJ659" s="154"/>
      <c r="DK659" s="154"/>
      <c r="DL659" s="154"/>
      <c r="DM659" s="154"/>
      <c r="DN659" s="154"/>
      <c r="DO659" s="154"/>
      <c r="DP659" s="154"/>
      <c r="DQ659" s="154"/>
      <c r="DR659" s="154"/>
      <c r="DS659" s="154"/>
      <c r="DT659" s="154"/>
      <c r="DU659" s="154"/>
      <c r="DV659" s="154"/>
      <c r="DW659" s="154"/>
      <c r="DX659" s="154"/>
      <c r="DY659" s="154"/>
      <c r="DZ659" s="154"/>
      <c r="EA659" s="154"/>
      <c r="EB659" s="154"/>
      <c r="EC659" s="154"/>
      <c r="ED659" s="154"/>
      <c r="EE659" s="154"/>
      <c r="EF659" s="154"/>
      <c r="EG659" s="154"/>
      <c r="EH659" s="154"/>
      <c r="EI659" s="154"/>
      <c r="EJ659" s="154"/>
      <c r="EK659" s="154"/>
      <c r="EL659" s="154"/>
      <c r="EM659" s="154"/>
      <c r="EN659" s="154"/>
      <c r="EO659" s="154"/>
      <c r="EP659" s="154"/>
      <c r="EQ659" s="154"/>
      <c r="ER659" s="154"/>
      <c r="ES659" s="154"/>
      <c r="ET659" s="154"/>
      <c r="EU659" s="154"/>
      <c r="EV659" s="154"/>
      <c r="EW659" s="154"/>
      <c r="EX659" s="154"/>
      <c r="EY659" s="154"/>
      <c r="EZ659" s="154"/>
      <c r="FA659" s="154"/>
      <c r="FB659" s="154"/>
      <c r="FC659" s="154"/>
      <c r="FD659" s="154"/>
      <c r="FE659" s="154"/>
      <c r="FF659" s="154"/>
      <c r="FG659" s="154"/>
      <c r="FH659" s="154"/>
      <c r="FI659" s="154"/>
      <c r="FJ659" s="154"/>
      <c r="FK659" s="154"/>
      <c r="FL659" s="154"/>
      <c r="FM659" s="154"/>
      <c r="FN659" s="154"/>
      <c r="FO659" s="154"/>
      <c r="FP659" s="154"/>
      <c r="FQ659" s="154"/>
      <c r="FR659" s="154"/>
      <c r="FS659" s="154"/>
      <c r="FT659" s="154"/>
      <c r="FU659" s="154"/>
      <c r="FV659" s="154"/>
      <c r="FW659" s="154"/>
      <c r="FX659" s="154"/>
      <c r="FY659" s="154"/>
      <c r="FZ659" s="154"/>
      <c r="GA659" s="154"/>
      <c r="GB659" s="154"/>
      <c r="GC659" s="154"/>
      <c r="GD659" s="154"/>
      <c r="GE659" s="154"/>
      <c r="GF659" s="154"/>
      <c r="GG659" s="154"/>
      <c r="GH659" s="154"/>
      <c r="GI659" s="154"/>
      <c r="GJ659" s="154"/>
      <c r="GK659" s="154"/>
      <c r="GL659" s="154"/>
      <c r="GM659" s="154"/>
      <c r="GN659" s="154"/>
      <c r="GO659" s="154"/>
      <c r="GP659" s="154"/>
      <c r="GQ659" s="154"/>
      <c r="GR659" s="154"/>
      <c r="GS659" s="154"/>
      <c r="GT659" s="154"/>
      <c r="GU659" s="154"/>
      <c r="GV659" s="154"/>
      <c r="GW659" s="154"/>
      <c r="GX659" s="154"/>
      <c r="GY659" s="154"/>
      <c r="GZ659" s="154"/>
      <c r="HA659" s="154"/>
      <c r="HB659" s="154"/>
      <c r="HC659" s="154"/>
      <c r="HD659" s="154"/>
      <c r="HE659" s="154"/>
      <c r="HF659" s="154"/>
      <c r="HG659" s="154"/>
      <c r="HH659" s="154"/>
      <c r="HI659" s="154"/>
      <c r="HJ659" s="154"/>
      <c r="HK659" s="154"/>
      <c r="HL659" s="154"/>
      <c r="HM659" s="154"/>
      <c r="HN659" s="154"/>
      <c r="HO659" s="154"/>
      <c r="HP659" s="154"/>
      <c r="HQ659" s="154"/>
      <c r="HR659" s="154"/>
      <c r="HS659" s="154"/>
      <c r="HT659" s="154"/>
      <c r="HU659" s="154"/>
      <c r="HV659" s="154"/>
      <c r="HW659" s="154"/>
      <c r="HX659" s="154"/>
      <c r="HY659" s="154"/>
      <c r="HZ659" s="154"/>
      <c r="IA659" s="154"/>
      <c r="IB659" s="154"/>
      <c r="IC659" s="154"/>
      <c r="ID659" s="154"/>
      <c r="IE659" s="154"/>
      <c r="IF659" s="154"/>
      <c r="IG659" s="154"/>
      <c r="IH659" s="154"/>
      <c r="II659" s="154"/>
      <c r="IJ659" s="154"/>
      <c r="IK659" s="154"/>
      <c r="IL659" s="154"/>
      <c r="IM659" s="154"/>
      <c r="IN659" s="154"/>
      <c r="IO659" s="154"/>
      <c r="IP659" s="154"/>
      <c r="IQ659" s="154"/>
      <c r="IR659" s="154"/>
      <c r="IS659" s="154"/>
      <c r="IT659" s="154"/>
      <c r="IU659" s="154"/>
      <c r="IV659" s="154"/>
      <c r="IW659" s="154"/>
      <c r="IX659" s="154"/>
      <c r="IY659" s="154"/>
      <c r="IZ659" s="154"/>
      <c r="JA659" s="154"/>
      <c r="JB659" s="154"/>
      <c r="JC659" s="154"/>
      <c r="JD659" s="154"/>
      <c r="JE659" s="154"/>
      <c r="JF659" s="154"/>
      <c r="JG659" s="154"/>
      <c r="JH659" s="154"/>
      <c r="JI659" s="154"/>
      <c r="JJ659" s="154"/>
      <c r="JK659" s="154"/>
      <c r="JL659" s="154"/>
      <c r="JM659" s="154"/>
      <c r="JN659" s="154"/>
      <c r="JO659" s="154"/>
      <c r="JP659" s="154"/>
      <c r="JQ659" s="154"/>
      <c r="JR659" s="154"/>
      <c r="JS659" s="154"/>
      <c r="JT659" s="154"/>
      <c r="JU659" s="154"/>
      <c r="JV659" s="154"/>
      <c r="JW659" s="154"/>
      <c r="JX659" s="154"/>
      <c r="JY659" s="154"/>
      <c r="JZ659" s="154"/>
      <c r="KA659" s="154"/>
      <c r="KB659" s="154"/>
      <c r="KC659" s="154"/>
      <c r="KD659" s="154"/>
      <c r="KE659" s="154"/>
      <c r="KF659" s="154"/>
      <c r="KG659" s="154"/>
      <c r="KH659" s="154"/>
      <c r="KI659" s="154"/>
      <c r="KJ659" s="154"/>
      <c r="KK659" s="154"/>
      <c r="KL659" s="154"/>
      <c r="KM659" s="154"/>
      <c r="KN659" s="154"/>
      <c r="KO659" s="154"/>
      <c r="KP659" s="154"/>
      <c r="KQ659" s="154"/>
      <c r="KR659" s="154"/>
      <c r="KS659" s="154"/>
      <c r="KT659" s="154"/>
      <c r="KU659" s="154"/>
      <c r="KV659" s="154"/>
      <c r="KW659" s="154"/>
      <c r="KX659" s="154"/>
      <c r="KY659" s="154"/>
      <c r="KZ659" s="154"/>
      <c r="LA659" s="154"/>
      <c r="LB659" s="154"/>
      <c r="LC659" s="154"/>
      <c r="LD659" s="154"/>
      <c r="LE659" s="154"/>
      <c r="LF659" s="154"/>
      <c r="LG659" s="154"/>
      <c r="LH659" s="154"/>
      <c r="LI659" s="154"/>
      <c r="LJ659" s="154"/>
      <c r="LK659" s="154"/>
      <c r="LL659" s="154"/>
      <c r="LM659" s="154"/>
      <c r="LN659" s="154"/>
      <c r="LO659" s="154"/>
      <c r="LP659" s="154"/>
      <c r="LQ659" s="154"/>
      <c r="LR659" s="154"/>
      <c r="LS659" s="154"/>
      <c r="LT659" s="154"/>
      <c r="LU659" s="154"/>
      <c r="LV659" s="154"/>
      <c r="LW659" s="154"/>
      <c r="LX659" s="154"/>
      <c r="LY659" s="154"/>
      <c r="LZ659" s="154"/>
      <c r="MA659" s="154"/>
      <c r="MB659" s="154"/>
      <c r="MC659" s="154"/>
      <c r="MD659" s="154"/>
      <c r="ME659" s="154"/>
      <c r="MF659" s="154"/>
      <c r="MG659" s="154"/>
      <c r="MH659" s="154"/>
      <c r="MI659" s="154"/>
      <c r="MJ659" s="154"/>
      <c r="MK659" s="154"/>
      <c r="ML659" s="154"/>
      <c r="MM659" s="154"/>
      <c r="MN659" s="154"/>
      <c r="MO659" s="154"/>
      <c r="MP659" s="154"/>
      <c r="MQ659" s="154"/>
      <c r="MR659" s="154"/>
      <c r="MS659" s="154"/>
      <c r="MT659" s="154"/>
      <c r="MU659" s="154"/>
      <c r="MV659" s="154"/>
      <c r="MW659" s="154"/>
      <c r="MX659" s="154"/>
      <c r="MY659" s="154"/>
      <c r="MZ659" s="154"/>
      <c r="NA659" s="154"/>
      <c r="NB659" s="154"/>
      <c r="NC659" s="154"/>
      <c r="ND659" s="154"/>
      <c r="NE659" s="154"/>
      <c r="NF659" s="154"/>
      <c r="NG659" s="154"/>
      <c r="NH659" s="154"/>
      <c r="NI659" s="154"/>
      <c r="NJ659" s="154"/>
      <c r="NK659" s="154"/>
      <c r="NL659" s="154"/>
      <c r="NM659" s="154"/>
      <c r="NN659" s="154"/>
      <c r="NO659" s="154"/>
      <c r="NP659" s="154"/>
      <c r="NQ659" s="154"/>
      <c r="NR659" s="154"/>
      <c r="NS659" s="154"/>
      <c r="NT659" s="154"/>
      <c r="NU659" s="154"/>
      <c r="NV659" s="154"/>
      <c r="NW659" s="154"/>
      <c r="NX659" s="154"/>
      <c r="NY659" s="154"/>
      <c r="NZ659" s="154"/>
      <c r="OA659" s="154"/>
      <c r="OB659" s="154"/>
      <c r="OC659" s="154"/>
      <c r="OD659" s="154"/>
      <c r="OE659" s="154"/>
      <c r="OF659" s="154"/>
      <c r="OG659" s="154"/>
      <c r="OH659" s="154"/>
      <c r="OI659" s="154"/>
      <c r="OJ659" s="154"/>
      <c r="OK659" s="154"/>
      <c r="OL659" s="154"/>
      <c r="OM659" s="154"/>
      <c r="ON659" s="154"/>
      <c r="OO659" s="154"/>
      <c r="OP659" s="154"/>
      <c r="OQ659" s="154"/>
      <c r="OR659" s="154"/>
      <c r="OS659" s="154"/>
      <c r="OT659" s="154"/>
      <c r="OU659" s="154"/>
      <c r="OV659" s="154"/>
      <c r="OW659" s="154"/>
      <c r="OX659" s="154"/>
      <c r="OY659" s="154"/>
      <c r="OZ659" s="154"/>
      <c r="PA659" s="154"/>
      <c r="PB659" s="154"/>
      <c r="PC659" s="154"/>
      <c r="PD659" s="154"/>
      <c r="PE659" s="154"/>
      <c r="PF659" s="154"/>
      <c r="PG659" s="154"/>
      <c r="PH659" s="154"/>
      <c r="PI659" s="154"/>
      <c r="PJ659" s="154"/>
      <c r="PK659" s="154"/>
      <c r="PL659" s="154"/>
      <c r="PM659" s="154"/>
      <c r="PN659" s="154"/>
      <c r="PO659" s="154"/>
      <c r="PP659" s="154"/>
      <c r="PQ659" s="154"/>
      <c r="PR659" s="154"/>
      <c r="PS659" s="154"/>
      <c r="PT659" s="154"/>
      <c r="PU659" s="154"/>
      <c r="PV659" s="154"/>
      <c r="PW659" s="154"/>
      <c r="PX659" s="154"/>
      <c r="PY659" s="154"/>
      <c r="PZ659" s="154"/>
      <c r="QA659" s="154"/>
      <c r="QB659" s="154"/>
      <c r="QC659" s="154"/>
      <c r="QD659" s="154"/>
      <c r="QE659" s="154"/>
      <c r="QF659" s="154"/>
      <c r="QG659" s="154"/>
      <c r="QH659" s="154"/>
      <c r="QI659" s="154"/>
      <c r="QJ659" s="154"/>
      <c r="QK659" s="154"/>
      <c r="QL659" s="154"/>
      <c r="QM659" s="154"/>
      <c r="QN659" s="154"/>
      <c r="QO659" s="154"/>
      <c r="QP659" s="154"/>
      <c r="QQ659" s="154"/>
      <c r="QR659" s="154"/>
      <c r="QS659" s="154"/>
      <c r="QT659" s="154"/>
      <c r="QU659" s="154"/>
      <c r="QV659" s="154"/>
      <c r="QW659" s="154"/>
      <c r="QX659" s="154"/>
      <c r="QY659" s="154"/>
      <c r="QZ659" s="154"/>
      <c r="RA659" s="154"/>
      <c r="RB659" s="154"/>
      <c r="RC659" s="154"/>
      <c r="RD659" s="154"/>
      <c r="RE659" s="154"/>
      <c r="RF659" s="154"/>
      <c r="RG659" s="154"/>
      <c r="RH659" s="154"/>
      <c r="RI659" s="154"/>
      <c r="RJ659" s="154"/>
      <c r="RK659" s="154"/>
      <c r="RL659" s="154"/>
      <c r="RM659" s="154"/>
      <c r="RN659" s="154"/>
      <c r="RO659" s="154"/>
      <c r="RP659" s="154"/>
      <c r="RQ659" s="154"/>
      <c r="RR659" s="154"/>
      <c r="RS659" s="154"/>
      <c r="RT659" s="154"/>
      <c r="RU659" s="154"/>
      <c r="RV659" s="154"/>
      <c r="RW659" s="154"/>
      <c r="RX659" s="154"/>
      <c r="RY659" s="154"/>
      <c r="RZ659" s="154"/>
      <c r="SA659" s="154"/>
      <c r="SB659" s="154"/>
      <c r="SC659" s="154"/>
      <c r="SD659" s="154"/>
      <c r="SE659" s="154"/>
      <c r="SF659" s="154"/>
      <c r="SG659" s="154"/>
      <c r="SH659" s="154"/>
      <c r="SI659" s="154"/>
      <c r="SJ659" s="154"/>
      <c r="SK659" s="154"/>
      <c r="SL659" s="154"/>
      <c r="SM659" s="154"/>
      <c r="SN659" s="154"/>
      <c r="SO659" s="154"/>
      <c r="SP659" s="154"/>
      <c r="SQ659" s="154"/>
      <c r="SR659" s="154"/>
      <c r="SS659" s="154"/>
      <c r="ST659" s="154"/>
      <c r="SU659" s="154"/>
      <c r="SV659" s="154"/>
      <c r="SW659" s="154"/>
      <c r="SX659" s="154"/>
      <c r="SY659" s="154"/>
      <c r="SZ659" s="154"/>
      <c r="TA659" s="154"/>
      <c r="TB659" s="154"/>
      <c r="TC659" s="154"/>
      <c r="TD659" s="154"/>
      <c r="TE659" s="154"/>
      <c r="TF659" s="154"/>
      <c r="TG659" s="154"/>
      <c r="TH659" s="154"/>
      <c r="TI659" s="154"/>
      <c r="TJ659" s="154"/>
      <c r="TK659" s="154"/>
      <c r="TL659" s="154"/>
      <c r="TM659" s="154"/>
      <c r="TN659" s="154"/>
      <c r="TO659" s="154"/>
      <c r="TP659" s="154"/>
      <c r="TQ659" s="154"/>
      <c r="TR659" s="154"/>
      <c r="TS659" s="154"/>
      <c r="TT659" s="154"/>
      <c r="TU659" s="154"/>
      <c r="TV659" s="154"/>
      <c r="TW659" s="154"/>
      <c r="TX659" s="154"/>
      <c r="TY659" s="154"/>
      <c r="TZ659" s="154"/>
      <c r="UA659" s="154"/>
      <c r="UB659" s="154"/>
      <c r="UC659" s="154"/>
      <c r="UD659" s="154"/>
      <c r="UE659" s="154"/>
      <c r="UF659" s="154"/>
      <c r="UG659" s="154"/>
      <c r="UH659" s="154"/>
      <c r="UI659" s="154"/>
      <c r="UJ659" s="154"/>
      <c r="UK659" s="154"/>
      <c r="UL659" s="154"/>
      <c r="UM659" s="154"/>
      <c r="UN659" s="154"/>
      <c r="UO659" s="154"/>
      <c r="UP659" s="154"/>
      <c r="UQ659" s="154"/>
      <c r="UR659" s="154"/>
      <c r="US659" s="154"/>
      <c r="UT659" s="154"/>
      <c r="UU659" s="154"/>
      <c r="UV659" s="154"/>
      <c r="UW659" s="154"/>
      <c r="UX659" s="154"/>
      <c r="UY659" s="154"/>
      <c r="UZ659" s="154"/>
      <c r="VA659" s="154"/>
      <c r="VB659" s="154"/>
      <c r="VC659" s="154"/>
      <c r="VD659" s="154"/>
      <c r="VE659" s="154"/>
      <c r="VF659" s="154"/>
      <c r="VG659" s="154"/>
      <c r="VH659" s="154"/>
      <c r="VI659" s="154"/>
      <c r="VJ659" s="154"/>
      <c r="VK659" s="154"/>
      <c r="VL659" s="154"/>
      <c r="VM659" s="154"/>
      <c r="VN659" s="154"/>
      <c r="VO659" s="154"/>
      <c r="VP659" s="154"/>
      <c r="VQ659" s="154"/>
      <c r="VR659" s="154"/>
      <c r="VS659" s="154"/>
      <c r="VT659" s="154"/>
      <c r="VU659" s="154"/>
      <c r="VV659" s="154"/>
      <c r="VW659" s="154"/>
    </row>
    <row r="660" spans="1:595" s="153" customFormat="1" ht="88.5" customHeight="1">
      <c r="A660" s="798"/>
      <c r="B660" s="673" t="s">
        <v>1430</v>
      </c>
      <c r="C660" s="657" t="s">
        <v>1431</v>
      </c>
      <c r="D660" s="659" t="s">
        <v>1432</v>
      </c>
      <c r="E660" s="486" t="s">
        <v>1433</v>
      </c>
      <c r="F660" s="179" t="s">
        <v>51</v>
      </c>
      <c r="G660" s="177">
        <v>43466</v>
      </c>
      <c r="H660" s="177" t="s">
        <v>24</v>
      </c>
      <c r="I660" s="193" t="s">
        <v>352</v>
      </c>
      <c r="J660" s="193" t="s">
        <v>298</v>
      </c>
      <c r="K660" s="193" t="s">
        <v>1434</v>
      </c>
      <c r="L660" s="193" t="s">
        <v>28</v>
      </c>
      <c r="M660" s="152">
        <f>M661</f>
        <v>946000</v>
      </c>
      <c r="N660" s="152">
        <f t="shared" ref="N660:R660" si="56">N661</f>
        <v>946000</v>
      </c>
      <c r="O660" s="152">
        <f t="shared" si="56"/>
        <v>1086000</v>
      </c>
      <c r="P660" s="152">
        <f t="shared" si="56"/>
        <v>1086000</v>
      </c>
      <c r="Q660" s="152">
        <f t="shared" si="56"/>
        <v>1086000</v>
      </c>
      <c r="R660" s="152">
        <f t="shared" si="56"/>
        <v>1086000</v>
      </c>
      <c r="S660" s="551"/>
      <c r="AU660" s="154"/>
      <c r="AV660" s="154"/>
      <c r="AW660" s="154"/>
      <c r="AX660" s="154"/>
      <c r="AY660" s="154"/>
      <c r="AZ660" s="154"/>
      <c r="BA660" s="154"/>
      <c r="BB660" s="154"/>
      <c r="BC660" s="154"/>
      <c r="BD660" s="154"/>
      <c r="BE660" s="154"/>
      <c r="BF660" s="154"/>
      <c r="BG660" s="154"/>
      <c r="BH660" s="154"/>
      <c r="BI660" s="154"/>
      <c r="BJ660" s="154"/>
      <c r="BK660" s="154"/>
      <c r="BL660" s="154"/>
      <c r="BM660" s="154"/>
      <c r="BN660" s="154"/>
      <c r="BO660" s="154"/>
      <c r="BP660" s="154"/>
      <c r="BQ660" s="154"/>
      <c r="BR660" s="154"/>
      <c r="BS660" s="154"/>
      <c r="BT660" s="154"/>
      <c r="BU660" s="154"/>
      <c r="BV660" s="154"/>
      <c r="BW660" s="154"/>
      <c r="BX660" s="154"/>
      <c r="BY660" s="154"/>
      <c r="BZ660" s="154"/>
      <c r="CA660" s="154"/>
      <c r="CB660" s="154"/>
      <c r="CC660" s="154"/>
      <c r="CD660" s="154"/>
      <c r="CE660" s="154"/>
      <c r="CF660" s="154"/>
      <c r="CG660" s="154"/>
      <c r="CH660" s="154"/>
      <c r="CI660" s="154"/>
      <c r="CJ660" s="154"/>
      <c r="CK660" s="154"/>
      <c r="CL660" s="154"/>
      <c r="CM660" s="154"/>
      <c r="CN660" s="154"/>
      <c r="CO660" s="154"/>
      <c r="CP660" s="154"/>
      <c r="CQ660" s="154"/>
      <c r="CR660" s="154"/>
      <c r="CS660" s="154"/>
      <c r="CT660" s="154"/>
      <c r="CU660" s="154"/>
      <c r="CV660" s="154"/>
      <c r="CW660" s="154"/>
      <c r="CX660" s="154"/>
      <c r="CY660" s="154"/>
      <c r="CZ660" s="154"/>
      <c r="DA660" s="154"/>
      <c r="DB660" s="154"/>
      <c r="DC660" s="154"/>
      <c r="DD660" s="154"/>
      <c r="DE660" s="154"/>
      <c r="DF660" s="154"/>
      <c r="DG660" s="154"/>
      <c r="DH660" s="154"/>
      <c r="DI660" s="154"/>
      <c r="DJ660" s="154"/>
      <c r="DK660" s="154"/>
      <c r="DL660" s="154"/>
      <c r="DM660" s="154"/>
      <c r="DN660" s="154"/>
      <c r="DO660" s="154"/>
      <c r="DP660" s="154"/>
      <c r="DQ660" s="154"/>
      <c r="DR660" s="154"/>
      <c r="DS660" s="154"/>
      <c r="DT660" s="154"/>
      <c r="DU660" s="154"/>
      <c r="DV660" s="154"/>
      <c r="DW660" s="154"/>
      <c r="DX660" s="154"/>
      <c r="DY660" s="154"/>
      <c r="DZ660" s="154"/>
      <c r="EA660" s="154"/>
      <c r="EB660" s="154"/>
      <c r="EC660" s="154"/>
      <c r="ED660" s="154"/>
      <c r="EE660" s="154"/>
      <c r="EF660" s="154"/>
      <c r="EG660" s="154"/>
      <c r="EH660" s="154"/>
      <c r="EI660" s="154"/>
      <c r="EJ660" s="154"/>
      <c r="EK660" s="154"/>
      <c r="EL660" s="154"/>
      <c r="EM660" s="154"/>
      <c r="EN660" s="154"/>
      <c r="EO660" s="154"/>
      <c r="EP660" s="154"/>
      <c r="EQ660" s="154"/>
      <c r="ER660" s="154"/>
      <c r="ES660" s="154"/>
      <c r="ET660" s="154"/>
      <c r="EU660" s="154"/>
      <c r="EV660" s="154"/>
      <c r="EW660" s="154"/>
      <c r="EX660" s="154"/>
      <c r="EY660" s="154"/>
      <c r="EZ660" s="154"/>
      <c r="FA660" s="154"/>
      <c r="FB660" s="154"/>
      <c r="FC660" s="154"/>
      <c r="FD660" s="154"/>
      <c r="FE660" s="154"/>
      <c r="FF660" s="154"/>
      <c r="FG660" s="154"/>
      <c r="FH660" s="154"/>
      <c r="FI660" s="154"/>
      <c r="FJ660" s="154"/>
      <c r="FK660" s="154"/>
      <c r="FL660" s="154"/>
      <c r="FM660" s="154"/>
      <c r="FN660" s="154"/>
      <c r="FO660" s="154"/>
      <c r="FP660" s="154"/>
      <c r="FQ660" s="154"/>
      <c r="FR660" s="154"/>
      <c r="FS660" s="154"/>
      <c r="FT660" s="154"/>
      <c r="FU660" s="154"/>
      <c r="FV660" s="154"/>
      <c r="FW660" s="154"/>
      <c r="FX660" s="154"/>
      <c r="FY660" s="154"/>
      <c r="FZ660" s="154"/>
      <c r="GA660" s="154"/>
      <c r="GB660" s="154"/>
      <c r="GC660" s="154"/>
      <c r="GD660" s="154"/>
      <c r="GE660" s="154"/>
      <c r="GF660" s="154"/>
      <c r="GG660" s="154"/>
      <c r="GH660" s="154"/>
      <c r="GI660" s="154"/>
      <c r="GJ660" s="154"/>
      <c r="GK660" s="154"/>
      <c r="GL660" s="154"/>
      <c r="GM660" s="154"/>
      <c r="GN660" s="154"/>
      <c r="GO660" s="154"/>
      <c r="GP660" s="154"/>
      <c r="GQ660" s="154"/>
      <c r="GR660" s="154"/>
      <c r="GS660" s="154"/>
      <c r="GT660" s="154"/>
      <c r="GU660" s="154"/>
      <c r="GV660" s="154"/>
      <c r="GW660" s="154"/>
      <c r="GX660" s="154"/>
      <c r="GY660" s="154"/>
      <c r="GZ660" s="154"/>
      <c r="HA660" s="154"/>
      <c r="HB660" s="154"/>
      <c r="HC660" s="154"/>
      <c r="HD660" s="154"/>
      <c r="HE660" s="154"/>
      <c r="HF660" s="154"/>
      <c r="HG660" s="154"/>
      <c r="HH660" s="154"/>
      <c r="HI660" s="154"/>
      <c r="HJ660" s="154"/>
      <c r="HK660" s="154"/>
      <c r="HL660" s="154"/>
      <c r="HM660" s="154"/>
      <c r="HN660" s="154"/>
      <c r="HO660" s="154"/>
      <c r="HP660" s="154"/>
      <c r="HQ660" s="154"/>
      <c r="HR660" s="154"/>
      <c r="HS660" s="154"/>
      <c r="HT660" s="154"/>
      <c r="HU660" s="154"/>
      <c r="HV660" s="154"/>
      <c r="HW660" s="154"/>
      <c r="HX660" s="154"/>
      <c r="HY660" s="154"/>
      <c r="HZ660" s="154"/>
      <c r="IA660" s="154"/>
      <c r="IB660" s="154"/>
      <c r="IC660" s="154"/>
      <c r="ID660" s="154"/>
      <c r="IE660" s="154"/>
      <c r="IF660" s="154"/>
      <c r="IG660" s="154"/>
      <c r="IH660" s="154"/>
      <c r="II660" s="154"/>
      <c r="IJ660" s="154"/>
      <c r="IK660" s="154"/>
      <c r="IL660" s="154"/>
      <c r="IM660" s="154"/>
      <c r="IN660" s="154"/>
      <c r="IO660" s="154"/>
      <c r="IP660" s="154"/>
      <c r="IQ660" s="154"/>
      <c r="IR660" s="154"/>
      <c r="IS660" s="154"/>
      <c r="IT660" s="154"/>
      <c r="IU660" s="154"/>
      <c r="IV660" s="154"/>
      <c r="IW660" s="154"/>
      <c r="IX660" s="154"/>
      <c r="IY660" s="154"/>
      <c r="IZ660" s="154"/>
      <c r="JA660" s="154"/>
      <c r="JB660" s="154"/>
      <c r="JC660" s="154"/>
      <c r="JD660" s="154"/>
      <c r="JE660" s="154"/>
      <c r="JF660" s="154"/>
      <c r="JG660" s="154"/>
      <c r="JH660" s="154"/>
      <c r="JI660" s="154"/>
      <c r="JJ660" s="154"/>
      <c r="JK660" s="154"/>
      <c r="JL660" s="154"/>
      <c r="JM660" s="154"/>
      <c r="JN660" s="154"/>
      <c r="JO660" s="154"/>
      <c r="JP660" s="154"/>
      <c r="JQ660" s="154"/>
      <c r="JR660" s="154"/>
      <c r="JS660" s="154"/>
      <c r="JT660" s="154"/>
      <c r="JU660" s="154"/>
      <c r="JV660" s="154"/>
      <c r="JW660" s="154"/>
      <c r="JX660" s="154"/>
      <c r="JY660" s="154"/>
      <c r="JZ660" s="154"/>
      <c r="KA660" s="154"/>
      <c r="KB660" s="154"/>
      <c r="KC660" s="154"/>
      <c r="KD660" s="154"/>
      <c r="KE660" s="154"/>
      <c r="KF660" s="154"/>
      <c r="KG660" s="154"/>
      <c r="KH660" s="154"/>
      <c r="KI660" s="154"/>
      <c r="KJ660" s="154"/>
      <c r="KK660" s="154"/>
      <c r="KL660" s="154"/>
      <c r="KM660" s="154"/>
      <c r="KN660" s="154"/>
      <c r="KO660" s="154"/>
      <c r="KP660" s="154"/>
      <c r="KQ660" s="154"/>
      <c r="KR660" s="154"/>
      <c r="KS660" s="154"/>
      <c r="KT660" s="154"/>
      <c r="KU660" s="154"/>
      <c r="KV660" s="154"/>
      <c r="KW660" s="154"/>
      <c r="KX660" s="154"/>
      <c r="KY660" s="154"/>
      <c r="KZ660" s="154"/>
      <c r="LA660" s="154"/>
      <c r="LB660" s="154"/>
      <c r="LC660" s="154"/>
      <c r="LD660" s="154"/>
      <c r="LE660" s="154"/>
      <c r="LF660" s="154"/>
      <c r="LG660" s="154"/>
      <c r="LH660" s="154"/>
      <c r="LI660" s="154"/>
      <c r="LJ660" s="154"/>
      <c r="LK660" s="154"/>
      <c r="LL660" s="154"/>
      <c r="LM660" s="154"/>
      <c r="LN660" s="154"/>
      <c r="LO660" s="154"/>
      <c r="LP660" s="154"/>
      <c r="LQ660" s="154"/>
      <c r="LR660" s="154"/>
      <c r="LS660" s="154"/>
      <c r="LT660" s="154"/>
      <c r="LU660" s="154"/>
      <c r="LV660" s="154"/>
      <c r="LW660" s="154"/>
      <c r="LX660" s="154"/>
      <c r="LY660" s="154"/>
      <c r="LZ660" s="154"/>
      <c r="MA660" s="154"/>
      <c r="MB660" s="154"/>
      <c r="MC660" s="154"/>
      <c r="MD660" s="154"/>
      <c r="ME660" s="154"/>
      <c r="MF660" s="154"/>
      <c r="MG660" s="154"/>
      <c r="MH660" s="154"/>
      <c r="MI660" s="154"/>
      <c r="MJ660" s="154"/>
      <c r="MK660" s="154"/>
      <c r="ML660" s="154"/>
      <c r="MM660" s="154"/>
      <c r="MN660" s="154"/>
      <c r="MO660" s="154"/>
      <c r="MP660" s="154"/>
      <c r="MQ660" s="154"/>
      <c r="MR660" s="154"/>
      <c r="MS660" s="154"/>
      <c r="MT660" s="154"/>
      <c r="MU660" s="154"/>
      <c r="MV660" s="154"/>
      <c r="MW660" s="154"/>
      <c r="MX660" s="154"/>
      <c r="MY660" s="154"/>
      <c r="MZ660" s="154"/>
      <c r="NA660" s="154"/>
      <c r="NB660" s="154"/>
      <c r="NC660" s="154"/>
      <c r="ND660" s="154"/>
      <c r="NE660" s="154"/>
      <c r="NF660" s="154"/>
      <c r="NG660" s="154"/>
      <c r="NH660" s="154"/>
      <c r="NI660" s="154"/>
      <c r="NJ660" s="154"/>
      <c r="NK660" s="154"/>
      <c r="NL660" s="154"/>
      <c r="NM660" s="154"/>
      <c r="NN660" s="154"/>
      <c r="NO660" s="154"/>
      <c r="NP660" s="154"/>
      <c r="NQ660" s="154"/>
      <c r="NR660" s="154"/>
      <c r="NS660" s="154"/>
      <c r="NT660" s="154"/>
      <c r="NU660" s="154"/>
      <c r="NV660" s="154"/>
      <c r="NW660" s="154"/>
      <c r="NX660" s="154"/>
      <c r="NY660" s="154"/>
      <c r="NZ660" s="154"/>
      <c r="OA660" s="154"/>
      <c r="OB660" s="154"/>
      <c r="OC660" s="154"/>
      <c r="OD660" s="154"/>
      <c r="OE660" s="154"/>
      <c r="OF660" s="154"/>
      <c r="OG660" s="154"/>
      <c r="OH660" s="154"/>
      <c r="OI660" s="154"/>
      <c r="OJ660" s="154"/>
      <c r="OK660" s="154"/>
      <c r="OL660" s="154"/>
      <c r="OM660" s="154"/>
      <c r="ON660" s="154"/>
      <c r="OO660" s="154"/>
      <c r="OP660" s="154"/>
      <c r="OQ660" s="154"/>
      <c r="OR660" s="154"/>
      <c r="OS660" s="154"/>
      <c r="OT660" s="154"/>
      <c r="OU660" s="154"/>
      <c r="OV660" s="154"/>
      <c r="OW660" s="154"/>
      <c r="OX660" s="154"/>
      <c r="OY660" s="154"/>
      <c r="OZ660" s="154"/>
      <c r="PA660" s="154"/>
      <c r="PB660" s="154"/>
      <c r="PC660" s="154"/>
      <c r="PD660" s="154"/>
      <c r="PE660" s="154"/>
      <c r="PF660" s="154"/>
      <c r="PG660" s="154"/>
      <c r="PH660" s="154"/>
      <c r="PI660" s="154"/>
      <c r="PJ660" s="154"/>
      <c r="PK660" s="154"/>
      <c r="PL660" s="154"/>
      <c r="PM660" s="154"/>
      <c r="PN660" s="154"/>
      <c r="PO660" s="154"/>
      <c r="PP660" s="154"/>
      <c r="PQ660" s="154"/>
      <c r="PR660" s="154"/>
      <c r="PS660" s="154"/>
      <c r="PT660" s="154"/>
      <c r="PU660" s="154"/>
      <c r="PV660" s="154"/>
      <c r="PW660" s="154"/>
      <c r="PX660" s="154"/>
      <c r="PY660" s="154"/>
      <c r="PZ660" s="154"/>
      <c r="QA660" s="154"/>
      <c r="QB660" s="154"/>
      <c r="QC660" s="154"/>
      <c r="QD660" s="154"/>
      <c r="QE660" s="154"/>
      <c r="QF660" s="154"/>
      <c r="QG660" s="154"/>
      <c r="QH660" s="154"/>
      <c r="QI660" s="154"/>
      <c r="QJ660" s="154"/>
      <c r="QK660" s="154"/>
      <c r="QL660" s="154"/>
      <c r="QM660" s="154"/>
      <c r="QN660" s="154"/>
      <c r="QO660" s="154"/>
      <c r="QP660" s="154"/>
      <c r="QQ660" s="154"/>
      <c r="QR660" s="154"/>
      <c r="QS660" s="154"/>
      <c r="QT660" s="154"/>
      <c r="QU660" s="154"/>
      <c r="QV660" s="154"/>
      <c r="QW660" s="154"/>
      <c r="QX660" s="154"/>
      <c r="QY660" s="154"/>
      <c r="QZ660" s="154"/>
      <c r="RA660" s="154"/>
      <c r="RB660" s="154"/>
      <c r="RC660" s="154"/>
      <c r="RD660" s="154"/>
      <c r="RE660" s="154"/>
      <c r="RF660" s="154"/>
      <c r="RG660" s="154"/>
      <c r="RH660" s="154"/>
      <c r="RI660" s="154"/>
      <c r="RJ660" s="154"/>
      <c r="RK660" s="154"/>
      <c r="RL660" s="154"/>
      <c r="RM660" s="154"/>
      <c r="RN660" s="154"/>
      <c r="RO660" s="154"/>
      <c r="RP660" s="154"/>
      <c r="RQ660" s="154"/>
      <c r="RR660" s="154"/>
      <c r="RS660" s="154"/>
      <c r="RT660" s="154"/>
      <c r="RU660" s="154"/>
      <c r="RV660" s="154"/>
      <c r="RW660" s="154"/>
      <c r="RX660" s="154"/>
      <c r="RY660" s="154"/>
      <c r="RZ660" s="154"/>
      <c r="SA660" s="154"/>
      <c r="SB660" s="154"/>
      <c r="SC660" s="154"/>
      <c r="SD660" s="154"/>
      <c r="SE660" s="154"/>
      <c r="SF660" s="154"/>
      <c r="SG660" s="154"/>
      <c r="SH660" s="154"/>
      <c r="SI660" s="154"/>
      <c r="SJ660" s="154"/>
      <c r="SK660" s="154"/>
      <c r="SL660" s="154"/>
      <c r="SM660" s="154"/>
      <c r="SN660" s="154"/>
      <c r="SO660" s="154"/>
      <c r="SP660" s="154"/>
      <c r="SQ660" s="154"/>
      <c r="SR660" s="154"/>
      <c r="SS660" s="154"/>
      <c r="ST660" s="154"/>
      <c r="SU660" s="154"/>
      <c r="SV660" s="154"/>
      <c r="SW660" s="154"/>
      <c r="SX660" s="154"/>
      <c r="SY660" s="154"/>
      <c r="SZ660" s="154"/>
      <c r="TA660" s="154"/>
      <c r="TB660" s="154"/>
      <c r="TC660" s="154"/>
      <c r="TD660" s="154"/>
      <c r="TE660" s="154"/>
      <c r="TF660" s="154"/>
      <c r="TG660" s="154"/>
      <c r="TH660" s="154"/>
      <c r="TI660" s="154"/>
      <c r="TJ660" s="154"/>
      <c r="TK660" s="154"/>
      <c r="TL660" s="154"/>
      <c r="TM660" s="154"/>
      <c r="TN660" s="154"/>
      <c r="TO660" s="154"/>
      <c r="TP660" s="154"/>
      <c r="TQ660" s="154"/>
      <c r="TR660" s="154"/>
      <c r="TS660" s="154"/>
      <c r="TT660" s="154"/>
      <c r="TU660" s="154"/>
      <c r="TV660" s="154"/>
      <c r="TW660" s="154"/>
      <c r="TX660" s="154"/>
      <c r="TY660" s="154"/>
      <c r="TZ660" s="154"/>
      <c r="UA660" s="154"/>
      <c r="UB660" s="154"/>
      <c r="UC660" s="154"/>
      <c r="UD660" s="154"/>
      <c r="UE660" s="154"/>
      <c r="UF660" s="154"/>
      <c r="UG660" s="154"/>
      <c r="UH660" s="154"/>
      <c r="UI660" s="154"/>
      <c r="UJ660" s="154"/>
      <c r="UK660" s="154"/>
      <c r="UL660" s="154"/>
      <c r="UM660" s="154"/>
      <c r="UN660" s="154"/>
      <c r="UO660" s="154"/>
      <c r="UP660" s="154"/>
      <c r="UQ660" s="154"/>
      <c r="UR660" s="154"/>
      <c r="US660" s="154"/>
      <c r="UT660" s="154"/>
      <c r="UU660" s="154"/>
      <c r="UV660" s="154"/>
      <c r="UW660" s="154"/>
      <c r="UX660" s="154"/>
      <c r="UY660" s="154"/>
      <c r="UZ660" s="154"/>
      <c r="VA660" s="154"/>
      <c r="VB660" s="154"/>
      <c r="VC660" s="154"/>
      <c r="VD660" s="154"/>
      <c r="VE660" s="154"/>
      <c r="VF660" s="154"/>
      <c r="VG660" s="154"/>
      <c r="VH660" s="154"/>
      <c r="VI660" s="154"/>
      <c r="VJ660" s="154"/>
      <c r="VK660" s="154"/>
      <c r="VL660" s="154"/>
      <c r="VM660" s="154"/>
      <c r="VN660" s="154"/>
      <c r="VO660" s="154"/>
      <c r="VP660" s="154"/>
      <c r="VQ660" s="154"/>
      <c r="VR660" s="154"/>
      <c r="VS660" s="154"/>
      <c r="VT660" s="154"/>
      <c r="VU660" s="154"/>
      <c r="VV660" s="154"/>
      <c r="VW660" s="154"/>
    </row>
    <row r="661" spans="1:595" s="153" customFormat="1" ht="92.25" customHeight="1">
      <c r="A661" s="798"/>
      <c r="B661" s="689"/>
      <c r="C661" s="658"/>
      <c r="D661" s="660"/>
      <c r="E661" s="485" t="s">
        <v>1435</v>
      </c>
      <c r="F661" s="166" t="s">
        <v>51</v>
      </c>
      <c r="G661" s="167">
        <v>45685</v>
      </c>
      <c r="H661" s="219" t="s">
        <v>1282</v>
      </c>
      <c r="I661" s="169" t="s">
        <v>352</v>
      </c>
      <c r="J661" s="169" t="s">
        <v>298</v>
      </c>
      <c r="K661" s="169" t="s">
        <v>1434</v>
      </c>
      <c r="L661" s="169" t="s">
        <v>431</v>
      </c>
      <c r="M661" s="155">
        <v>946000</v>
      </c>
      <c r="N661" s="155">
        <v>946000</v>
      </c>
      <c r="O661" s="155">
        <v>1086000</v>
      </c>
      <c r="P661" s="168">
        <v>1086000</v>
      </c>
      <c r="Q661" s="161">
        <v>1086000</v>
      </c>
      <c r="R661" s="161">
        <v>1086000</v>
      </c>
      <c r="S661" s="545">
        <v>3</v>
      </c>
      <c r="AU661" s="154"/>
      <c r="AV661" s="154"/>
      <c r="AW661" s="154"/>
      <c r="AX661" s="154"/>
      <c r="AY661" s="154"/>
      <c r="AZ661" s="154"/>
      <c r="BA661" s="154"/>
      <c r="BB661" s="154"/>
      <c r="BC661" s="154"/>
      <c r="BD661" s="154"/>
      <c r="BE661" s="154"/>
      <c r="BF661" s="154"/>
      <c r="BG661" s="154"/>
      <c r="BH661" s="154"/>
      <c r="BI661" s="154"/>
      <c r="BJ661" s="154"/>
      <c r="BK661" s="154"/>
      <c r="BL661" s="154"/>
      <c r="BM661" s="154"/>
      <c r="BN661" s="154"/>
      <c r="BO661" s="154"/>
      <c r="BP661" s="154"/>
      <c r="BQ661" s="154"/>
      <c r="BR661" s="154"/>
      <c r="BS661" s="154"/>
      <c r="BT661" s="154"/>
      <c r="BU661" s="154"/>
      <c r="BV661" s="154"/>
      <c r="BW661" s="154"/>
      <c r="BX661" s="154"/>
      <c r="BY661" s="154"/>
      <c r="BZ661" s="154"/>
      <c r="CA661" s="154"/>
      <c r="CB661" s="154"/>
      <c r="CC661" s="154"/>
      <c r="CD661" s="154"/>
      <c r="CE661" s="154"/>
      <c r="CF661" s="154"/>
      <c r="CG661" s="154"/>
      <c r="CH661" s="154"/>
      <c r="CI661" s="154"/>
      <c r="CJ661" s="154"/>
      <c r="CK661" s="154"/>
      <c r="CL661" s="154"/>
      <c r="CM661" s="154"/>
      <c r="CN661" s="154"/>
      <c r="CO661" s="154"/>
      <c r="CP661" s="154"/>
      <c r="CQ661" s="154"/>
      <c r="CR661" s="154"/>
      <c r="CS661" s="154"/>
      <c r="CT661" s="154"/>
      <c r="CU661" s="154"/>
      <c r="CV661" s="154"/>
      <c r="CW661" s="154"/>
      <c r="CX661" s="154"/>
      <c r="CY661" s="154"/>
      <c r="CZ661" s="154"/>
      <c r="DA661" s="154"/>
      <c r="DB661" s="154"/>
      <c r="DC661" s="154"/>
      <c r="DD661" s="154"/>
      <c r="DE661" s="154"/>
      <c r="DF661" s="154"/>
      <c r="DG661" s="154"/>
      <c r="DH661" s="154"/>
      <c r="DI661" s="154"/>
      <c r="DJ661" s="154"/>
      <c r="DK661" s="154"/>
      <c r="DL661" s="154"/>
      <c r="DM661" s="154"/>
      <c r="DN661" s="154"/>
      <c r="DO661" s="154"/>
      <c r="DP661" s="154"/>
      <c r="DQ661" s="154"/>
      <c r="DR661" s="154"/>
      <c r="DS661" s="154"/>
      <c r="DT661" s="154"/>
      <c r="DU661" s="154"/>
      <c r="DV661" s="154"/>
      <c r="DW661" s="154"/>
      <c r="DX661" s="154"/>
      <c r="DY661" s="154"/>
      <c r="DZ661" s="154"/>
      <c r="EA661" s="154"/>
      <c r="EB661" s="154"/>
      <c r="EC661" s="154"/>
      <c r="ED661" s="154"/>
      <c r="EE661" s="154"/>
      <c r="EF661" s="154"/>
      <c r="EG661" s="154"/>
      <c r="EH661" s="154"/>
      <c r="EI661" s="154"/>
      <c r="EJ661" s="154"/>
      <c r="EK661" s="154"/>
      <c r="EL661" s="154"/>
      <c r="EM661" s="154"/>
      <c r="EN661" s="154"/>
      <c r="EO661" s="154"/>
      <c r="EP661" s="154"/>
      <c r="EQ661" s="154"/>
      <c r="ER661" s="154"/>
      <c r="ES661" s="154"/>
      <c r="ET661" s="154"/>
      <c r="EU661" s="154"/>
      <c r="EV661" s="154"/>
      <c r="EW661" s="154"/>
      <c r="EX661" s="154"/>
      <c r="EY661" s="154"/>
      <c r="EZ661" s="154"/>
      <c r="FA661" s="154"/>
      <c r="FB661" s="154"/>
      <c r="FC661" s="154"/>
      <c r="FD661" s="154"/>
      <c r="FE661" s="154"/>
      <c r="FF661" s="154"/>
      <c r="FG661" s="154"/>
      <c r="FH661" s="154"/>
      <c r="FI661" s="154"/>
      <c r="FJ661" s="154"/>
      <c r="FK661" s="154"/>
      <c r="FL661" s="154"/>
      <c r="FM661" s="154"/>
      <c r="FN661" s="154"/>
      <c r="FO661" s="154"/>
      <c r="FP661" s="154"/>
      <c r="FQ661" s="154"/>
      <c r="FR661" s="154"/>
      <c r="FS661" s="154"/>
      <c r="FT661" s="154"/>
      <c r="FU661" s="154"/>
      <c r="FV661" s="154"/>
      <c r="FW661" s="154"/>
      <c r="FX661" s="154"/>
      <c r="FY661" s="154"/>
      <c r="FZ661" s="154"/>
      <c r="GA661" s="154"/>
      <c r="GB661" s="154"/>
      <c r="GC661" s="154"/>
      <c r="GD661" s="154"/>
      <c r="GE661" s="154"/>
      <c r="GF661" s="154"/>
      <c r="GG661" s="154"/>
      <c r="GH661" s="154"/>
      <c r="GI661" s="154"/>
      <c r="GJ661" s="154"/>
      <c r="GK661" s="154"/>
      <c r="GL661" s="154"/>
      <c r="GM661" s="154"/>
      <c r="GN661" s="154"/>
      <c r="GO661" s="154"/>
      <c r="GP661" s="154"/>
      <c r="GQ661" s="154"/>
      <c r="GR661" s="154"/>
      <c r="GS661" s="154"/>
      <c r="GT661" s="154"/>
      <c r="GU661" s="154"/>
      <c r="GV661" s="154"/>
      <c r="GW661" s="154"/>
      <c r="GX661" s="154"/>
      <c r="GY661" s="154"/>
      <c r="GZ661" s="154"/>
      <c r="HA661" s="154"/>
      <c r="HB661" s="154"/>
      <c r="HC661" s="154"/>
      <c r="HD661" s="154"/>
      <c r="HE661" s="154"/>
      <c r="HF661" s="154"/>
      <c r="HG661" s="154"/>
      <c r="HH661" s="154"/>
      <c r="HI661" s="154"/>
      <c r="HJ661" s="154"/>
      <c r="HK661" s="154"/>
      <c r="HL661" s="154"/>
      <c r="HM661" s="154"/>
      <c r="HN661" s="154"/>
      <c r="HO661" s="154"/>
      <c r="HP661" s="154"/>
      <c r="HQ661" s="154"/>
      <c r="HR661" s="154"/>
      <c r="HS661" s="154"/>
      <c r="HT661" s="154"/>
      <c r="HU661" s="154"/>
      <c r="HV661" s="154"/>
      <c r="HW661" s="154"/>
      <c r="HX661" s="154"/>
      <c r="HY661" s="154"/>
      <c r="HZ661" s="154"/>
      <c r="IA661" s="154"/>
      <c r="IB661" s="154"/>
      <c r="IC661" s="154"/>
      <c r="ID661" s="154"/>
      <c r="IE661" s="154"/>
      <c r="IF661" s="154"/>
      <c r="IG661" s="154"/>
      <c r="IH661" s="154"/>
      <c r="II661" s="154"/>
      <c r="IJ661" s="154"/>
      <c r="IK661" s="154"/>
      <c r="IL661" s="154"/>
      <c r="IM661" s="154"/>
      <c r="IN661" s="154"/>
      <c r="IO661" s="154"/>
      <c r="IP661" s="154"/>
      <c r="IQ661" s="154"/>
      <c r="IR661" s="154"/>
      <c r="IS661" s="154"/>
      <c r="IT661" s="154"/>
      <c r="IU661" s="154"/>
      <c r="IV661" s="154"/>
      <c r="IW661" s="154"/>
      <c r="IX661" s="154"/>
      <c r="IY661" s="154"/>
      <c r="IZ661" s="154"/>
      <c r="JA661" s="154"/>
      <c r="JB661" s="154"/>
      <c r="JC661" s="154"/>
      <c r="JD661" s="154"/>
      <c r="JE661" s="154"/>
      <c r="JF661" s="154"/>
      <c r="JG661" s="154"/>
      <c r="JH661" s="154"/>
      <c r="JI661" s="154"/>
      <c r="JJ661" s="154"/>
      <c r="JK661" s="154"/>
      <c r="JL661" s="154"/>
      <c r="JM661" s="154"/>
      <c r="JN661" s="154"/>
      <c r="JO661" s="154"/>
      <c r="JP661" s="154"/>
      <c r="JQ661" s="154"/>
      <c r="JR661" s="154"/>
      <c r="JS661" s="154"/>
      <c r="JT661" s="154"/>
      <c r="JU661" s="154"/>
      <c r="JV661" s="154"/>
      <c r="JW661" s="154"/>
      <c r="JX661" s="154"/>
      <c r="JY661" s="154"/>
      <c r="JZ661" s="154"/>
      <c r="KA661" s="154"/>
      <c r="KB661" s="154"/>
      <c r="KC661" s="154"/>
      <c r="KD661" s="154"/>
      <c r="KE661" s="154"/>
      <c r="KF661" s="154"/>
      <c r="KG661" s="154"/>
      <c r="KH661" s="154"/>
      <c r="KI661" s="154"/>
      <c r="KJ661" s="154"/>
      <c r="KK661" s="154"/>
      <c r="KL661" s="154"/>
      <c r="KM661" s="154"/>
      <c r="KN661" s="154"/>
      <c r="KO661" s="154"/>
      <c r="KP661" s="154"/>
      <c r="KQ661" s="154"/>
      <c r="KR661" s="154"/>
      <c r="KS661" s="154"/>
      <c r="KT661" s="154"/>
      <c r="KU661" s="154"/>
      <c r="KV661" s="154"/>
      <c r="KW661" s="154"/>
      <c r="KX661" s="154"/>
      <c r="KY661" s="154"/>
      <c r="KZ661" s="154"/>
      <c r="LA661" s="154"/>
      <c r="LB661" s="154"/>
      <c r="LC661" s="154"/>
      <c r="LD661" s="154"/>
      <c r="LE661" s="154"/>
      <c r="LF661" s="154"/>
      <c r="LG661" s="154"/>
      <c r="LH661" s="154"/>
      <c r="LI661" s="154"/>
      <c r="LJ661" s="154"/>
      <c r="LK661" s="154"/>
      <c r="LL661" s="154"/>
      <c r="LM661" s="154"/>
      <c r="LN661" s="154"/>
      <c r="LO661" s="154"/>
      <c r="LP661" s="154"/>
      <c r="LQ661" s="154"/>
      <c r="LR661" s="154"/>
      <c r="LS661" s="154"/>
      <c r="LT661" s="154"/>
      <c r="LU661" s="154"/>
      <c r="LV661" s="154"/>
      <c r="LW661" s="154"/>
      <c r="LX661" s="154"/>
      <c r="LY661" s="154"/>
      <c r="LZ661" s="154"/>
      <c r="MA661" s="154"/>
      <c r="MB661" s="154"/>
      <c r="MC661" s="154"/>
      <c r="MD661" s="154"/>
      <c r="ME661" s="154"/>
      <c r="MF661" s="154"/>
      <c r="MG661" s="154"/>
      <c r="MH661" s="154"/>
      <c r="MI661" s="154"/>
      <c r="MJ661" s="154"/>
      <c r="MK661" s="154"/>
      <c r="ML661" s="154"/>
      <c r="MM661" s="154"/>
      <c r="MN661" s="154"/>
      <c r="MO661" s="154"/>
      <c r="MP661" s="154"/>
      <c r="MQ661" s="154"/>
      <c r="MR661" s="154"/>
      <c r="MS661" s="154"/>
      <c r="MT661" s="154"/>
      <c r="MU661" s="154"/>
      <c r="MV661" s="154"/>
      <c r="MW661" s="154"/>
      <c r="MX661" s="154"/>
      <c r="MY661" s="154"/>
      <c r="MZ661" s="154"/>
      <c r="NA661" s="154"/>
      <c r="NB661" s="154"/>
      <c r="NC661" s="154"/>
      <c r="ND661" s="154"/>
      <c r="NE661" s="154"/>
      <c r="NF661" s="154"/>
      <c r="NG661" s="154"/>
      <c r="NH661" s="154"/>
      <c r="NI661" s="154"/>
      <c r="NJ661" s="154"/>
      <c r="NK661" s="154"/>
      <c r="NL661" s="154"/>
      <c r="NM661" s="154"/>
      <c r="NN661" s="154"/>
      <c r="NO661" s="154"/>
      <c r="NP661" s="154"/>
      <c r="NQ661" s="154"/>
      <c r="NR661" s="154"/>
      <c r="NS661" s="154"/>
      <c r="NT661" s="154"/>
      <c r="NU661" s="154"/>
      <c r="NV661" s="154"/>
      <c r="NW661" s="154"/>
      <c r="NX661" s="154"/>
      <c r="NY661" s="154"/>
      <c r="NZ661" s="154"/>
      <c r="OA661" s="154"/>
      <c r="OB661" s="154"/>
      <c r="OC661" s="154"/>
      <c r="OD661" s="154"/>
      <c r="OE661" s="154"/>
      <c r="OF661" s="154"/>
      <c r="OG661" s="154"/>
      <c r="OH661" s="154"/>
      <c r="OI661" s="154"/>
      <c r="OJ661" s="154"/>
      <c r="OK661" s="154"/>
      <c r="OL661" s="154"/>
      <c r="OM661" s="154"/>
      <c r="ON661" s="154"/>
      <c r="OO661" s="154"/>
      <c r="OP661" s="154"/>
      <c r="OQ661" s="154"/>
      <c r="OR661" s="154"/>
      <c r="OS661" s="154"/>
      <c r="OT661" s="154"/>
      <c r="OU661" s="154"/>
      <c r="OV661" s="154"/>
      <c r="OW661" s="154"/>
      <c r="OX661" s="154"/>
      <c r="OY661" s="154"/>
      <c r="OZ661" s="154"/>
      <c r="PA661" s="154"/>
      <c r="PB661" s="154"/>
      <c r="PC661" s="154"/>
      <c r="PD661" s="154"/>
      <c r="PE661" s="154"/>
      <c r="PF661" s="154"/>
      <c r="PG661" s="154"/>
      <c r="PH661" s="154"/>
      <c r="PI661" s="154"/>
      <c r="PJ661" s="154"/>
      <c r="PK661" s="154"/>
      <c r="PL661" s="154"/>
      <c r="PM661" s="154"/>
      <c r="PN661" s="154"/>
      <c r="PO661" s="154"/>
      <c r="PP661" s="154"/>
      <c r="PQ661" s="154"/>
      <c r="PR661" s="154"/>
      <c r="PS661" s="154"/>
      <c r="PT661" s="154"/>
      <c r="PU661" s="154"/>
      <c r="PV661" s="154"/>
      <c r="PW661" s="154"/>
      <c r="PX661" s="154"/>
      <c r="PY661" s="154"/>
      <c r="PZ661" s="154"/>
      <c r="QA661" s="154"/>
      <c r="QB661" s="154"/>
      <c r="QC661" s="154"/>
      <c r="QD661" s="154"/>
      <c r="QE661" s="154"/>
      <c r="QF661" s="154"/>
      <c r="QG661" s="154"/>
      <c r="QH661" s="154"/>
      <c r="QI661" s="154"/>
      <c r="QJ661" s="154"/>
      <c r="QK661" s="154"/>
      <c r="QL661" s="154"/>
      <c r="QM661" s="154"/>
      <c r="QN661" s="154"/>
      <c r="QO661" s="154"/>
      <c r="QP661" s="154"/>
      <c r="QQ661" s="154"/>
      <c r="QR661" s="154"/>
      <c r="QS661" s="154"/>
      <c r="QT661" s="154"/>
      <c r="QU661" s="154"/>
      <c r="QV661" s="154"/>
      <c r="QW661" s="154"/>
      <c r="QX661" s="154"/>
      <c r="QY661" s="154"/>
      <c r="QZ661" s="154"/>
      <c r="RA661" s="154"/>
      <c r="RB661" s="154"/>
      <c r="RC661" s="154"/>
      <c r="RD661" s="154"/>
      <c r="RE661" s="154"/>
      <c r="RF661" s="154"/>
      <c r="RG661" s="154"/>
      <c r="RH661" s="154"/>
      <c r="RI661" s="154"/>
      <c r="RJ661" s="154"/>
      <c r="RK661" s="154"/>
      <c r="RL661" s="154"/>
      <c r="RM661" s="154"/>
      <c r="RN661" s="154"/>
      <c r="RO661" s="154"/>
      <c r="RP661" s="154"/>
      <c r="RQ661" s="154"/>
      <c r="RR661" s="154"/>
      <c r="RS661" s="154"/>
      <c r="RT661" s="154"/>
      <c r="RU661" s="154"/>
      <c r="RV661" s="154"/>
      <c r="RW661" s="154"/>
      <c r="RX661" s="154"/>
      <c r="RY661" s="154"/>
      <c r="RZ661" s="154"/>
      <c r="SA661" s="154"/>
      <c r="SB661" s="154"/>
      <c r="SC661" s="154"/>
      <c r="SD661" s="154"/>
      <c r="SE661" s="154"/>
      <c r="SF661" s="154"/>
      <c r="SG661" s="154"/>
      <c r="SH661" s="154"/>
      <c r="SI661" s="154"/>
      <c r="SJ661" s="154"/>
      <c r="SK661" s="154"/>
      <c r="SL661" s="154"/>
      <c r="SM661" s="154"/>
      <c r="SN661" s="154"/>
      <c r="SO661" s="154"/>
      <c r="SP661" s="154"/>
      <c r="SQ661" s="154"/>
      <c r="SR661" s="154"/>
      <c r="SS661" s="154"/>
      <c r="ST661" s="154"/>
      <c r="SU661" s="154"/>
      <c r="SV661" s="154"/>
      <c r="SW661" s="154"/>
      <c r="SX661" s="154"/>
      <c r="SY661" s="154"/>
      <c r="SZ661" s="154"/>
      <c r="TA661" s="154"/>
      <c r="TB661" s="154"/>
      <c r="TC661" s="154"/>
      <c r="TD661" s="154"/>
      <c r="TE661" s="154"/>
      <c r="TF661" s="154"/>
      <c r="TG661" s="154"/>
      <c r="TH661" s="154"/>
      <c r="TI661" s="154"/>
      <c r="TJ661" s="154"/>
      <c r="TK661" s="154"/>
      <c r="TL661" s="154"/>
      <c r="TM661" s="154"/>
      <c r="TN661" s="154"/>
      <c r="TO661" s="154"/>
      <c r="TP661" s="154"/>
      <c r="TQ661" s="154"/>
      <c r="TR661" s="154"/>
      <c r="TS661" s="154"/>
      <c r="TT661" s="154"/>
      <c r="TU661" s="154"/>
      <c r="TV661" s="154"/>
      <c r="TW661" s="154"/>
      <c r="TX661" s="154"/>
      <c r="TY661" s="154"/>
      <c r="TZ661" s="154"/>
      <c r="UA661" s="154"/>
      <c r="UB661" s="154"/>
      <c r="UC661" s="154"/>
      <c r="UD661" s="154"/>
      <c r="UE661" s="154"/>
      <c r="UF661" s="154"/>
      <c r="UG661" s="154"/>
      <c r="UH661" s="154"/>
      <c r="UI661" s="154"/>
      <c r="UJ661" s="154"/>
      <c r="UK661" s="154"/>
      <c r="UL661" s="154"/>
      <c r="UM661" s="154"/>
      <c r="UN661" s="154"/>
      <c r="UO661" s="154"/>
      <c r="UP661" s="154"/>
      <c r="UQ661" s="154"/>
      <c r="UR661" s="154"/>
      <c r="US661" s="154"/>
      <c r="UT661" s="154"/>
      <c r="UU661" s="154"/>
      <c r="UV661" s="154"/>
      <c r="UW661" s="154"/>
      <c r="UX661" s="154"/>
      <c r="UY661" s="154"/>
      <c r="UZ661" s="154"/>
      <c r="VA661" s="154"/>
      <c r="VB661" s="154"/>
      <c r="VC661" s="154"/>
      <c r="VD661" s="154"/>
      <c r="VE661" s="154"/>
      <c r="VF661" s="154"/>
      <c r="VG661" s="154"/>
      <c r="VH661" s="154"/>
      <c r="VI661" s="154"/>
      <c r="VJ661" s="154"/>
      <c r="VK661" s="154"/>
      <c r="VL661" s="154"/>
      <c r="VM661" s="154"/>
      <c r="VN661" s="154"/>
      <c r="VO661" s="154"/>
      <c r="VP661" s="154"/>
      <c r="VQ661" s="154"/>
      <c r="VR661" s="154"/>
      <c r="VS661" s="154"/>
      <c r="VT661" s="154"/>
      <c r="VU661" s="154"/>
      <c r="VV661" s="154"/>
      <c r="VW661" s="154"/>
    </row>
    <row r="662" spans="1:595" s="153" customFormat="1" ht="72.75" customHeight="1">
      <c r="A662" s="798"/>
      <c r="B662" s="673" t="s">
        <v>1436</v>
      </c>
      <c r="C662" s="657" t="s">
        <v>1437</v>
      </c>
      <c r="D662" s="659" t="s">
        <v>1438</v>
      </c>
      <c r="E662" s="661" t="s">
        <v>1439</v>
      </c>
      <c r="F662" s="653" t="s">
        <v>51</v>
      </c>
      <c r="G662" s="664">
        <v>43466</v>
      </c>
      <c r="H662" s="664" t="s">
        <v>24</v>
      </c>
      <c r="I662" s="206" t="s">
        <v>352</v>
      </c>
      <c r="J662" s="193" t="s">
        <v>298</v>
      </c>
      <c r="K662" s="193" t="s">
        <v>1440</v>
      </c>
      <c r="L662" s="193" t="s">
        <v>28</v>
      </c>
      <c r="M662" s="152">
        <f t="shared" ref="M662:R662" si="57">M663</f>
        <v>282600</v>
      </c>
      <c r="N662" s="152">
        <f t="shared" si="57"/>
        <v>282600</v>
      </c>
      <c r="O662" s="152">
        <f t="shared" si="57"/>
        <v>271500</v>
      </c>
      <c r="P662" s="220">
        <f t="shared" si="57"/>
        <v>271500</v>
      </c>
      <c r="Q662" s="221">
        <f t="shared" si="57"/>
        <v>271500</v>
      </c>
      <c r="R662" s="221">
        <f t="shared" si="57"/>
        <v>271500</v>
      </c>
      <c r="S662" s="557"/>
      <c r="AU662" s="154"/>
      <c r="AV662" s="154"/>
      <c r="AW662" s="154"/>
      <c r="AX662" s="154"/>
      <c r="AY662" s="154"/>
      <c r="AZ662" s="154"/>
      <c r="BA662" s="154"/>
      <c r="BB662" s="154"/>
      <c r="BC662" s="154"/>
      <c r="BD662" s="154"/>
      <c r="BE662" s="154"/>
      <c r="BF662" s="154"/>
      <c r="BG662" s="154"/>
      <c r="BH662" s="154"/>
      <c r="BI662" s="154"/>
      <c r="BJ662" s="154"/>
      <c r="BK662" s="154"/>
      <c r="BL662" s="154"/>
      <c r="BM662" s="154"/>
      <c r="BN662" s="154"/>
      <c r="BO662" s="154"/>
      <c r="BP662" s="154"/>
      <c r="BQ662" s="154"/>
      <c r="BR662" s="154"/>
      <c r="BS662" s="154"/>
      <c r="BT662" s="154"/>
      <c r="BU662" s="154"/>
      <c r="BV662" s="154"/>
      <c r="BW662" s="154"/>
      <c r="BX662" s="154"/>
      <c r="BY662" s="154"/>
      <c r="BZ662" s="154"/>
      <c r="CA662" s="154"/>
      <c r="CB662" s="154"/>
      <c r="CC662" s="154"/>
      <c r="CD662" s="154"/>
      <c r="CE662" s="154"/>
      <c r="CF662" s="154"/>
      <c r="CG662" s="154"/>
      <c r="CH662" s="154"/>
      <c r="CI662" s="154"/>
      <c r="CJ662" s="154"/>
      <c r="CK662" s="154"/>
      <c r="CL662" s="154"/>
      <c r="CM662" s="154"/>
      <c r="CN662" s="154"/>
      <c r="CO662" s="154"/>
      <c r="CP662" s="154"/>
      <c r="CQ662" s="154"/>
      <c r="CR662" s="154"/>
      <c r="CS662" s="154"/>
      <c r="CT662" s="154"/>
      <c r="CU662" s="154"/>
      <c r="CV662" s="154"/>
      <c r="CW662" s="154"/>
      <c r="CX662" s="154"/>
      <c r="CY662" s="154"/>
      <c r="CZ662" s="154"/>
      <c r="DA662" s="154"/>
      <c r="DB662" s="154"/>
      <c r="DC662" s="154"/>
      <c r="DD662" s="154"/>
      <c r="DE662" s="154"/>
      <c r="DF662" s="154"/>
      <c r="DG662" s="154"/>
      <c r="DH662" s="154"/>
      <c r="DI662" s="154"/>
      <c r="DJ662" s="154"/>
      <c r="DK662" s="154"/>
      <c r="DL662" s="154"/>
      <c r="DM662" s="154"/>
      <c r="DN662" s="154"/>
      <c r="DO662" s="154"/>
      <c r="DP662" s="154"/>
      <c r="DQ662" s="154"/>
      <c r="DR662" s="154"/>
      <c r="DS662" s="154"/>
      <c r="DT662" s="154"/>
      <c r="DU662" s="154"/>
      <c r="DV662" s="154"/>
      <c r="DW662" s="154"/>
      <c r="DX662" s="154"/>
      <c r="DY662" s="154"/>
      <c r="DZ662" s="154"/>
      <c r="EA662" s="154"/>
      <c r="EB662" s="154"/>
      <c r="EC662" s="154"/>
      <c r="ED662" s="154"/>
      <c r="EE662" s="154"/>
      <c r="EF662" s="154"/>
      <c r="EG662" s="154"/>
      <c r="EH662" s="154"/>
      <c r="EI662" s="154"/>
      <c r="EJ662" s="154"/>
      <c r="EK662" s="154"/>
      <c r="EL662" s="154"/>
      <c r="EM662" s="154"/>
      <c r="EN662" s="154"/>
      <c r="EO662" s="154"/>
      <c r="EP662" s="154"/>
      <c r="EQ662" s="154"/>
      <c r="ER662" s="154"/>
      <c r="ES662" s="154"/>
      <c r="ET662" s="154"/>
      <c r="EU662" s="154"/>
      <c r="EV662" s="154"/>
      <c r="EW662" s="154"/>
      <c r="EX662" s="154"/>
      <c r="EY662" s="154"/>
      <c r="EZ662" s="154"/>
      <c r="FA662" s="154"/>
      <c r="FB662" s="154"/>
      <c r="FC662" s="154"/>
      <c r="FD662" s="154"/>
      <c r="FE662" s="154"/>
      <c r="FF662" s="154"/>
      <c r="FG662" s="154"/>
      <c r="FH662" s="154"/>
      <c r="FI662" s="154"/>
      <c r="FJ662" s="154"/>
      <c r="FK662" s="154"/>
      <c r="FL662" s="154"/>
      <c r="FM662" s="154"/>
      <c r="FN662" s="154"/>
      <c r="FO662" s="154"/>
      <c r="FP662" s="154"/>
      <c r="FQ662" s="154"/>
      <c r="FR662" s="154"/>
      <c r="FS662" s="154"/>
      <c r="FT662" s="154"/>
      <c r="FU662" s="154"/>
      <c r="FV662" s="154"/>
      <c r="FW662" s="154"/>
      <c r="FX662" s="154"/>
      <c r="FY662" s="154"/>
      <c r="FZ662" s="154"/>
      <c r="GA662" s="154"/>
      <c r="GB662" s="154"/>
      <c r="GC662" s="154"/>
      <c r="GD662" s="154"/>
      <c r="GE662" s="154"/>
      <c r="GF662" s="154"/>
      <c r="GG662" s="154"/>
      <c r="GH662" s="154"/>
      <c r="GI662" s="154"/>
      <c r="GJ662" s="154"/>
      <c r="GK662" s="154"/>
      <c r="GL662" s="154"/>
      <c r="GM662" s="154"/>
      <c r="GN662" s="154"/>
      <c r="GO662" s="154"/>
      <c r="GP662" s="154"/>
      <c r="GQ662" s="154"/>
      <c r="GR662" s="154"/>
      <c r="GS662" s="154"/>
      <c r="GT662" s="154"/>
      <c r="GU662" s="154"/>
      <c r="GV662" s="154"/>
      <c r="GW662" s="154"/>
      <c r="GX662" s="154"/>
      <c r="GY662" s="154"/>
      <c r="GZ662" s="154"/>
      <c r="HA662" s="154"/>
      <c r="HB662" s="154"/>
      <c r="HC662" s="154"/>
      <c r="HD662" s="154"/>
      <c r="HE662" s="154"/>
      <c r="HF662" s="154"/>
      <c r="HG662" s="154"/>
      <c r="HH662" s="154"/>
      <c r="HI662" s="154"/>
      <c r="HJ662" s="154"/>
      <c r="HK662" s="154"/>
      <c r="HL662" s="154"/>
      <c r="HM662" s="154"/>
      <c r="HN662" s="154"/>
      <c r="HO662" s="154"/>
      <c r="HP662" s="154"/>
      <c r="HQ662" s="154"/>
      <c r="HR662" s="154"/>
      <c r="HS662" s="154"/>
      <c r="HT662" s="154"/>
      <c r="HU662" s="154"/>
      <c r="HV662" s="154"/>
      <c r="HW662" s="154"/>
      <c r="HX662" s="154"/>
      <c r="HY662" s="154"/>
      <c r="HZ662" s="154"/>
      <c r="IA662" s="154"/>
      <c r="IB662" s="154"/>
      <c r="IC662" s="154"/>
      <c r="ID662" s="154"/>
      <c r="IE662" s="154"/>
      <c r="IF662" s="154"/>
      <c r="IG662" s="154"/>
      <c r="IH662" s="154"/>
      <c r="II662" s="154"/>
      <c r="IJ662" s="154"/>
      <c r="IK662" s="154"/>
      <c r="IL662" s="154"/>
      <c r="IM662" s="154"/>
      <c r="IN662" s="154"/>
      <c r="IO662" s="154"/>
      <c r="IP662" s="154"/>
      <c r="IQ662" s="154"/>
      <c r="IR662" s="154"/>
      <c r="IS662" s="154"/>
      <c r="IT662" s="154"/>
      <c r="IU662" s="154"/>
      <c r="IV662" s="154"/>
      <c r="IW662" s="154"/>
      <c r="IX662" s="154"/>
      <c r="IY662" s="154"/>
      <c r="IZ662" s="154"/>
      <c r="JA662" s="154"/>
      <c r="JB662" s="154"/>
      <c r="JC662" s="154"/>
      <c r="JD662" s="154"/>
      <c r="JE662" s="154"/>
      <c r="JF662" s="154"/>
      <c r="JG662" s="154"/>
      <c r="JH662" s="154"/>
      <c r="JI662" s="154"/>
      <c r="JJ662" s="154"/>
      <c r="JK662" s="154"/>
      <c r="JL662" s="154"/>
      <c r="JM662" s="154"/>
      <c r="JN662" s="154"/>
      <c r="JO662" s="154"/>
      <c r="JP662" s="154"/>
      <c r="JQ662" s="154"/>
      <c r="JR662" s="154"/>
      <c r="JS662" s="154"/>
      <c r="JT662" s="154"/>
      <c r="JU662" s="154"/>
      <c r="JV662" s="154"/>
      <c r="JW662" s="154"/>
      <c r="JX662" s="154"/>
      <c r="JY662" s="154"/>
      <c r="JZ662" s="154"/>
      <c r="KA662" s="154"/>
      <c r="KB662" s="154"/>
      <c r="KC662" s="154"/>
      <c r="KD662" s="154"/>
      <c r="KE662" s="154"/>
      <c r="KF662" s="154"/>
      <c r="KG662" s="154"/>
      <c r="KH662" s="154"/>
      <c r="KI662" s="154"/>
      <c r="KJ662" s="154"/>
      <c r="KK662" s="154"/>
      <c r="KL662" s="154"/>
      <c r="KM662" s="154"/>
      <c r="KN662" s="154"/>
      <c r="KO662" s="154"/>
      <c r="KP662" s="154"/>
      <c r="KQ662" s="154"/>
      <c r="KR662" s="154"/>
      <c r="KS662" s="154"/>
      <c r="KT662" s="154"/>
      <c r="KU662" s="154"/>
      <c r="KV662" s="154"/>
      <c r="KW662" s="154"/>
      <c r="KX662" s="154"/>
      <c r="KY662" s="154"/>
      <c r="KZ662" s="154"/>
      <c r="LA662" s="154"/>
      <c r="LB662" s="154"/>
      <c r="LC662" s="154"/>
      <c r="LD662" s="154"/>
      <c r="LE662" s="154"/>
      <c r="LF662" s="154"/>
      <c r="LG662" s="154"/>
      <c r="LH662" s="154"/>
      <c r="LI662" s="154"/>
      <c r="LJ662" s="154"/>
      <c r="LK662" s="154"/>
      <c r="LL662" s="154"/>
      <c r="LM662" s="154"/>
      <c r="LN662" s="154"/>
      <c r="LO662" s="154"/>
      <c r="LP662" s="154"/>
      <c r="LQ662" s="154"/>
      <c r="LR662" s="154"/>
      <c r="LS662" s="154"/>
      <c r="LT662" s="154"/>
      <c r="LU662" s="154"/>
      <c r="LV662" s="154"/>
      <c r="LW662" s="154"/>
      <c r="LX662" s="154"/>
      <c r="LY662" s="154"/>
      <c r="LZ662" s="154"/>
      <c r="MA662" s="154"/>
      <c r="MB662" s="154"/>
      <c r="MC662" s="154"/>
      <c r="MD662" s="154"/>
      <c r="ME662" s="154"/>
      <c r="MF662" s="154"/>
      <c r="MG662" s="154"/>
      <c r="MH662" s="154"/>
      <c r="MI662" s="154"/>
      <c r="MJ662" s="154"/>
      <c r="MK662" s="154"/>
      <c r="ML662" s="154"/>
      <c r="MM662" s="154"/>
      <c r="MN662" s="154"/>
      <c r="MO662" s="154"/>
      <c r="MP662" s="154"/>
      <c r="MQ662" s="154"/>
      <c r="MR662" s="154"/>
      <c r="MS662" s="154"/>
      <c r="MT662" s="154"/>
      <c r="MU662" s="154"/>
      <c r="MV662" s="154"/>
      <c r="MW662" s="154"/>
      <c r="MX662" s="154"/>
      <c r="MY662" s="154"/>
      <c r="MZ662" s="154"/>
      <c r="NA662" s="154"/>
      <c r="NB662" s="154"/>
      <c r="NC662" s="154"/>
      <c r="ND662" s="154"/>
      <c r="NE662" s="154"/>
      <c r="NF662" s="154"/>
      <c r="NG662" s="154"/>
      <c r="NH662" s="154"/>
      <c r="NI662" s="154"/>
      <c r="NJ662" s="154"/>
      <c r="NK662" s="154"/>
      <c r="NL662" s="154"/>
      <c r="NM662" s="154"/>
      <c r="NN662" s="154"/>
      <c r="NO662" s="154"/>
      <c r="NP662" s="154"/>
      <c r="NQ662" s="154"/>
      <c r="NR662" s="154"/>
      <c r="NS662" s="154"/>
      <c r="NT662" s="154"/>
      <c r="NU662" s="154"/>
      <c r="NV662" s="154"/>
      <c r="NW662" s="154"/>
      <c r="NX662" s="154"/>
      <c r="NY662" s="154"/>
      <c r="NZ662" s="154"/>
      <c r="OA662" s="154"/>
      <c r="OB662" s="154"/>
      <c r="OC662" s="154"/>
      <c r="OD662" s="154"/>
      <c r="OE662" s="154"/>
      <c r="OF662" s="154"/>
      <c r="OG662" s="154"/>
      <c r="OH662" s="154"/>
      <c r="OI662" s="154"/>
      <c r="OJ662" s="154"/>
      <c r="OK662" s="154"/>
      <c r="OL662" s="154"/>
      <c r="OM662" s="154"/>
      <c r="ON662" s="154"/>
      <c r="OO662" s="154"/>
      <c r="OP662" s="154"/>
      <c r="OQ662" s="154"/>
      <c r="OR662" s="154"/>
      <c r="OS662" s="154"/>
      <c r="OT662" s="154"/>
      <c r="OU662" s="154"/>
      <c r="OV662" s="154"/>
      <c r="OW662" s="154"/>
      <c r="OX662" s="154"/>
      <c r="OY662" s="154"/>
      <c r="OZ662" s="154"/>
      <c r="PA662" s="154"/>
      <c r="PB662" s="154"/>
      <c r="PC662" s="154"/>
      <c r="PD662" s="154"/>
      <c r="PE662" s="154"/>
      <c r="PF662" s="154"/>
      <c r="PG662" s="154"/>
      <c r="PH662" s="154"/>
      <c r="PI662" s="154"/>
      <c r="PJ662" s="154"/>
      <c r="PK662" s="154"/>
      <c r="PL662" s="154"/>
      <c r="PM662" s="154"/>
      <c r="PN662" s="154"/>
      <c r="PO662" s="154"/>
      <c r="PP662" s="154"/>
      <c r="PQ662" s="154"/>
      <c r="PR662" s="154"/>
      <c r="PS662" s="154"/>
      <c r="PT662" s="154"/>
      <c r="PU662" s="154"/>
      <c r="PV662" s="154"/>
      <c r="PW662" s="154"/>
      <c r="PX662" s="154"/>
      <c r="PY662" s="154"/>
      <c r="PZ662" s="154"/>
      <c r="QA662" s="154"/>
      <c r="QB662" s="154"/>
      <c r="QC662" s="154"/>
      <c r="QD662" s="154"/>
      <c r="QE662" s="154"/>
      <c r="QF662" s="154"/>
      <c r="QG662" s="154"/>
      <c r="QH662" s="154"/>
      <c r="QI662" s="154"/>
      <c r="QJ662" s="154"/>
      <c r="QK662" s="154"/>
      <c r="QL662" s="154"/>
      <c r="QM662" s="154"/>
      <c r="QN662" s="154"/>
      <c r="QO662" s="154"/>
      <c r="QP662" s="154"/>
      <c r="QQ662" s="154"/>
      <c r="QR662" s="154"/>
      <c r="QS662" s="154"/>
      <c r="QT662" s="154"/>
      <c r="QU662" s="154"/>
      <c r="QV662" s="154"/>
      <c r="QW662" s="154"/>
      <c r="QX662" s="154"/>
      <c r="QY662" s="154"/>
      <c r="QZ662" s="154"/>
      <c r="RA662" s="154"/>
      <c r="RB662" s="154"/>
      <c r="RC662" s="154"/>
      <c r="RD662" s="154"/>
      <c r="RE662" s="154"/>
      <c r="RF662" s="154"/>
      <c r="RG662" s="154"/>
      <c r="RH662" s="154"/>
      <c r="RI662" s="154"/>
      <c r="RJ662" s="154"/>
      <c r="RK662" s="154"/>
      <c r="RL662" s="154"/>
      <c r="RM662" s="154"/>
      <c r="RN662" s="154"/>
      <c r="RO662" s="154"/>
      <c r="RP662" s="154"/>
      <c r="RQ662" s="154"/>
      <c r="RR662" s="154"/>
      <c r="RS662" s="154"/>
      <c r="RT662" s="154"/>
      <c r="RU662" s="154"/>
      <c r="RV662" s="154"/>
      <c r="RW662" s="154"/>
      <c r="RX662" s="154"/>
      <c r="RY662" s="154"/>
      <c r="RZ662" s="154"/>
      <c r="SA662" s="154"/>
      <c r="SB662" s="154"/>
      <c r="SC662" s="154"/>
      <c r="SD662" s="154"/>
      <c r="SE662" s="154"/>
      <c r="SF662" s="154"/>
      <c r="SG662" s="154"/>
      <c r="SH662" s="154"/>
      <c r="SI662" s="154"/>
      <c r="SJ662" s="154"/>
      <c r="SK662" s="154"/>
      <c r="SL662" s="154"/>
      <c r="SM662" s="154"/>
      <c r="SN662" s="154"/>
      <c r="SO662" s="154"/>
      <c r="SP662" s="154"/>
      <c r="SQ662" s="154"/>
      <c r="SR662" s="154"/>
      <c r="SS662" s="154"/>
      <c r="ST662" s="154"/>
      <c r="SU662" s="154"/>
      <c r="SV662" s="154"/>
      <c r="SW662" s="154"/>
      <c r="SX662" s="154"/>
      <c r="SY662" s="154"/>
      <c r="SZ662" s="154"/>
      <c r="TA662" s="154"/>
      <c r="TB662" s="154"/>
      <c r="TC662" s="154"/>
      <c r="TD662" s="154"/>
      <c r="TE662" s="154"/>
      <c r="TF662" s="154"/>
      <c r="TG662" s="154"/>
      <c r="TH662" s="154"/>
      <c r="TI662" s="154"/>
      <c r="TJ662" s="154"/>
      <c r="TK662" s="154"/>
      <c r="TL662" s="154"/>
      <c r="TM662" s="154"/>
      <c r="TN662" s="154"/>
      <c r="TO662" s="154"/>
      <c r="TP662" s="154"/>
      <c r="TQ662" s="154"/>
      <c r="TR662" s="154"/>
      <c r="TS662" s="154"/>
      <c r="TT662" s="154"/>
      <c r="TU662" s="154"/>
      <c r="TV662" s="154"/>
      <c r="TW662" s="154"/>
      <c r="TX662" s="154"/>
      <c r="TY662" s="154"/>
      <c r="TZ662" s="154"/>
      <c r="UA662" s="154"/>
      <c r="UB662" s="154"/>
      <c r="UC662" s="154"/>
      <c r="UD662" s="154"/>
      <c r="UE662" s="154"/>
      <c r="UF662" s="154"/>
      <c r="UG662" s="154"/>
      <c r="UH662" s="154"/>
      <c r="UI662" s="154"/>
      <c r="UJ662" s="154"/>
      <c r="UK662" s="154"/>
      <c r="UL662" s="154"/>
      <c r="UM662" s="154"/>
      <c r="UN662" s="154"/>
      <c r="UO662" s="154"/>
      <c r="UP662" s="154"/>
      <c r="UQ662" s="154"/>
      <c r="UR662" s="154"/>
      <c r="US662" s="154"/>
      <c r="UT662" s="154"/>
      <c r="UU662" s="154"/>
      <c r="UV662" s="154"/>
      <c r="UW662" s="154"/>
      <c r="UX662" s="154"/>
      <c r="UY662" s="154"/>
      <c r="UZ662" s="154"/>
      <c r="VA662" s="154"/>
      <c r="VB662" s="154"/>
      <c r="VC662" s="154"/>
      <c r="VD662" s="154"/>
      <c r="VE662" s="154"/>
      <c r="VF662" s="154"/>
      <c r="VG662" s="154"/>
      <c r="VH662" s="154"/>
      <c r="VI662" s="154"/>
      <c r="VJ662" s="154"/>
      <c r="VK662" s="154"/>
      <c r="VL662" s="154"/>
      <c r="VM662" s="154"/>
      <c r="VN662" s="154"/>
      <c r="VO662" s="154"/>
      <c r="VP662" s="154"/>
      <c r="VQ662" s="154"/>
      <c r="VR662" s="154"/>
      <c r="VS662" s="154"/>
      <c r="VT662" s="154"/>
      <c r="VU662" s="154"/>
      <c r="VV662" s="154"/>
      <c r="VW662" s="154"/>
    </row>
    <row r="663" spans="1:595" s="153" customFormat="1" ht="48" customHeight="1">
      <c r="A663" s="798"/>
      <c r="B663" s="689"/>
      <c r="C663" s="658"/>
      <c r="D663" s="660"/>
      <c r="E663" s="662"/>
      <c r="F663" s="663"/>
      <c r="G663" s="665"/>
      <c r="H663" s="665"/>
      <c r="I663" s="169" t="s">
        <v>352</v>
      </c>
      <c r="J663" s="169" t="s">
        <v>298</v>
      </c>
      <c r="K663" s="169" t="s">
        <v>1440</v>
      </c>
      <c r="L663" s="169" t="s">
        <v>431</v>
      </c>
      <c r="M663" s="155">
        <v>282600</v>
      </c>
      <c r="N663" s="155">
        <v>282600</v>
      </c>
      <c r="O663" s="155">
        <v>271500</v>
      </c>
      <c r="P663" s="168">
        <v>271500</v>
      </c>
      <c r="Q663" s="161">
        <v>271500</v>
      </c>
      <c r="R663" s="161">
        <v>271500</v>
      </c>
      <c r="S663" s="545">
        <v>3</v>
      </c>
      <c r="AU663" s="154"/>
      <c r="AV663" s="154"/>
      <c r="AW663" s="154"/>
      <c r="AX663" s="154"/>
      <c r="AY663" s="154"/>
      <c r="AZ663" s="154"/>
      <c r="BA663" s="154"/>
      <c r="BB663" s="154"/>
      <c r="BC663" s="154"/>
      <c r="BD663" s="154"/>
      <c r="BE663" s="154"/>
      <c r="BF663" s="154"/>
      <c r="BG663" s="154"/>
      <c r="BH663" s="154"/>
      <c r="BI663" s="154"/>
      <c r="BJ663" s="154"/>
      <c r="BK663" s="154"/>
      <c r="BL663" s="154"/>
      <c r="BM663" s="154"/>
      <c r="BN663" s="154"/>
      <c r="BO663" s="154"/>
      <c r="BP663" s="154"/>
      <c r="BQ663" s="154"/>
      <c r="BR663" s="154"/>
      <c r="BS663" s="154"/>
      <c r="BT663" s="154"/>
      <c r="BU663" s="154"/>
      <c r="BV663" s="154"/>
      <c r="BW663" s="154"/>
      <c r="BX663" s="154"/>
      <c r="BY663" s="154"/>
      <c r="BZ663" s="154"/>
      <c r="CA663" s="154"/>
      <c r="CB663" s="154"/>
      <c r="CC663" s="154"/>
      <c r="CD663" s="154"/>
      <c r="CE663" s="154"/>
      <c r="CF663" s="154"/>
      <c r="CG663" s="154"/>
      <c r="CH663" s="154"/>
      <c r="CI663" s="154"/>
      <c r="CJ663" s="154"/>
      <c r="CK663" s="154"/>
      <c r="CL663" s="154"/>
      <c r="CM663" s="154"/>
      <c r="CN663" s="154"/>
      <c r="CO663" s="154"/>
      <c r="CP663" s="154"/>
      <c r="CQ663" s="154"/>
      <c r="CR663" s="154"/>
      <c r="CS663" s="154"/>
      <c r="CT663" s="154"/>
      <c r="CU663" s="154"/>
      <c r="CV663" s="154"/>
      <c r="CW663" s="154"/>
      <c r="CX663" s="154"/>
      <c r="CY663" s="154"/>
      <c r="CZ663" s="154"/>
      <c r="DA663" s="154"/>
      <c r="DB663" s="154"/>
      <c r="DC663" s="154"/>
      <c r="DD663" s="154"/>
      <c r="DE663" s="154"/>
      <c r="DF663" s="154"/>
      <c r="DG663" s="154"/>
      <c r="DH663" s="154"/>
      <c r="DI663" s="154"/>
      <c r="DJ663" s="154"/>
      <c r="DK663" s="154"/>
      <c r="DL663" s="154"/>
      <c r="DM663" s="154"/>
      <c r="DN663" s="154"/>
      <c r="DO663" s="154"/>
      <c r="DP663" s="154"/>
      <c r="DQ663" s="154"/>
      <c r="DR663" s="154"/>
      <c r="DS663" s="154"/>
      <c r="DT663" s="154"/>
      <c r="DU663" s="154"/>
      <c r="DV663" s="154"/>
      <c r="DW663" s="154"/>
      <c r="DX663" s="154"/>
      <c r="DY663" s="154"/>
      <c r="DZ663" s="154"/>
      <c r="EA663" s="154"/>
      <c r="EB663" s="154"/>
      <c r="EC663" s="154"/>
      <c r="ED663" s="154"/>
      <c r="EE663" s="154"/>
      <c r="EF663" s="154"/>
      <c r="EG663" s="154"/>
      <c r="EH663" s="154"/>
      <c r="EI663" s="154"/>
      <c r="EJ663" s="154"/>
      <c r="EK663" s="154"/>
      <c r="EL663" s="154"/>
      <c r="EM663" s="154"/>
      <c r="EN663" s="154"/>
      <c r="EO663" s="154"/>
      <c r="EP663" s="154"/>
      <c r="EQ663" s="154"/>
      <c r="ER663" s="154"/>
      <c r="ES663" s="154"/>
      <c r="ET663" s="154"/>
      <c r="EU663" s="154"/>
      <c r="EV663" s="154"/>
      <c r="EW663" s="154"/>
      <c r="EX663" s="154"/>
      <c r="EY663" s="154"/>
      <c r="EZ663" s="154"/>
      <c r="FA663" s="154"/>
      <c r="FB663" s="154"/>
      <c r="FC663" s="154"/>
      <c r="FD663" s="154"/>
      <c r="FE663" s="154"/>
      <c r="FF663" s="154"/>
      <c r="FG663" s="154"/>
      <c r="FH663" s="154"/>
      <c r="FI663" s="154"/>
      <c r="FJ663" s="154"/>
      <c r="FK663" s="154"/>
      <c r="FL663" s="154"/>
      <c r="FM663" s="154"/>
      <c r="FN663" s="154"/>
      <c r="FO663" s="154"/>
      <c r="FP663" s="154"/>
      <c r="FQ663" s="154"/>
      <c r="FR663" s="154"/>
      <c r="FS663" s="154"/>
      <c r="FT663" s="154"/>
      <c r="FU663" s="154"/>
      <c r="FV663" s="154"/>
      <c r="FW663" s="154"/>
      <c r="FX663" s="154"/>
      <c r="FY663" s="154"/>
      <c r="FZ663" s="154"/>
      <c r="GA663" s="154"/>
      <c r="GB663" s="154"/>
      <c r="GC663" s="154"/>
      <c r="GD663" s="154"/>
      <c r="GE663" s="154"/>
      <c r="GF663" s="154"/>
      <c r="GG663" s="154"/>
      <c r="GH663" s="154"/>
      <c r="GI663" s="154"/>
      <c r="GJ663" s="154"/>
      <c r="GK663" s="154"/>
      <c r="GL663" s="154"/>
      <c r="GM663" s="154"/>
      <c r="GN663" s="154"/>
      <c r="GO663" s="154"/>
      <c r="GP663" s="154"/>
      <c r="GQ663" s="154"/>
      <c r="GR663" s="154"/>
      <c r="GS663" s="154"/>
      <c r="GT663" s="154"/>
      <c r="GU663" s="154"/>
      <c r="GV663" s="154"/>
      <c r="GW663" s="154"/>
      <c r="GX663" s="154"/>
      <c r="GY663" s="154"/>
      <c r="GZ663" s="154"/>
      <c r="HA663" s="154"/>
      <c r="HB663" s="154"/>
      <c r="HC663" s="154"/>
      <c r="HD663" s="154"/>
      <c r="HE663" s="154"/>
      <c r="HF663" s="154"/>
      <c r="HG663" s="154"/>
      <c r="HH663" s="154"/>
      <c r="HI663" s="154"/>
      <c r="HJ663" s="154"/>
      <c r="HK663" s="154"/>
      <c r="HL663" s="154"/>
      <c r="HM663" s="154"/>
      <c r="HN663" s="154"/>
      <c r="HO663" s="154"/>
      <c r="HP663" s="154"/>
      <c r="HQ663" s="154"/>
      <c r="HR663" s="154"/>
      <c r="HS663" s="154"/>
      <c r="HT663" s="154"/>
      <c r="HU663" s="154"/>
      <c r="HV663" s="154"/>
      <c r="HW663" s="154"/>
      <c r="HX663" s="154"/>
      <c r="HY663" s="154"/>
      <c r="HZ663" s="154"/>
      <c r="IA663" s="154"/>
      <c r="IB663" s="154"/>
      <c r="IC663" s="154"/>
      <c r="ID663" s="154"/>
      <c r="IE663" s="154"/>
      <c r="IF663" s="154"/>
      <c r="IG663" s="154"/>
      <c r="IH663" s="154"/>
      <c r="II663" s="154"/>
      <c r="IJ663" s="154"/>
      <c r="IK663" s="154"/>
      <c r="IL663" s="154"/>
      <c r="IM663" s="154"/>
      <c r="IN663" s="154"/>
      <c r="IO663" s="154"/>
      <c r="IP663" s="154"/>
      <c r="IQ663" s="154"/>
      <c r="IR663" s="154"/>
      <c r="IS663" s="154"/>
      <c r="IT663" s="154"/>
      <c r="IU663" s="154"/>
      <c r="IV663" s="154"/>
      <c r="IW663" s="154"/>
      <c r="IX663" s="154"/>
      <c r="IY663" s="154"/>
      <c r="IZ663" s="154"/>
      <c r="JA663" s="154"/>
      <c r="JB663" s="154"/>
      <c r="JC663" s="154"/>
      <c r="JD663" s="154"/>
      <c r="JE663" s="154"/>
      <c r="JF663" s="154"/>
      <c r="JG663" s="154"/>
      <c r="JH663" s="154"/>
      <c r="JI663" s="154"/>
      <c r="JJ663" s="154"/>
      <c r="JK663" s="154"/>
      <c r="JL663" s="154"/>
      <c r="JM663" s="154"/>
      <c r="JN663" s="154"/>
      <c r="JO663" s="154"/>
      <c r="JP663" s="154"/>
      <c r="JQ663" s="154"/>
      <c r="JR663" s="154"/>
      <c r="JS663" s="154"/>
      <c r="JT663" s="154"/>
      <c r="JU663" s="154"/>
      <c r="JV663" s="154"/>
      <c r="JW663" s="154"/>
      <c r="JX663" s="154"/>
      <c r="JY663" s="154"/>
      <c r="JZ663" s="154"/>
      <c r="KA663" s="154"/>
      <c r="KB663" s="154"/>
      <c r="KC663" s="154"/>
      <c r="KD663" s="154"/>
      <c r="KE663" s="154"/>
      <c r="KF663" s="154"/>
      <c r="KG663" s="154"/>
      <c r="KH663" s="154"/>
      <c r="KI663" s="154"/>
      <c r="KJ663" s="154"/>
      <c r="KK663" s="154"/>
      <c r="KL663" s="154"/>
      <c r="KM663" s="154"/>
      <c r="KN663" s="154"/>
      <c r="KO663" s="154"/>
      <c r="KP663" s="154"/>
      <c r="KQ663" s="154"/>
      <c r="KR663" s="154"/>
      <c r="KS663" s="154"/>
      <c r="KT663" s="154"/>
      <c r="KU663" s="154"/>
      <c r="KV663" s="154"/>
      <c r="KW663" s="154"/>
      <c r="KX663" s="154"/>
      <c r="KY663" s="154"/>
      <c r="KZ663" s="154"/>
      <c r="LA663" s="154"/>
      <c r="LB663" s="154"/>
      <c r="LC663" s="154"/>
      <c r="LD663" s="154"/>
      <c r="LE663" s="154"/>
      <c r="LF663" s="154"/>
      <c r="LG663" s="154"/>
      <c r="LH663" s="154"/>
      <c r="LI663" s="154"/>
      <c r="LJ663" s="154"/>
      <c r="LK663" s="154"/>
      <c r="LL663" s="154"/>
      <c r="LM663" s="154"/>
      <c r="LN663" s="154"/>
      <c r="LO663" s="154"/>
      <c r="LP663" s="154"/>
      <c r="LQ663" s="154"/>
      <c r="LR663" s="154"/>
      <c r="LS663" s="154"/>
      <c r="LT663" s="154"/>
      <c r="LU663" s="154"/>
      <c r="LV663" s="154"/>
      <c r="LW663" s="154"/>
      <c r="LX663" s="154"/>
      <c r="LY663" s="154"/>
      <c r="LZ663" s="154"/>
      <c r="MA663" s="154"/>
      <c r="MB663" s="154"/>
      <c r="MC663" s="154"/>
      <c r="MD663" s="154"/>
      <c r="ME663" s="154"/>
      <c r="MF663" s="154"/>
      <c r="MG663" s="154"/>
      <c r="MH663" s="154"/>
      <c r="MI663" s="154"/>
      <c r="MJ663" s="154"/>
      <c r="MK663" s="154"/>
      <c r="ML663" s="154"/>
      <c r="MM663" s="154"/>
      <c r="MN663" s="154"/>
      <c r="MO663" s="154"/>
      <c r="MP663" s="154"/>
      <c r="MQ663" s="154"/>
      <c r="MR663" s="154"/>
      <c r="MS663" s="154"/>
      <c r="MT663" s="154"/>
      <c r="MU663" s="154"/>
      <c r="MV663" s="154"/>
      <c r="MW663" s="154"/>
      <c r="MX663" s="154"/>
      <c r="MY663" s="154"/>
      <c r="MZ663" s="154"/>
      <c r="NA663" s="154"/>
      <c r="NB663" s="154"/>
      <c r="NC663" s="154"/>
      <c r="ND663" s="154"/>
      <c r="NE663" s="154"/>
      <c r="NF663" s="154"/>
      <c r="NG663" s="154"/>
      <c r="NH663" s="154"/>
      <c r="NI663" s="154"/>
      <c r="NJ663" s="154"/>
      <c r="NK663" s="154"/>
      <c r="NL663" s="154"/>
      <c r="NM663" s="154"/>
      <c r="NN663" s="154"/>
      <c r="NO663" s="154"/>
      <c r="NP663" s="154"/>
      <c r="NQ663" s="154"/>
      <c r="NR663" s="154"/>
      <c r="NS663" s="154"/>
      <c r="NT663" s="154"/>
      <c r="NU663" s="154"/>
      <c r="NV663" s="154"/>
      <c r="NW663" s="154"/>
      <c r="NX663" s="154"/>
      <c r="NY663" s="154"/>
      <c r="NZ663" s="154"/>
      <c r="OA663" s="154"/>
      <c r="OB663" s="154"/>
      <c r="OC663" s="154"/>
      <c r="OD663" s="154"/>
      <c r="OE663" s="154"/>
      <c r="OF663" s="154"/>
      <c r="OG663" s="154"/>
      <c r="OH663" s="154"/>
      <c r="OI663" s="154"/>
      <c r="OJ663" s="154"/>
      <c r="OK663" s="154"/>
      <c r="OL663" s="154"/>
      <c r="OM663" s="154"/>
      <c r="ON663" s="154"/>
      <c r="OO663" s="154"/>
      <c r="OP663" s="154"/>
      <c r="OQ663" s="154"/>
      <c r="OR663" s="154"/>
      <c r="OS663" s="154"/>
      <c r="OT663" s="154"/>
      <c r="OU663" s="154"/>
      <c r="OV663" s="154"/>
      <c r="OW663" s="154"/>
      <c r="OX663" s="154"/>
      <c r="OY663" s="154"/>
      <c r="OZ663" s="154"/>
      <c r="PA663" s="154"/>
      <c r="PB663" s="154"/>
      <c r="PC663" s="154"/>
      <c r="PD663" s="154"/>
      <c r="PE663" s="154"/>
      <c r="PF663" s="154"/>
      <c r="PG663" s="154"/>
      <c r="PH663" s="154"/>
      <c r="PI663" s="154"/>
      <c r="PJ663" s="154"/>
      <c r="PK663" s="154"/>
      <c r="PL663" s="154"/>
      <c r="PM663" s="154"/>
      <c r="PN663" s="154"/>
      <c r="PO663" s="154"/>
      <c r="PP663" s="154"/>
      <c r="PQ663" s="154"/>
      <c r="PR663" s="154"/>
      <c r="PS663" s="154"/>
      <c r="PT663" s="154"/>
      <c r="PU663" s="154"/>
      <c r="PV663" s="154"/>
      <c r="PW663" s="154"/>
      <c r="PX663" s="154"/>
      <c r="PY663" s="154"/>
      <c r="PZ663" s="154"/>
      <c r="QA663" s="154"/>
      <c r="QB663" s="154"/>
      <c r="QC663" s="154"/>
      <c r="QD663" s="154"/>
      <c r="QE663" s="154"/>
      <c r="QF663" s="154"/>
      <c r="QG663" s="154"/>
      <c r="QH663" s="154"/>
      <c r="QI663" s="154"/>
      <c r="QJ663" s="154"/>
      <c r="QK663" s="154"/>
      <c r="QL663" s="154"/>
      <c r="QM663" s="154"/>
      <c r="QN663" s="154"/>
      <c r="QO663" s="154"/>
      <c r="QP663" s="154"/>
      <c r="QQ663" s="154"/>
      <c r="QR663" s="154"/>
      <c r="QS663" s="154"/>
      <c r="QT663" s="154"/>
      <c r="QU663" s="154"/>
      <c r="QV663" s="154"/>
      <c r="QW663" s="154"/>
      <c r="QX663" s="154"/>
      <c r="QY663" s="154"/>
      <c r="QZ663" s="154"/>
      <c r="RA663" s="154"/>
      <c r="RB663" s="154"/>
      <c r="RC663" s="154"/>
      <c r="RD663" s="154"/>
      <c r="RE663" s="154"/>
      <c r="RF663" s="154"/>
      <c r="RG663" s="154"/>
      <c r="RH663" s="154"/>
      <c r="RI663" s="154"/>
      <c r="RJ663" s="154"/>
      <c r="RK663" s="154"/>
      <c r="RL663" s="154"/>
      <c r="RM663" s="154"/>
      <c r="RN663" s="154"/>
      <c r="RO663" s="154"/>
      <c r="RP663" s="154"/>
      <c r="RQ663" s="154"/>
      <c r="RR663" s="154"/>
      <c r="RS663" s="154"/>
      <c r="RT663" s="154"/>
      <c r="RU663" s="154"/>
      <c r="RV663" s="154"/>
      <c r="RW663" s="154"/>
      <c r="RX663" s="154"/>
      <c r="RY663" s="154"/>
      <c r="RZ663" s="154"/>
      <c r="SA663" s="154"/>
      <c r="SB663" s="154"/>
      <c r="SC663" s="154"/>
      <c r="SD663" s="154"/>
      <c r="SE663" s="154"/>
      <c r="SF663" s="154"/>
      <c r="SG663" s="154"/>
      <c r="SH663" s="154"/>
      <c r="SI663" s="154"/>
      <c r="SJ663" s="154"/>
      <c r="SK663" s="154"/>
      <c r="SL663" s="154"/>
      <c r="SM663" s="154"/>
      <c r="SN663" s="154"/>
      <c r="SO663" s="154"/>
      <c r="SP663" s="154"/>
      <c r="SQ663" s="154"/>
      <c r="SR663" s="154"/>
      <c r="SS663" s="154"/>
      <c r="ST663" s="154"/>
      <c r="SU663" s="154"/>
      <c r="SV663" s="154"/>
      <c r="SW663" s="154"/>
      <c r="SX663" s="154"/>
      <c r="SY663" s="154"/>
      <c r="SZ663" s="154"/>
      <c r="TA663" s="154"/>
      <c r="TB663" s="154"/>
      <c r="TC663" s="154"/>
      <c r="TD663" s="154"/>
      <c r="TE663" s="154"/>
      <c r="TF663" s="154"/>
      <c r="TG663" s="154"/>
      <c r="TH663" s="154"/>
      <c r="TI663" s="154"/>
      <c r="TJ663" s="154"/>
      <c r="TK663" s="154"/>
      <c r="TL663" s="154"/>
      <c r="TM663" s="154"/>
      <c r="TN663" s="154"/>
      <c r="TO663" s="154"/>
      <c r="TP663" s="154"/>
      <c r="TQ663" s="154"/>
      <c r="TR663" s="154"/>
      <c r="TS663" s="154"/>
      <c r="TT663" s="154"/>
      <c r="TU663" s="154"/>
      <c r="TV663" s="154"/>
      <c r="TW663" s="154"/>
      <c r="TX663" s="154"/>
      <c r="TY663" s="154"/>
      <c r="TZ663" s="154"/>
      <c r="UA663" s="154"/>
      <c r="UB663" s="154"/>
      <c r="UC663" s="154"/>
      <c r="UD663" s="154"/>
      <c r="UE663" s="154"/>
      <c r="UF663" s="154"/>
      <c r="UG663" s="154"/>
      <c r="UH663" s="154"/>
      <c r="UI663" s="154"/>
      <c r="UJ663" s="154"/>
      <c r="UK663" s="154"/>
      <c r="UL663" s="154"/>
      <c r="UM663" s="154"/>
      <c r="UN663" s="154"/>
      <c r="UO663" s="154"/>
      <c r="UP663" s="154"/>
      <c r="UQ663" s="154"/>
      <c r="UR663" s="154"/>
      <c r="US663" s="154"/>
      <c r="UT663" s="154"/>
      <c r="UU663" s="154"/>
      <c r="UV663" s="154"/>
      <c r="UW663" s="154"/>
      <c r="UX663" s="154"/>
      <c r="UY663" s="154"/>
      <c r="UZ663" s="154"/>
      <c r="VA663" s="154"/>
      <c r="VB663" s="154"/>
      <c r="VC663" s="154"/>
      <c r="VD663" s="154"/>
      <c r="VE663" s="154"/>
      <c r="VF663" s="154"/>
      <c r="VG663" s="154"/>
      <c r="VH663" s="154"/>
      <c r="VI663" s="154"/>
      <c r="VJ663" s="154"/>
      <c r="VK663" s="154"/>
      <c r="VL663" s="154"/>
      <c r="VM663" s="154"/>
      <c r="VN663" s="154"/>
      <c r="VO663" s="154"/>
      <c r="VP663" s="154"/>
      <c r="VQ663" s="154"/>
      <c r="VR663" s="154"/>
      <c r="VS663" s="154"/>
      <c r="VT663" s="154"/>
      <c r="VU663" s="154"/>
      <c r="VV663" s="154"/>
      <c r="VW663" s="154"/>
    </row>
    <row r="664" spans="1:595" s="157" customFormat="1" ht="94.5" customHeight="1">
      <c r="A664" s="798"/>
      <c r="B664" s="673" t="s">
        <v>1441</v>
      </c>
      <c r="C664" s="657" t="s">
        <v>1442</v>
      </c>
      <c r="D664" s="659" t="s">
        <v>1443</v>
      </c>
      <c r="E664" s="485" t="s">
        <v>1304</v>
      </c>
      <c r="F664" s="196" t="s">
        <v>51</v>
      </c>
      <c r="G664" s="222">
        <v>39814</v>
      </c>
      <c r="H664" s="222" t="s">
        <v>24</v>
      </c>
      <c r="I664" s="197" t="s">
        <v>352</v>
      </c>
      <c r="J664" s="197" t="s">
        <v>298</v>
      </c>
      <c r="K664" s="197" t="s">
        <v>1444</v>
      </c>
      <c r="L664" s="197" t="s">
        <v>28</v>
      </c>
      <c r="M664" s="152">
        <f>+M665</f>
        <v>14210100</v>
      </c>
      <c r="N664" s="152">
        <f t="shared" ref="N664:R664" si="58">+N665</f>
        <v>14210100</v>
      </c>
      <c r="O664" s="152">
        <f t="shared" si="58"/>
        <v>20462000</v>
      </c>
      <c r="P664" s="152">
        <f t="shared" si="58"/>
        <v>20462000</v>
      </c>
      <c r="Q664" s="152">
        <f t="shared" si="58"/>
        <v>20462000</v>
      </c>
      <c r="R664" s="152">
        <f t="shared" si="58"/>
        <v>20462000</v>
      </c>
      <c r="S664" s="557"/>
      <c r="T664" s="153"/>
      <c r="U664" s="153"/>
      <c r="V664" s="153"/>
      <c r="W664" s="153"/>
      <c r="X664" s="153"/>
      <c r="Y664" s="153"/>
      <c r="Z664" s="153"/>
      <c r="AA664" s="153"/>
      <c r="AB664" s="153"/>
      <c r="AC664" s="153"/>
      <c r="AD664" s="153"/>
      <c r="AE664" s="153"/>
      <c r="AF664" s="153"/>
      <c r="AG664" s="153"/>
      <c r="AH664" s="153"/>
      <c r="AI664" s="153"/>
      <c r="AJ664" s="153"/>
      <c r="AK664" s="153"/>
      <c r="AL664" s="153"/>
      <c r="AM664" s="153"/>
      <c r="AN664" s="153"/>
      <c r="AO664" s="153"/>
      <c r="AP664" s="153"/>
      <c r="AQ664" s="153"/>
      <c r="AR664" s="153"/>
      <c r="AS664" s="153"/>
      <c r="AT664" s="153"/>
      <c r="AU664" s="154"/>
      <c r="AV664" s="154"/>
      <c r="AW664" s="154"/>
      <c r="AX664" s="154"/>
      <c r="AY664" s="154"/>
      <c r="AZ664" s="154"/>
      <c r="BA664" s="154"/>
      <c r="BB664" s="154"/>
      <c r="BC664" s="154"/>
      <c r="BD664" s="154"/>
      <c r="BE664" s="154"/>
      <c r="BF664" s="154"/>
      <c r="BG664" s="154"/>
      <c r="BH664" s="154"/>
      <c r="BI664" s="154"/>
      <c r="BJ664" s="154"/>
      <c r="BK664" s="154"/>
      <c r="BL664" s="154"/>
      <c r="BM664" s="154"/>
      <c r="BN664" s="154"/>
      <c r="BO664" s="154"/>
      <c r="BP664" s="154"/>
      <c r="BQ664" s="154"/>
      <c r="BR664" s="154"/>
      <c r="BS664" s="154"/>
      <c r="BT664" s="154"/>
      <c r="BU664" s="154"/>
      <c r="BV664" s="154"/>
      <c r="BW664" s="154"/>
      <c r="BX664" s="154"/>
      <c r="BY664" s="154"/>
      <c r="BZ664" s="154"/>
      <c r="CA664" s="154"/>
      <c r="CB664" s="154"/>
      <c r="CC664" s="154"/>
      <c r="CD664" s="154"/>
      <c r="CE664" s="154"/>
      <c r="CF664" s="154"/>
      <c r="CG664" s="154"/>
      <c r="CH664" s="154"/>
      <c r="CI664" s="154"/>
      <c r="CJ664" s="154"/>
      <c r="CK664" s="154"/>
      <c r="CL664" s="154"/>
      <c r="CM664" s="154"/>
      <c r="CN664" s="154"/>
      <c r="CO664" s="154"/>
      <c r="CP664" s="154"/>
      <c r="CQ664" s="154"/>
      <c r="CR664" s="154"/>
      <c r="CS664" s="154"/>
      <c r="CT664" s="154"/>
      <c r="CU664" s="154"/>
      <c r="CV664" s="154"/>
      <c r="CW664" s="154"/>
      <c r="CX664" s="154"/>
      <c r="CY664" s="154"/>
      <c r="CZ664" s="154"/>
      <c r="DA664" s="154"/>
      <c r="DB664" s="154"/>
      <c r="DC664" s="154"/>
      <c r="DD664" s="154"/>
      <c r="DE664" s="154"/>
      <c r="DF664" s="154"/>
      <c r="DG664" s="154"/>
      <c r="DH664" s="154"/>
      <c r="DI664" s="154"/>
      <c r="DJ664" s="154"/>
      <c r="DK664" s="154"/>
      <c r="DL664" s="154"/>
      <c r="DM664" s="154"/>
      <c r="DN664" s="154"/>
      <c r="DO664" s="154"/>
      <c r="DP664" s="154"/>
      <c r="DQ664" s="154"/>
      <c r="DR664" s="154"/>
      <c r="DS664" s="154"/>
      <c r="DT664" s="154"/>
      <c r="DU664" s="154"/>
      <c r="DV664" s="154"/>
      <c r="DW664" s="154"/>
      <c r="DX664" s="154"/>
      <c r="DY664" s="154"/>
      <c r="DZ664" s="154"/>
      <c r="EA664" s="154"/>
      <c r="EB664" s="154"/>
      <c r="EC664" s="154"/>
      <c r="ED664" s="154"/>
      <c r="EE664" s="154"/>
      <c r="EF664" s="154"/>
      <c r="EG664" s="154"/>
      <c r="EH664" s="154"/>
      <c r="EI664" s="154"/>
      <c r="EJ664" s="154"/>
      <c r="EK664" s="154"/>
      <c r="EL664" s="154"/>
      <c r="EM664" s="154"/>
      <c r="EN664" s="154"/>
      <c r="EO664" s="154"/>
      <c r="EP664" s="154"/>
      <c r="EQ664" s="154"/>
      <c r="ER664" s="154"/>
      <c r="ES664" s="154"/>
      <c r="ET664" s="154"/>
      <c r="EU664" s="154"/>
      <c r="EV664" s="154"/>
      <c r="EW664" s="154"/>
      <c r="EX664" s="154"/>
      <c r="EY664" s="154"/>
      <c r="EZ664" s="154"/>
      <c r="FA664" s="154"/>
      <c r="FB664" s="154"/>
      <c r="FC664" s="154"/>
      <c r="FD664" s="154"/>
      <c r="FE664" s="154"/>
      <c r="FF664" s="154"/>
      <c r="FG664" s="154"/>
      <c r="FH664" s="154"/>
      <c r="FI664" s="154"/>
      <c r="FJ664" s="154"/>
      <c r="FK664" s="154"/>
      <c r="FL664" s="154"/>
      <c r="FM664" s="154"/>
      <c r="FN664" s="154"/>
      <c r="FO664" s="154"/>
      <c r="FP664" s="154"/>
      <c r="FQ664" s="154"/>
      <c r="FR664" s="154"/>
      <c r="FS664" s="154"/>
      <c r="FT664" s="154"/>
      <c r="FU664" s="154"/>
      <c r="FV664" s="154"/>
      <c r="FW664" s="154"/>
      <c r="FX664" s="154"/>
      <c r="FY664" s="154"/>
      <c r="FZ664" s="154"/>
      <c r="GA664" s="154"/>
      <c r="GB664" s="154"/>
      <c r="GC664" s="154"/>
      <c r="GD664" s="154"/>
      <c r="GE664" s="154"/>
      <c r="GF664" s="154"/>
      <c r="GG664" s="154"/>
      <c r="GH664" s="154"/>
      <c r="GI664" s="154"/>
      <c r="GJ664" s="154"/>
      <c r="GK664" s="154"/>
      <c r="GL664" s="154"/>
      <c r="GM664" s="154"/>
      <c r="GN664" s="154"/>
      <c r="GO664" s="154"/>
      <c r="GP664" s="154"/>
      <c r="GQ664" s="154"/>
      <c r="GR664" s="154"/>
      <c r="GS664" s="154"/>
      <c r="GT664" s="154"/>
      <c r="GU664" s="154"/>
      <c r="GV664" s="154"/>
      <c r="GW664" s="154"/>
      <c r="GX664" s="154"/>
      <c r="GY664" s="154"/>
      <c r="GZ664" s="154"/>
      <c r="HA664" s="154"/>
      <c r="HB664" s="154"/>
      <c r="HC664" s="154"/>
      <c r="HD664" s="154"/>
      <c r="HE664" s="154"/>
      <c r="HF664" s="154"/>
      <c r="HG664" s="154"/>
      <c r="HH664" s="154"/>
      <c r="HI664" s="154"/>
      <c r="HJ664" s="154"/>
      <c r="HK664" s="154"/>
      <c r="HL664" s="154"/>
      <c r="HM664" s="154"/>
      <c r="HN664" s="154"/>
      <c r="HO664" s="154"/>
      <c r="HP664" s="154"/>
      <c r="HQ664" s="154"/>
      <c r="HR664" s="154"/>
      <c r="HS664" s="154"/>
      <c r="HT664" s="154"/>
      <c r="HU664" s="154"/>
      <c r="HV664" s="154"/>
      <c r="HW664" s="154"/>
      <c r="HX664" s="154"/>
      <c r="HY664" s="154"/>
      <c r="HZ664" s="154"/>
      <c r="IA664" s="154"/>
      <c r="IB664" s="154"/>
      <c r="IC664" s="154"/>
      <c r="ID664" s="154"/>
      <c r="IE664" s="154"/>
      <c r="IF664" s="154"/>
      <c r="IG664" s="154"/>
      <c r="IH664" s="154"/>
      <c r="II664" s="154"/>
      <c r="IJ664" s="154"/>
      <c r="IK664" s="154"/>
      <c r="IL664" s="154"/>
      <c r="IM664" s="154"/>
      <c r="IN664" s="154"/>
      <c r="IO664" s="154"/>
      <c r="IP664" s="154"/>
      <c r="IQ664" s="154"/>
      <c r="IR664" s="154"/>
      <c r="IS664" s="154"/>
      <c r="IT664" s="154"/>
      <c r="IU664" s="154"/>
      <c r="IV664" s="154"/>
      <c r="IW664" s="154"/>
      <c r="IX664" s="154"/>
      <c r="IY664" s="154"/>
      <c r="IZ664" s="154"/>
      <c r="JA664" s="154"/>
      <c r="JB664" s="154"/>
      <c r="JC664" s="154"/>
      <c r="JD664" s="154"/>
      <c r="JE664" s="154"/>
      <c r="JF664" s="154"/>
      <c r="JG664" s="154"/>
      <c r="JH664" s="154"/>
      <c r="JI664" s="154"/>
      <c r="JJ664" s="154"/>
      <c r="JK664" s="154"/>
      <c r="JL664" s="154"/>
      <c r="JM664" s="154"/>
      <c r="JN664" s="154"/>
      <c r="JO664" s="154"/>
      <c r="JP664" s="154"/>
      <c r="JQ664" s="154"/>
      <c r="JR664" s="154"/>
      <c r="JS664" s="154"/>
      <c r="JT664" s="154"/>
      <c r="JU664" s="154"/>
      <c r="JV664" s="154"/>
      <c r="JW664" s="154"/>
      <c r="JX664" s="154"/>
      <c r="JY664" s="154"/>
      <c r="JZ664" s="154"/>
      <c r="KA664" s="154"/>
      <c r="KB664" s="154"/>
      <c r="KC664" s="154"/>
      <c r="KD664" s="154"/>
      <c r="KE664" s="154"/>
      <c r="KF664" s="154"/>
      <c r="KG664" s="154"/>
      <c r="KH664" s="154"/>
      <c r="KI664" s="154"/>
      <c r="KJ664" s="154"/>
      <c r="KK664" s="154"/>
      <c r="KL664" s="154"/>
      <c r="KM664" s="154"/>
      <c r="KN664" s="154"/>
      <c r="KO664" s="154"/>
      <c r="KP664" s="154"/>
      <c r="KQ664" s="154"/>
      <c r="KR664" s="154"/>
      <c r="KS664" s="154"/>
      <c r="KT664" s="154"/>
      <c r="KU664" s="154"/>
      <c r="KV664" s="154"/>
      <c r="KW664" s="154"/>
      <c r="KX664" s="154"/>
      <c r="KY664" s="154"/>
      <c r="KZ664" s="154"/>
      <c r="LA664" s="154"/>
      <c r="LB664" s="154"/>
      <c r="LC664" s="154"/>
      <c r="LD664" s="154"/>
      <c r="LE664" s="154"/>
      <c r="LF664" s="154"/>
      <c r="LG664" s="154"/>
      <c r="LH664" s="154"/>
      <c r="LI664" s="154"/>
      <c r="LJ664" s="154"/>
      <c r="LK664" s="154"/>
      <c r="LL664" s="154"/>
      <c r="LM664" s="154"/>
      <c r="LN664" s="154"/>
      <c r="LO664" s="154"/>
      <c r="LP664" s="154"/>
      <c r="LQ664" s="154"/>
      <c r="LR664" s="154"/>
      <c r="LS664" s="154"/>
      <c r="LT664" s="154"/>
      <c r="LU664" s="154"/>
      <c r="LV664" s="154"/>
      <c r="LW664" s="154"/>
      <c r="LX664" s="154"/>
      <c r="LY664" s="154"/>
      <c r="LZ664" s="154"/>
      <c r="MA664" s="154"/>
      <c r="MB664" s="154"/>
      <c r="MC664" s="154"/>
      <c r="MD664" s="154"/>
      <c r="ME664" s="154"/>
      <c r="MF664" s="154"/>
      <c r="MG664" s="154"/>
      <c r="MH664" s="154"/>
      <c r="MI664" s="154"/>
      <c r="MJ664" s="154"/>
      <c r="MK664" s="154"/>
      <c r="ML664" s="154"/>
      <c r="MM664" s="154"/>
      <c r="MN664" s="154"/>
      <c r="MO664" s="154"/>
      <c r="MP664" s="154"/>
      <c r="MQ664" s="154"/>
      <c r="MR664" s="154"/>
      <c r="MS664" s="154"/>
      <c r="MT664" s="154"/>
      <c r="MU664" s="154"/>
      <c r="MV664" s="154"/>
      <c r="MW664" s="154"/>
      <c r="MX664" s="154"/>
      <c r="MY664" s="154"/>
      <c r="MZ664" s="154"/>
      <c r="NA664" s="154"/>
      <c r="NB664" s="154"/>
      <c r="NC664" s="154"/>
      <c r="ND664" s="154"/>
      <c r="NE664" s="154"/>
      <c r="NF664" s="154"/>
      <c r="NG664" s="154"/>
      <c r="NH664" s="154"/>
      <c r="NI664" s="154"/>
      <c r="NJ664" s="154"/>
      <c r="NK664" s="154"/>
      <c r="NL664" s="154"/>
      <c r="NM664" s="154"/>
      <c r="NN664" s="154"/>
      <c r="NO664" s="154"/>
      <c r="NP664" s="154"/>
      <c r="NQ664" s="154"/>
      <c r="NR664" s="154"/>
      <c r="NS664" s="154"/>
      <c r="NT664" s="154"/>
      <c r="NU664" s="154"/>
      <c r="NV664" s="154"/>
      <c r="NW664" s="154"/>
      <c r="NX664" s="154"/>
      <c r="NY664" s="154"/>
      <c r="NZ664" s="154"/>
      <c r="OA664" s="154"/>
      <c r="OB664" s="154"/>
      <c r="OC664" s="154"/>
      <c r="OD664" s="154"/>
      <c r="OE664" s="154"/>
      <c r="OF664" s="154"/>
      <c r="OG664" s="154"/>
      <c r="OH664" s="154"/>
      <c r="OI664" s="154"/>
      <c r="OJ664" s="154"/>
      <c r="OK664" s="154"/>
      <c r="OL664" s="154"/>
      <c r="OM664" s="154"/>
      <c r="ON664" s="154"/>
      <c r="OO664" s="154"/>
      <c r="OP664" s="154"/>
      <c r="OQ664" s="154"/>
      <c r="OR664" s="154"/>
      <c r="OS664" s="154"/>
      <c r="OT664" s="154"/>
      <c r="OU664" s="154"/>
      <c r="OV664" s="154"/>
      <c r="OW664" s="154"/>
      <c r="OX664" s="154"/>
      <c r="OY664" s="154"/>
      <c r="OZ664" s="154"/>
      <c r="PA664" s="154"/>
      <c r="PB664" s="154"/>
      <c r="PC664" s="154"/>
      <c r="PD664" s="154"/>
      <c r="PE664" s="154"/>
      <c r="PF664" s="154"/>
      <c r="PG664" s="154"/>
      <c r="PH664" s="154"/>
      <c r="PI664" s="154"/>
      <c r="PJ664" s="154"/>
      <c r="PK664" s="154"/>
      <c r="PL664" s="154"/>
      <c r="PM664" s="154"/>
      <c r="PN664" s="154"/>
      <c r="PO664" s="154"/>
      <c r="PP664" s="154"/>
      <c r="PQ664" s="154"/>
      <c r="PR664" s="154"/>
      <c r="PS664" s="154"/>
      <c r="PT664" s="154"/>
      <c r="PU664" s="154"/>
      <c r="PV664" s="154"/>
      <c r="PW664" s="154"/>
      <c r="PX664" s="154"/>
      <c r="PY664" s="154"/>
      <c r="PZ664" s="154"/>
      <c r="QA664" s="154"/>
      <c r="QB664" s="154"/>
      <c r="QC664" s="154"/>
      <c r="QD664" s="154"/>
      <c r="QE664" s="154"/>
      <c r="QF664" s="154"/>
      <c r="QG664" s="154"/>
      <c r="QH664" s="154"/>
      <c r="QI664" s="154"/>
      <c r="QJ664" s="154"/>
      <c r="QK664" s="154"/>
      <c r="QL664" s="154"/>
      <c r="QM664" s="154"/>
      <c r="QN664" s="154"/>
      <c r="QO664" s="154"/>
      <c r="QP664" s="154"/>
      <c r="QQ664" s="154"/>
      <c r="QR664" s="154"/>
      <c r="QS664" s="154"/>
      <c r="QT664" s="154"/>
      <c r="QU664" s="154"/>
      <c r="QV664" s="154"/>
      <c r="QW664" s="154"/>
      <c r="QX664" s="154"/>
      <c r="QY664" s="154"/>
      <c r="QZ664" s="154"/>
      <c r="RA664" s="154"/>
      <c r="RB664" s="154"/>
      <c r="RC664" s="154"/>
      <c r="RD664" s="154"/>
      <c r="RE664" s="154"/>
      <c r="RF664" s="154"/>
      <c r="RG664" s="154"/>
      <c r="RH664" s="154"/>
      <c r="RI664" s="154"/>
      <c r="RJ664" s="154"/>
      <c r="RK664" s="154"/>
      <c r="RL664" s="154"/>
      <c r="RM664" s="154"/>
      <c r="RN664" s="154"/>
      <c r="RO664" s="154"/>
      <c r="RP664" s="154"/>
      <c r="RQ664" s="154"/>
      <c r="RR664" s="154"/>
      <c r="RS664" s="154"/>
      <c r="RT664" s="154"/>
      <c r="RU664" s="154"/>
      <c r="RV664" s="154"/>
      <c r="RW664" s="154"/>
      <c r="RX664" s="154"/>
      <c r="RY664" s="154"/>
      <c r="RZ664" s="154"/>
      <c r="SA664" s="154"/>
      <c r="SB664" s="154"/>
      <c r="SC664" s="154"/>
      <c r="SD664" s="154"/>
      <c r="SE664" s="154"/>
      <c r="SF664" s="154"/>
      <c r="SG664" s="154"/>
      <c r="SH664" s="154"/>
      <c r="SI664" s="154"/>
      <c r="SJ664" s="154"/>
      <c r="SK664" s="154"/>
      <c r="SL664" s="154"/>
      <c r="SM664" s="154"/>
      <c r="SN664" s="154"/>
      <c r="SO664" s="154"/>
      <c r="SP664" s="154"/>
      <c r="SQ664" s="154"/>
      <c r="SR664" s="154"/>
      <c r="SS664" s="154"/>
      <c r="ST664" s="154"/>
      <c r="SU664" s="154"/>
      <c r="SV664" s="154"/>
      <c r="SW664" s="154"/>
      <c r="SX664" s="154"/>
      <c r="SY664" s="154"/>
      <c r="SZ664" s="154"/>
      <c r="TA664" s="154"/>
      <c r="TB664" s="154"/>
      <c r="TC664" s="154"/>
      <c r="TD664" s="154"/>
      <c r="TE664" s="154"/>
      <c r="TF664" s="154"/>
      <c r="TG664" s="154"/>
      <c r="TH664" s="154"/>
      <c r="TI664" s="154"/>
      <c r="TJ664" s="154"/>
      <c r="TK664" s="154"/>
      <c r="TL664" s="154"/>
      <c r="TM664" s="154"/>
      <c r="TN664" s="154"/>
      <c r="TO664" s="154"/>
      <c r="TP664" s="154"/>
      <c r="TQ664" s="154"/>
      <c r="TR664" s="154"/>
      <c r="TS664" s="154"/>
      <c r="TT664" s="154"/>
      <c r="TU664" s="154"/>
      <c r="TV664" s="154"/>
      <c r="TW664" s="154"/>
      <c r="TX664" s="154"/>
      <c r="TY664" s="154"/>
      <c r="TZ664" s="154"/>
      <c r="UA664" s="154"/>
      <c r="UB664" s="154"/>
      <c r="UC664" s="154"/>
      <c r="UD664" s="154"/>
      <c r="UE664" s="154"/>
      <c r="UF664" s="154"/>
      <c r="UG664" s="154"/>
      <c r="UH664" s="154"/>
      <c r="UI664" s="154"/>
      <c r="UJ664" s="154"/>
      <c r="UK664" s="154"/>
      <c r="UL664" s="154"/>
      <c r="UM664" s="154"/>
      <c r="UN664" s="154"/>
      <c r="UO664" s="154"/>
      <c r="UP664" s="154"/>
      <c r="UQ664" s="154"/>
      <c r="UR664" s="154"/>
      <c r="US664" s="154"/>
      <c r="UT664" s="154"/>
      <c r="UU664" s="154"/>
      <c r="UV664" s="154"/>
      <c r="UW664" s="154"/>
      <c r="UX664" s="154"/>
      <c r="UY664" s="154"/>
      <c r="UZ664" s="154"/>
      <c r="VA664" s="154"/>
      <c r="VB664" s="154"/>
      <c r="VC664" s="154"/>
      <c r="VD664" s="154"/>
      <c r="VE664" s="154"/>
      <c r="VF664" s="154"/>
      <c r="VG664" s="154"/>
      <c r="VH664" s="154"/>
      <c r="VI664" s="154"/>
      <c r="VJ664" s="154"/>
      <c r="VK664" s="154"/>
      <c r="VL664" s="154"/>
      <c r="VM664" s="154"/>
      <c r="VN664" s="154"/>
      <c r="VO664" s="154"/>
      <c r="VP664" s="154"/>
      <c r="VQ664" s="154"/>
      <c r="VR664" s="154"/>
      <c r="VS664" s="154"/>
      <c r="VT664" s="154"/>
      <c r="VU664" s="154"/>
      <c r="VV664" s="154"/>
      <c r="VW664" s="154"/>
    </row>
    <row r="665" spans="1:595" s="153" customFormat="1" ht="99" customHeight="1">
      <c r="A665" s="798"/>
      <c r="B665" s="689"/>
      <c r="C665" s="658"/>
      <c r="D665" s="660"/>
      <c r="E665" s="487" t="s">
        <v>1445</v>
      </c>
      <c r="F665" s="170" t="s">
        <v>51</v>
      </c>
      <c r="G665" s="171">
        <v>45658</v>
      </c>
      <c r="H665" s="171" t="s">
        <v>24</v>
      </c>
      <c r="I665" s="215" t="s">
        <v>352</v>
      </c>
      <c r="J665" s="94" t="s">
        <v>298</v>
      </c>
      <c r="K665" s="94" t="s">
        <v>1444</v>
      </c>
      <c r="L665" s="94" t="s">
        <v>424</v>
      </c>
      <c r="M665" s="223">
        <v>14210100</v>
      </c>
      <c r="N665" s="223">
        <v>14210100</v>
      </c>
      <c r="O665" s="223">
        <v>20462000</v>
      </c>
      <c r="P665" s="223">
        <v>20462000</v>
      </c>
      <c r="Q665" s="223">
        <v>20462000</v>
      </c>
      <c r="R665" s="223">
        <v>20462000</v>
      </c>
      <c r="S665" s="554">
        <v>3</v>
      </c>
      <c r="AU665" s="154"/>
      <c r="AV665" s="154"/>
      <c r="AW665" s="154"/>
      <c r="AX665" s="154"/>
      <c r="AY665" s="154"/>
      <c r="AZ665" s="154"/>
      <c r="BA665" s="154"/>
      <c r="BB665" s="154"/>
      <c r="BC665" s="154"/>
      <c r="BD665" s="154"/>
      <c r="BE665" s="154"/>
      <c r="BF665" s="154"/>
      <c r="BG665" s="154"/>
      <c r="BH665" s="154"/>
      <c r="BI665" s="154"/>
      <c r="BJ665" s="154"/>
      <c r="BK665" s="154"/>
      <c r="BL665" s="154"/>
      <c r="BM665" s="154"/>
      <c r="BN665" s="154"/>
      <c r="BO665" s="154"/>
      <c r="BP665" s="154"/>
      <c r="BQ665" s="154"/>
      <c r="BR665" s="154"/>
      <c r="BS665" s="154"/>
      <c r="BT665" s="154"/>
      <c r="BU665" s="154"/>
      <c r="BV665" s="154"/>
      <c r="BW665" s="154"/>
      <c r="BX665" s="154"/>
      <c r="BY665" s="154"/>
      <c r="BZ665" s="154"/>
      <c r="CA665" s="154"/>
      <c r="CB665" s="154"/>
      <c r="CC665" s="154"/>
      <c r="CD665" s="154"/>
      <c r="CE665" s="154"/>
      <c r="CF665" s="154"/>
      <c r="CG665" s="154"/>
      <c r="CH665" s="154"/>
      <c r="CI665" s="154"/>
      <c r="CJ665" s="154"/>
      <c r="CK665" s="154"/>
      <c r="CL665" s="154"/>
      <c r="CM665" s="154"/>
      <c r="CN665" s="154"/>
      <c r="CO665" s="154"/>
      <c r="CP665" s="154"/>
      <c r="CQ665" s="154"/>
      <c r="CR665" s="154"/>
      <c r="CS665" s="154"/>
      <c r="CT665" s="154"/>
      <c r="CU665" s="154"/>
      <c r="CV665" s="154"/>
      <c r="CW665" s="154"/>
      <c r="CX665" s="154"/>
      <c r="CY665" s="154"/>
      <c r="CZ665" s="154"/>
      <c r="DA665" s="154"/>
      <c r="DB665" s="154"/>
      <c r="DC665" s="154"/>
      <c r="DD665" s="154"/>
      <c r="DE665" s="154"/>
      <c r="DF665" s="154"/>
      <c r="DG665" s="154"/>
      <c r="DH665" s="154"/>
      <c r="DI665" s="154"/>
      <c r="DJ665" s="154"/>
      <c r="DK665" s="154"/>
      <c r="DL665" s="154"/>
      <c r="DM665" s="154"/>
      <c r="DN665" s="154"/>
      <c r="DO665" s="154"/>
      <c r="DP665" s="154"/>
      <c r="DQ665" s="154"/>
      <c r="DR665" s="154"/>
      <c r="DS665" s="154"/>
      <c r="DT665" s="154"/>
      <c r="DU665" s="154"/>
      <c r="DV665" s="154"/>
      <c r="DW665" s="154"/>
      <c r="DX665" s="154"/>
      <c r="DY665" s="154"/>
      <c r="DZ665" s="154"/>
      <c r="EA665" s="154"/>
      <c r="EB665" s="154"/>
      <c r="EC665" s="154"/>
      <c r="ED665" s="154"/>
      <c r="EE665" s="154"/>
      <c r="EF665" s="154"/>
      <c r="EG665" s="154"/>
      <c r="EH665" s="154"/>
      <c r="EI665" s="154"/>
      <c r="EJ665" s="154"/>
      <c r="EK665" s="154"/>
      <c r="EL665" s="154"/>
      <c r="EM665" s="154"/>
      <c r="EN665" s="154"/>
      <c r="EO665" s="154"/>
      <c r="EP665" s="154"/>
      <c r="EQ665" s="154"/>
      <c r="ER665" s="154"/>
      <c r="ES665" s="154"/>
      <c r="ET665" s="154"/>
      <c r="EU665" s="154"/>
      <c r="EV665" s="154"/>
      <c r="EW665" s="154"/>
      <c r="EX665" s="154"/>
      <c r="EY665" s="154"/>
      <c r="EZ665" s="154"/>
      <c r="FA665" s="154"/>
      <c r="FB665" s="154"/>
      <c r="FC665" s="154"/>
      <c r="FD665" s="154"/>
      <c r="FE665" s="154"/>
      <c r="FF665" s="154"/>
      <c r="FG665" s="154"/>
      <c r="FH665" s="154"/>
      <c r="FI665" s="154"/>
      <c r="FJ665" s="154"/>
      <c r="FK665" s="154"/>
      <c r="FL665" s="154"/>
      <c r="FM665" s="154"/>
      <c r="FN665" s="154"/>
      <c r="FO665" s="154"/>
      <c r="FP665" s="154"/>
      <c r="FQ665" s="154"/>
      <c r="FR665" s="154"/>
      <c r="FS665" s="154"/>
      <c r="FT665" s="154"/>
      <c r="FU665" s="154"/>
      <c r="FV665" s="154"/>
      <c r="FW665" s="154"/>
      <c r="FX665" s="154"/>
      <c r="FY665" s="154"/>
      <c r="FZ665" s="154"/>
      <c r="GA665" s="154"/>
      <c r="GB665" s="154"/>
      <c r="GC665" s="154"/>
      <c r="GD665" s="154"/>
      <c r="GE665" s="154"/>
      <c r="GF665" s="154"/>
      <c r="GG665" s="154"/>
      <c r="GH665" s="154"/>
      <c r="GI665" s="154"/>
      <c r="GJ665" s="154"/>
      <c r="GK665" s="154"/>
      <c r="GL665" s="154"/>
      <c r="GM665" s="154"/>
      <c r="GN665" s="154"/>
      <c r="GO665" s="154"/>
      <c r="GP665" s="154"/>
      <c r="GQ665" s="154"/>
      <c r="GR665" s="154"/>
      <c r="GS665" s="154"/>
      <c r="GT665" s="154"/>
      <c r="GU665" s="154"/>
      <c r="GV665" s="154"/>
      <c r="GW665" s="154"/>
      <c r="GX665" s="154"/>
      <c r="GY665" s="154"/>
      <c r="GZ665" s="154"/>
      <c r="HA665" s="154"/>
      <c r="HB665" s="154"/>
      <c r="HC665" s="154"/>
      <c r="HD665" s="154"/>
      <c r="HE665" s="154"/>
      <c r="HF665" s="154"/>
      <c r="HG665" s="154"/>
      <c r="HH665" s="154"/>
      <c r="HI665" s="154"/>
      <c r="HJ665" s="154"/>
      <c r="HK665" s="154"/>
      <c r="HL665" s="154"/>
      <c r="HM665" s="154"/>
      <c r="HN665" s="154"/>
      <c r="HO665" s="154"/>
      <c r="HP665" s="154"/>
      <c r="HQ665" s="154"/>
      <c r="HR665" s="154"/>
      <c r="HS665" s="154"/>
      <c r="HT665" s="154"/>
      <c r="HU665" s="154"/>
      <c r="HV665" s="154"/>
      <c r="HW665" s="154"/>
      <c r="HX665" s="154"/>
      <c r="HY665" s="154"/>
      <c r="HZ665" s="154"/>
      <c r="IA665" s="154"/>
      <c r="IB665" s="154"/>
      <c r="IC665" s="154"/>
      <c r="ID665" s="154"/>
      <c r="IE665" s="154"/>
      <c r="IF665" s="154"/>
      <c r="IG665" s="154"/>
      <c r="IH665" s="154"/>
      <c r="II665" s="154"/>
      <c r="IJ665" s="154"/>
      <c r="IK665" s="154"/>
      <c r="IL665" s="154"/>
      <c r="IM665" s="154"/>
      <c r="IN665" s="154"/>
      <c r="IO665" s="154"/>
      <c r="IP665" s="154"/>
      <c r="IQ665" s="154"/>
      <c r="IR665" s="154"/>
      <c r="IS665" s="154"/>
      <c r="IT665" s="154"/>
      <c r="IU665" s="154"/>
      <c r="IV665" s="154"/>
      <c r="IW665" s="154"/>
      <c r="IX665" s="154"/>
      <c r="IY665" s="154"/>
      <c r="IZ665" s="154"/>
      <c r="JA665" s="154"/>
      <c r="JB665" s="154"/>
      <c r="JC665" s="154"/>
      <c r="JD665" s="154"/>
      <c r="JE665" s="154"/>
      <c r="JF665" s="154"/>
      <c r="JG665" s="154"/>
      <c r="JH665" s="154"/>
      <c r="JI665" s="154"/>
      <c r="JJ665" s="154"/>
      <c r="JK665" s="154"/>
      <c r="JL665" s="154"/>
      <c r="JM665" s="154"/>
      <c r="JN665" s="154"/>
      <c r="JO665" s="154"/>
      <c r="JP665" s="154"/>
      <c r="JQ665" s="154"/>
      <c r="JR665" s="154"/>
      <c r="JS665" s="154"/>
      <c r="JT665" s="154"/>
      <c r="JU665" s="154"/>
      <c r="JV665" s="154"/>
      <c r="JW665" s="154"/>
      <c r="JX665" s="154"/>
      <c r="JY665" s="154"/>
      <c r="JZ665" s="154"/>
      <c r="KA665" s="154"/>
      <c r="KB665" s="154"/>
      <c r="KC665" s="154"/>
      <c r="KD665" s="154"/>
      <c r="KE665" s="154"/>
      <c r="KF665" s="154"/>
      <c r="KG665" s="154"/>
      <c r="KH665" s="154"/>
      <c r="KI665" s="154"/>
      <c r="KJ665" s="154"/>
      <c r="KK665" s="154"/>
      <c r="KL665" s="154"/>
      <c r="KM665" s="154"/>
      <c r="KN665" s="154"/>
      <c r="KO665" s="154"/>
      <c r="KP665" s="154"/>
      <c r="KQ665" s="154"/>
      <c r="KR665" s="154"/>
      <c r="KS665" s="154"/>
      <c r="KT665" s="154"/>
      <c r="KU665" s="154"/>
      <c r="KV665" s="154"/>
      <c r="KW665" s="154"/>
      <c r="KX665" s="154"/>
      <c r="KY665" s="154"/>
      <c r="KZ665" s="154"/>
      <c r="LA665" s="154"/>
      <c r="LB665" s="154"/>
      <c r="LC665" s="154"/>
      <c r="LD665" s="154"/>
      <c r="LE665" s="154"/>
      <c r="LF665" s="154"/>
      <c r="LG665" s="154"/>
      <c r="LH665" s="154"/>
      <c r="LI665" s="154"/>
      <c r="LJ665" s="154"/>
      <c r="LK665" s="154"/>
      <c r="LL665" s="154"/>
      <c r="LM665" s="154"/>
      <c r="LN665" s="154"/>
      <c r="LO665" s="154"/>
      <c r="LP665" s="154"/>
      <c r="LQ665" s="154"/>
      <c r="LR665" s="154"/>
      <c r="LS665" s="154"/>
      <c r="LT665" s="154"/>
      <c r="LU665" s="154"/>
      <c r="LV665" s="154"/>
      <c r="LW665" s="154"/>
      <c r="LX665" s="154"/>
      <c r="LY665" s="154"/>
      <c r="LZ665" s="154"/>
      <c r="MA665" s="154"/>
      <c r="MB665" s="154"/>
      <c r="MC665" s="154"/>
      <c r="MD665" s="154"/>
      <c r="ME665" s="154"/>
      <c r="MF665" s="154"/>
      <c r="MG665" s="154"/>
      <c r="MH665" s="154"/>
      <c r="MI665" s="154"/>
      <c r="MJ665" s="154"/>
      <c r="MK665" s="154"/>
      <c r="ML665" s="154"/>
      <c r="MM665" s="154"/>
      <c r="MN665" s="154"/>
      <c r="MO665" s="154"/>
      <c r="MP665" s="154"/>
      <c r="MQ665" s="154"/>
      <c r="MR665" s="154"/>
      <c r="MS665" s="154"/>
      <c r="MT665" s="154"/>
      <c r="MU665" s="154"/>
      <c r="MV665" s="154"/>
      <c r="MW665" s="154"/>
      <c r="MX665" s="154"/>
      <c r="MY665" s="154"/>
      <c r="MZ665" s="154"/>
      <c r="NA665" s="154"/>
      <c r="NB665" s="154"/>
      <c r="NC665" s="154"/>
      <c r="ND665" s="154"/>
      <c r="NE665" s="154"/>
      <c r="NF665" s="154"/>
      <c r="NG665" s="154"/>
      <c r="NH665" s="154"/>
      <c r="NI665" s="154"/>
      <c r="NJ665" s="154"/>
      <c r="NK665" s="154"/>
      <c r="NL665" s="154"/>
      <c r="NM665" s="154"/>
      <c r="NN665" s="154"/>
      <c r="NO665" s="154"/>
      <c r="NP665" s="154"/>
      <c r="NQ665" s="154"/>
      <c r="NR665" s="154"/>
      <c r="NS665" s="154"/>
      <c r="NT665" s="154"/>
      <c r="NU665" s="154"/>
      <c r="NV665" s="154"/>
      <c r="NW665" s="154"/>
      <c r="NX665" s="154"/>
      <c r="NY665" s="154"/>
      <c r="NZ665" s="154"/>
      <c r="OA665" s="154"/>
      <c r="OB665" s="154"/>
      <c r="OC665" s="154"/>
      <c r="OD665" s="154"/>
      <c r="OE665" s="154"/>
      <c r="OF665" s="154"/>
      <c r="OG665" s="154"/>
      <c r="OH665" s="154"/>
      <c r="OI665" s="154"/>
      <c r="OJ665" s="154"/>
      <c r="OK665" s="154"/>
      <c r="OL665" s="154"/>
      <c r="OM665" s="154"/>
      <c r="ON665" s="154"/>
      <c r="OO665" s="154"/>
      <c r="OP665" s="154"/>
      <c r="OQ665" s="154"/>
      <c r="OR665" s="154"/>
      <c r="OS665" s="154"/>
      <c r="OT665" s="154"/>
      <c r="OU665" s="154"/>
      <c r="OV665" s="154"/>
      <c r="OW665" s="154"/>
      <c r="OX665" s="154"/>
      <c r="OY665" s="154"/>
      <c r="OZ665" s="154"/>
      <c r="PA665" s="154"/>
      <c r="PB665" s="154"/>
      <c r="PC665" s="154"/>
      <c r="PD665" s="154"/>
      <c r="PE665" s="154"/>
      <c r="PF665" s="154"/>
      <c r="PG665" s="154"/>
      <c r="PH665" s="154"/>
      <c r="PI665" s="154"/>
      <c r="PJ665" s="154"/>
      <c r="PK665" s="154"/>
      <c r="PL665" s="154"/>
      <c r="PM665" s="154"/>
      <c r="PN665" s="154"/>
      <c r="PO665" s="154"/>
      <c r="PP665" s="154"/>
      <c r="PQ665" s="154"/>
      <c r="PR665" s="154"/>
      <c r="PS665" s="154"/>
      <c r="PT665" s="154"/>
      <c r="PU665" s="154"/>
      <c r="PV665" s="154"/>
      <c r="PW665" s="154"/>
      <c r="PX665" s="154"/>
      <c r="PY665" s="154"/>
      <c r="PZ665" s="154"/>
      <c r="QA665" s="154"/>
      <c r="QB665" s="154"/>
      <c r="QC665" s="154"/>
      <c r="QD665" s="154"/>
      <c r="QE665" s="154"/>
      <c r="QF665" s="154"/>
      <c r="QG665" s="154"/>
      <c r="QH665" s="154"/>
      <c r="QI665" s="154"/>
      <c r="QJ665" s="154"/>
      <c r="QK665" s="154"/>
      <c r="QL665" s="154"/>
      <c r="QM665" s="154"/>
      <c r="QN665" s="154"/>
      <c r="QO665" s="154"/>
      <c r="QP665" s="154"/>
      <c r="QQ665" s="154"/>
      <c r="QR665" s="154"/>
      <c r="QS665" s="154"/>
      <c r="QT665" s="154"/>
      <c r="QU665" s="154"/>
      <c r="QV665" s="154"/>
      <c r="QW665" s="154"/>
      <c r="QX665" s="154"/>
      <c r="QY665" s="154"/>
      <c r="QZ665" s="154"/>
      <c r="RA665" s="154"/>
      <c r="RB665" s="154"/>
      <c r="RC665" s="154"/>
      <c r="RD665" s="154"/>
      <c r="RE665" s="154"/>
      <c r="RF665" s="154"/>
      <c r="RG665" s="154"/>
      <c r="RH665" s="154"/>
      <c r="RI665" s="154"/>
      <c r="RJ665" s="154"/>
      <c r="RK665" s="154"/>
      <c r="RL665" s="154"/>
      <c r="RM665" s="154"/>
      <c r="RN665" s="154"/>
      <c r="RO665" s="154"/>
      <c r="RP665" s="154"/>
      <c r="RQ665" s="154"/>
      <c r="RR665" s="154"/>
      <c r="RS665" s="154"/>
      <c r="RT665" s="154"/>
      <c r="RU665" s="154"/>
      <c r="RV665" s="154"/>
      <c r="RW665" s="154"/>
      <c r="RX665" s="154"/>
      <c r="RY665" s="154"/>
      <c r="RZ665" s="154"/>
      <c r="SA665" s="154"/>
      <c r="SB665" s="154"/>
      <c r="SC665" s="154"/>
      <c r="SD665" s="154"/>
      <c r="SE665" s="154"/>
      <c r="SF665" s="154"/>
      <c r="SG665" s="154"/>
      <c r="SH665" s="154"/>
      <c r="SI665" s="154"/>
      <c r="SJ665" s="154"/>
      <c r="SK665" s="154"/>
      <c r="SL665" s="154"/>
      <c r="SM665" s="154"/>
      <c r="SN665" s="154"/>
      <c r="SO665" s="154"/>
      <c r="SP665" s="154"/>
      <c r="SQ665" s="154"/>
      <c r="SR665" s="154"/>
      <c r="SS665" s="154"/>
      <c r="ST665" s="154"/>
      <c r="SU665" s="154"/>
      <c r="SV665" s="154"/>
      <c r="SW665" s="154"/>
      <c r="SX665" s="154"/>
      <c r="SY665" s="154"/>
      <c r="SZ665" s="154"/>
      <c r="TA665" s="154"/>
      <c r="TB665" s="154"/>
      <c r="TC665" s="154"/>
      <c r="TD665" s="154"/>
      <c r="TE665" s="154"/>
      <c r="TF665" s="154"/>
      <c r="TG665" s="154"/>
      <c r="TH665" s="154"/>
      <c r="TI665" s="154"/>
      <c r="TJ665" s="154"/>
      <c r="TK665" s="154"/>
      <c r="TL665" s="154"/>
      <c r="TM665" s="154"/>
      <c r="TN665" s="154"/>
      <c r="TO665" s="154"/>
      <c r="TP665" s="154"/>
      <c r="TQ665" s="154"/>
      <c r="TR665" s="154"/>
      <c r="TS665" s="154"/>
      <c r="TT665" s="154"/>
      <c r="TU665" s="154"/>
      <c r="TV665" s="154"/>
      <c r="TW665" s="154"/>
      <c r="TX665" s="154"/>
      <c r="TY665" s="154"/>
      <c r="TZ665" s="154"/>
      <c r="UA665" s="154"/>
      <c r="UB665" s="154"/>
      <c r="UC665" s="154"/>
      <c r="UD665" s="154"/>
      <c r="UE665" s="154"/>
      <c r="UF665" s="154"/>
      <c r="UG665" s="154"/>
      <c r="UH665" s="154"/>
      <c r="UI665" s="154"/>
      <c r="UJ665" s="154"/>
      <c r="UK665" s="154"/>
      <c r="UL665" s="154"/>
      <c r="UM665" s="154"/>
      <c r="UN665" s="154"/>
      <c r="UO665" s="154"/>
      <c r="UP665" s="154"/>
      <c r="UQ665" s="154"/>
      <c r="UR665" s="154"/>
      <c r="US665" s="154"/>
      <c r="UT665" s="154"/>
      <c r="UU665" s="154"/>
      <c r="UV665" s="154"/>
      <c r="UW665" s="154"/>
      <c r="UX665" s="154"/>
      <c r="UY665" s="154"/>
      <c r="UZ665" s="154"/>
      <c r="VA665" s="154"/>
      <c r="VB665" s="154"/>
      <c r="VC665" s="154"/>
      <c r="VD665" s="154"/>
      <c r="VE665" s="154"/>
      <c r="VF665" s="154"/>
      <c r="VG665" s="154"/>
      <c r="VH665" s="154"/>
      <c r="VI665" s="154"/>
      <c r="VJ665" s="154"/>
      <c r="VK665" s="154"/>
      <c r="VL665" s="154"/>
      <c r="VM665" s="154"/>
      <c r="VN665" s="154"/>
      <c r="VO665" s="154"/>
      <c r="VP665" s="154"/>
      <c r="VQ665" s="154"/>
      <c r="VR665" s="154"/>
      <c r="VS665" s="154"/>
      <c r="VT665" s="154"/>
      <c r="VU665" s="154"/>
      <c r="VV665" s="154"/>
      <c r="VW665" s="154"/>
    </row>
    <row r="666" spans="1:595" s="172" customFormat="1" ht="148.5" customHeight="1">
      <c r="A666" s="798"/>
      <c r="B666" s="754" t="s">
        <v>1446</v>
      </c>
      <c r="C666" s="657" t="s">
        <v>1447</v>
      </c>
      <c r="D666" s="659" t="s">
        <v>1314</v>
      </c>
      <c r="E666" s="492" t="s">
        <v>1315</v>
      </c>
      <c r="F666" s="163" t="s">
        <v>51</v>
      </c>
      <c r="G666" s="195">
        <v>44110</v>
      </c>
      <c r="H666" s="179" t="s">
        <v>24</v>
      </c>
      <c r="I666" s="193" t="s">
        <v>352</v>
      </c>
      <c r="J666" s="193" t="s">
        <v>298</v>
      </c>
      <c r="K666" s="193" t="s">
        <v>1316</v>
      </c>
      <c r="L666" s="193" t="s">
        <v>28</v>
      </c>
      <c r="M666" s="152">
        <f t="shared" ref="M666:R666" si="59">M668+M667</f>
        <v>3140000</v>
      </c>
      <c r="N666" s="152">
        <f t="shared" si="59"/>
        <v>3140000</v>
      </c>
      <c r="O666" s="152">
        <f t="shared" si="59"/>
        <v>3356950</v>
      </c>
      <c r="P666" s="203">
        <f t="shared" si="59"/>
        <v>3356950</v>
      </c>
      <c r="Q666" s="202">
        <f t="shared" si="59"/>
        <v>3356950</v>
      </c>
      <c r="R666" s="202">
        <f t="shared" si="59"/>
        <v>3356950</v>
      </c>
      <c r="S666" s="551"/>
      <c r="T666" s="153"/>
      <c r="U666" s="153"/>
      <c r="V666" s="153"/>
      <c r="W666" s="153"/>
      <c r="X666" s="153"/>
      <c r="Y666" s="153"/>
      <c r="Z666" s="153"/>
      <c r="AA666" s="153"/>
      <c r="AB666" s="153"/>
      <c r="AC666" s="153"/>
      <c r="AD666" s="153"/>
      <c r="AE666" s="153"/>
      <c r="AF666" s="153"/>
      <c r="AG666" s="153"/>
      <c r="AH666" s="153"/>
      <c r="AI666" s="153"/>
      <c r="AJ666" s="153"/>
      <c r="AK666" s="153"/>
      <c r="AL666" s="153"/>
      <c r="AM666" s="153"/>
      <c r="AN666" s="153"/>
      <c r="AO666" s="153"/>
      <c r="AP666" s="153"/>
      <c r="AQ666" s="153"/>
      <c r="AR666" s="153"/>
      <c r="AS666" s="153"/>
      <c r="AT666" s="153"/>
      <c r="AU666" s="154"/>
      <c r="AV666" s="154"/>
      <c r="AW666" s="154"/>
      <c r="AX666" s="154"/>
      <c r="AY666" s="154"/>
      <c r="AZ666" s="154"/>
      <c r="BA666" s="154"/>
      <c r="BB666" s="154"/>
      <c r="BC666" s="154"/>
      <c r="BD666" s="154"/>
      <c r="BE666" s="154"/>
      <c r="BF666" s="154"/>
      <c r="BG666" s="154"/>
      <c r="BH666" s="154"/>
      <c r="BI666" s="154"/>
      <c r="BJ666" s="154"/>
      <c r="BK666" s="154"/>
      <c r="BL666" s="154"/>
      <c r="BM666" s="154"/>
      <c r="BN666" s="154"/>
      <c r="BO666" s="154"/>
      <c r="BP666" s="154"/>
      <c r="BQ666" s="154"/>
      <c r="BR666" s="154"/>
      <c r="BS666" s="154"/>
      <c r="BT666" s="154"/>
      <c r="BU666" s="154"/>
      <c r="BV666" s="154"/>
      <c r="BW666" s="154"/>
      <c r="BX666" s="154"/>
      <c r="BY666" s="154"/>
      <c r="BZ666" s="154"/>
      <c r="CA666" s="154"/>
      <c r="CB666" s="154"/>
      <c r="CC666" s="154"/>
      <c r="CD666" s="154"/>
      <c r="CE666" s="154"/>
      <c r="CF666" s="154"/>
      <c r="CG666" s="154"/>
      <c r="CH666" s="154"/>
      <c r="CI666" s="154"/>
      <c r="CJ666" s="154"/>
      <c r="CK666" s="154"/>
      <c r="CL666" s="154"/>
      <c r="CM666" s="154"/>
      <c r="CN666" s="154"/>
      <c r="CO666" s="154"/>
      <c r="CP666" s="154"/>
      <c r="CQ666" s="154"/>
      <c r="CR666" s="154"/>
      <c r="CS666" s="154"/>
      <c r="CT666" s="154"/>
      <c r="CU666" s="154"/>
      <c r="CV666" s="154"/>
      <c r="CW666" s="154"/>
      <c r="CX666" s="154"/>
      <c r="CY666" s="154"/>
      <c r="CZ666" s="154"/>
      <c r="DA666" s="154"/>
      <c r="DB666" s="154"/>
      <c r="DC666" s="154"/>
      <c r="DD666" s="154"/>
      <c r="DE666" s="154"/>
      <c r="DF666" s="154"/>
      <c r="DG666" s="154"/>
      <c r="DH666" s="154"/>
      <c r="DI666" s="154"/>
      <c r="DJ666" s="154"/>
      <c r="DK666" s="154"/>
      <c r="DL666" s="154"/>
      <c r="DM666" s="154"/>
      <c r="DN666" s="154"/>
      <c r="DO666" s="154"/>
      <c r="DP666" s="154"/>
      <c r="DQ666" s="154"/>
      <c r="DR666" s="154"/>
      <c r="DS666" s="154"/>
      <c r="DT666" s="154"/>
      <c r="DU666" s="154"/>
      <c r="DV666" s="154"/>
      <c r="DW666" s="154"/>
      <c r="DX666" s="154"/>
      <c r="DY666" s="154"/>
      <c r="DZ666" s="154"/>
      <c r="EA666" s="154"/>
      <c r="EB666" s="154"/>
      <c r="EC666" s="154"/>
      <c r="ED666" s="154"/>
      <c r="EE666" s="154"/>
      <c r="EF666" s="154"/>
      <c r="EG666" s="154"/>
      <c r="EH666" s="154"/>
      <c r="EI666" s="154"/>
      <c r="EJ666" s="154"/>
      <c r="EK666" s="154"/>
      <c r="EL666" s="154"/>
      <c r="EM666" s="154"/>
      <c r="EN666" s="154"/>
      <c r="EO666" s="154"/>
      <c r="EP666" s="154"/>
      <c r="EQ666" s="154"/>
      <c r="ER666" s="154"/>
      <c r="ES666" s="154"/>
      <c r="ET666" s="154"/>
      <c r="EU666" s="154"/>
      <c r="EV666" s="154"/>
      <c r="EW666" s="154"/>
      <c r="EX666" s="154"/>
      <c r="EY666" s="154"/>
      <c r="EZ666" s="154"/>
      <c r="FA666" s="154"/>
      <c r="FB666" s="154"/>
      <c r="FC666" s="154"/>
      <c r="FD666" s="154"/>
      <c r="FE666" s="154"/>
      <c r="FF666" s="154"/>
      <c r="FG666" s="154"/>
      <c r="FH666" s="154"/>
      <c r="FI666" s="154"/>
      <c r="FJ666" s="154"/>
      <c r="FK666" s="154"/>
      <c r="FL666" s="154"/>
      <c r="FM666" s="154"/>
      <c r="FN666" s="154"/>
      <c r="FO666" s="154"/>
      <c r="FP666" s="154"/>
      <c r="FQ666" s="154"/>
      <c r="FR666" s="154"/>
      <c r="FS666" s="154"/>
      <c r="FT666" s="154"/>
      <c r="FU666" s="154"/>
      <c r="FV666" s="154"/>
      <c r="FW666" s="154"/>
      <c r="FX666" s="154"/>
      <c r="FY666" s="154"/>
      <c r="FZ666" s="154"/>
      <c r="GA666" s="154"/>
      <c r="GB666" s="154"/>
      <c r="GC666" s="154"/>
      <c r="GD666" s="154"/>
      <c r="GE666" s="154"/>
      <c r="GF666" s="154"/>
      <c r="GG666" s="154"/>
      <c r="GH666" s="154"/>
      <c r="GI666" s="154"/>
      <c r="GJ666" s="154"/>
      <c r="GK666" s="154"/>
      <c r="GL666" s="154"/>
      <c r="GM666" s="154"/>
      <c r="GN666" s="154"/>
      <c r="GO666" s="154"/>
      <c r="GP666" s="154"/>
      <c r="GQ666" s="154"/>
      <c r="GR666" s="154"/>
      <c r="GS666" s="154"/>
      <c r="GT666" s="154"/>
      <c r="GU666" s="154"/>
      <c r="GV666" s="154"/>
      <c r="GW666" s="154"/>
      <c r="GX666" s="154"/>
      <c r="GY666" s="154"/>
      <c r="GZ666" s="154"/>
      <c r="HA666" s="154"/>
      <c r="HB666" s="154"/>
      <c r="HC666" s="154"/>
      <c r="HD666" s="154"/>
      <c r="HE666" s="154"/>
      <c r="HF666" s="154"/>
      <c r="HG666" s="154"/>
      <c r="HH666" s="154"/>
      <c r="HI666" s="154"/>
      <c r="HJ666" s="154"/>
      <c r="HK666" s="154"/>
      <c r="HL666" s="154"/>
      <c r="HM666" s="154"/>
      <c r="HN666" s="154"/>
      <c r="HO666" s="154"/>
      <c r="HP666" s="154"/>
      <c r="HQ666" s="154"/>
      <c r="HR666" s="154"/>
      <c r="HS666" s="154"/>
      <c r="HT666" s="154"/>
      <c r="HU666" s="154"/>
      <c r="HV666" s="154"/>
      <c r="HW666" s="154"/>
      <c r="HX666" s="154"/>
      <c r="HY666" s="154"/>
      <c r="HZ666" s="154"/>
      <c r="IA666" s="154"/>
      <c r="IB666" s="154"/>
      <c r="IC666" s="154"/>
      <c r="ID666" s="154"/>
      <c r="IE666" s="154"/>
      <c r="IF666" s="154"/>
      <c r="IG666" s="154"/>
      <c r="IH666" s="154"/>
      <c r="II666" s="154"/>
      <c r="IJ666" s="154"/>
      <c r="IK666" s="154"/>
      <c r="IL666" s="154"/>
      <c r="IM666" s="154"/>
      <c r="IN666" s="154"/>
      <c r="IO666" s="154"/>
      <c r="IP666" s="154"/>
      <c r="IQ666" s="154"/>
      <c r="IR666" s="154"/>
      <c r="IS666" s="154"/>
      <c r="IT666" s="154"/>
      <c r="IU666" s="154"/>
      <c r="IV666" s="154"/>
      <c r="IW666" s="154"/>
      <c r="IX666" s="154"/>
      <c r="IY666" s="154"/>
      <c r="IZ666" s="154"/>
      <c r="JA666" s="154"/>
      <c r="JB666" s="154"/>
      <c r="JC666" s="154"/>
      <c r="JD666" s="154"/>
      <c r="JE666" s="154"/>
      <c r="JF666" s="154"/>
      <c r="JG666" s="154"/>
      <c r="JH666" s="154"/>
      <c r="JI666" s="154"/>
      <c r="JJ666" s="154"/>
      <c r="JK666" s="154"/>
      <c r="JL666" s="154"/>
      <c r="JM666" s="154"/>
      <c r="JN666" s="154"/>
      <c r="JO666" s="154"/>
      <c r="JP666" s="154"/>
      <c r="JQ666" s="154"/>
      <c r="JR666" s="154"/>
      <c r="JS666" s="154"/>
      <c r="JT666" s="154"/>
      <c r="JU666" s="154"/>
      <c r="JV666" s="154"/>
      <c r="JW666" s="154"/>
      <c r="JX666" s="154"/>
      <c r="JY666" s="154"/>
      <c r="JZ666" s="154"/>
      <c r="KA666" s="154"/>
      <c r="KB666" s="154"/>
      <c r="KC666" s="154"/>
      <c r="KD666" s="154"/>
      <c r="KE666" s="154"/>
      <c r="KF666" s="154"/>
      <c r="KG666" s="154"/>
      <c r="KH666" s="154"/>
      <c r="KI666" s="154"/>
      <c r="KJ666" s="154"/>
      <c r="KK666" s="154"/>
      <c r="KL666" s="154"/>
      <c r="KM666" s="154"/>
      <c r="KN666" s="154"/>
      <c r="KO666" s="154"/>
      <c r="KP666" s="154"/>
      <c r="KQ666" s="154"/>
      <c r="KR666" s="154"/>
      <c r="KS666" s="154"/>
      <c r="KT666" s="154"/>
      <c r="KU666" s="154"/>
      <c r="KV666" s="154"/>
      <c r="KW666" s="154"/>
      <c r="KX666" s="154"/>
      <c r="KY666" s="154"/>
      <c r="KZ666" s="154"/>
      <c r="LA666" s="154"/>
      <c r="LB666" s="154"/>
      <c r="LC666" s="154"/>
      <c r="LD666" s="154"/>
      <c r="LE666" s="154"/>
      <c r="LF666" s="154"/>
      <c r="LG666" s="154"/>
      <c r="LH666" s="154"/>
      <c r="LI666" s="154"/>
      <c r="LJ666" s="154"/>
      <c r="LK666" s="154"/>
      <c r="LL666" s="154"/>
      <c r="LM666" s="154"/>
      <c r="LN666" s="154"/>
      <c r="LO666" s="154"/>
      <c r="LP666" s="154"/>
      <c r="LQ666" s="154"/>
      <c r="LR666" s="154"/>
      <c r="LS666" s="154"/>
      <c r="LT666" s="154"/>
      <c r="LU666" s="154"/>
      <c r="LV666" s="154"/>
      <c r="LW666" s="154"/>
      <c r="LX666" s="154"/>
      <c r="LY666" s="154"/>
      <c r="LZ666" s="154"/>
      <c r="MA666" s="154"/>
      <c r="MB666" s="154"/>
      <c r="MC666" s="154"/>
      <c r="MD666" s="154"/>
      <c r="ME666" s="154"/>
      <c r="MF666" s="154"/>
      <c r="MG666" s="154"/>
      <c r="MH666" s="154"/>
      <c r="MI666" s="154"/>
      <c r="MJ666" s="154"/>
      <c r="MK666" s="154"/>
      <c r="ML666" s="154"/>
      <c r="MM666" s="154"/>
      <c r="MN666" s="154"/>
      <c r="MO666" s="154"/>
      <c r="MP666" s="154"/>
      <c r="MQ666" s="154"/>
      <c r="MR666" s="154"/>
      <c r="MS666" s="154"/>
      <c r="MT666" s="154"/>
      <c r="MU666" s="154"/>
      <c r="MV666" s="154"/>
      <c r="MW666" s="154"/>
      <c r="MX666" s="154"/>
      <c r="MY666" s="154"/>
      <c r="MZ666" s="154"/>
      <c r="NA666" s="154"/>
      <c r="NB666" s="154"/>
      <c r="NC666" s="154"/>
      <c r="ND666" s="154"/>
      <c r="NE666" s="154"/>
      <c r="NF666" s="154"/>
      <c r="NG666" s="154"/>
      <c r="NH666" s="154"/>
      <c r="NI666" s="154"/>
      <c r="NJ666" s="154"/>
      <c r="NK666" s="154"/>
      <c r="NL666" s="154"/>
      <c r="NM666" s="154"/>
      <c r="NN666" s="154"/>
      <c r="NO666" s="154"/>
      <c r="NP666" s="154"/>
      <c r="NQ666" s="154"/>
      <c r="NR666" s="154"/>
      <c r="NS666" s="154"/>
      <c r="NT666" s="154"/>
      <c r="NU666" s="154"/>
      <c r="NV666" s="154"/>
      <c r="NW666" s="154"/>
      <c r="NX666" s="154"/>
      <c r="NY666" s="154"/>
      <c r="NZ666" s="154"/>
      <c r="OA666" s="154"/>
      <c r="OB666" s="154"/>
      <c r="OC666" s="154"/>
      <c r="OD666" s="154"/>
      <c r="OE666" s="154"/>
      <c r="OF666" s="154"/>
      <c r="OG666" s="154"/>
      <c r="OH666" s="154"/>
      <c r="OI666" s="154"/>
      <c r="OJ666" s="154"/>
      <c r="OK666" s="154"/>
      <c r="OL666" s="154"/>
      <c r="OM666" s="154"/>
      <c r="ON666" s="154"/>
      <c r="OO666" s="154"/>
      <c r="OP666" s="154"/>
      <c r="OQ666" s="154"/>
      <c r="OR666" s="154"/>
      <c r="OS666" s="154"/>
      <c r="OT666" s="154"/>
      <c r="OU666" s="154"/>
      <c r="OV666" s="154"/>
      <c r="OW666" s="154"/>
      <c r="OX666" s="154"/>
      <c r="OY666" s="154"/>
      <c r="OZ666" s="154"/>
      <c r="PA666" s="154"/>
      <c r="PB666" s="154"/>
      <c r="PC666" s="154"/>
      <c r="PD666" s="154"/>
      <c r="PE666" s="154"/>
      <c r="PF666" s="154"/>
      <c r="PG666" s="154"/>
      <c r="PH666" s="154"/>
      <c r="PI666" s="154"/>
      <c r="PJ666" s="154"/>
      <c r="PK666" s="154"/>
      <c r="PL666" s="154"/>
      <c r="PM666" s="154"/>
      <c r="PN666" s="154"/>
      <c r="PO666" s="154"/>
      <c r="PP666" s="154"/>
      <c r="PQ666" s="154"/>
      <c r="PR666" s="154"/>
      <c r="PS666" s="154"/>
      <c r="PT666" s="154"/>
      <c r="PU666" s="154"/>
      <c r="PV666" s="154"/>
      <c r="PW666" s="154"/>
      <c r="PX666" s="154"/>
      <c r="PY666" s="154"/>
      <c r="PZ666" s="154"/>
      <c r="QA666" s="154"/>
      <c r="QB666" s="154"/>
      <c r="QC666" s="154"/>
      <c r="QD666" s="154"/>
      <c r="QE666" s="154"/>
      <c r="QF666" s="154"/>
      <c r="QG666" s="154"/>
      <c r="QH666" s="154"/>
      <c r="QI666" s="154"/>
      <c r="QJ666" s="154"/>
      <c r="QK666" s="154"/>
      <c r="QL666" s="154"/>
      <c r="QM666" s="154"/>
      <c r="QN666" s="154"/>
      <c r="QO666" s="154"/>
      <c r="QP666" s="154"/>
      <c r="QQ666" s="154"/>
      <c r="QR666" s="154"/>
      <c r="QS666" s="154"/>
      <c r="QT666" s="154"/>
      <c r="QU666" s="154"/>
      <c r="QV666" s="154"/>
      <c r="QW666" s="154"/>
      <c r="QX666" s="154"/>
      <c r="QY666" s="154"/>
      <c r="QZ666" s="154"/>
      <c r="RA666" s="154"/>
      <c r="RB666" s="154"/>
      <c r="RC666" s="154"/>
      <c r="RD666" s="154"/>
      <c r="RE666" s="154"/>
      <c r="RF666" s="154"/>
      <c r="RG666" s="154"/>
      <c r="RH666" s="154"/>
      <c r="RI666" s="154"/>
      <c r="RJ666" s="154"/>
      <c r="RK666" s="154"/>
      <c r="RL666" s="154"/>
      <c r="RM666" s="154"/>
      <c r="RN666" s="154"/>
      <c r="RO666" s="154"/>
      <c r="RP666" s="154"/>
      <c r="RQ666" s="154"/>
      <c r="RR666" s="154"/>
      <c r="RS666" s="154"/>
      <c r="RT666" s="154"/>
      <c r="RU666" s="154"/>
      <c r="RV666" s="154"/>
      <c r="RW666" s="154"/>
      <c r="RX666" s="154"/>
      <c r="RY666" s="154"/>
      <c r="RZ666" s="154"/>
      <c r="SA666" s="154"/>
      <c r="SB666" s="154"/>
      <c r="SC666" s="154"/>
      <c r="SD666" s="154"/>
      <c r="SE666" s="154"/>
      <c r="SF666" s="154"/>
      <c r="SG666" s="154"/>
      <c r="SH666" s="154"/>
      <c r="SI666" s="154"/>
      <c r="SJ666" s="154"/>
      <c r="SK666" s="154"/>
      <c r="SL666" s="154"/>
      <c r="SM666" s="154"/>
      <c r="SN666" s="154"/>
      <c r="SO666" s="154"/>
      <c r="SP666" s="154"/>
      <c r="SQ666" s="154"/>
      <c r="SR666" s="154"/>
      <c r="SS666" s="154"/>
      <c r="ST666" s="154"/>
      <c r="SU666" s="154"/>
      <c r="SV666" s="154"/>
      <c r="SW666" s="154"/>
      <c r="SX666" s="154"/>
      <c r="SY666" s="154"/>
      <c r="SZ666" s="154"/>
      <c r="TA666" s="154"/>
      <c r="TB666" s="154"/>
      <c r="TC666" s="154"/>
      <c r="TD666" s="154"/>
      <c r="TE666" s="154"/>
      <c r="TF666" s="154"/>
      <c r="TG666" s="154"/>
      <c r="TH666" s="154"/>
      <c r="TI666" s="154"/>
      <c r="TJ666" s="154"/>
      <c r="TK666" s="154"/>
      <c r="TL666" s="154"/>
      <c r="TM666" s="154"/>
      <c r="TN666" s="154"/>
      <c r="TO666" s="154"/>
      <c r="TP666" s="154"/>
      <c r="TQ666" s="154"/>
      <c r="TR666" s="154"/>
      <c r="TS666" s="154"/>
      <c r="TT666" s="154"/>
      <c r="TU666" s="154"/>
      <c r="TV666" s="154"/>
      <c r="TW666" s="154"/>
      <c r="TX666" s="154"/>
      <c r="TY666" s="154"/>
      <c r="TZ666" s="154"/>
      <c r="UA666" s="154"/>
      <c r="UB666" s="154"/>
      <c r="UC666" s="154"/>
      <c r="UD666" s="154"/>
      <c r="UE666" s="154"/>
      <c r="UF666" s="154"/>
      <c r="UG666" s="154"/>
      <c r="UH666" s="154"/>
      <c r="UI666" s="154"/>
      <c r="UJ666" s="154"/>
      <c r="UK666" s="154"/>
      <c r="UL666" s="154"/>
      <c r="UM666" s="154"/>
      <c r="UN666" s="154"/>
      <c r="UO666" s="154"/>
      <c r="UP666" s="154"/>
      <c r="UQ666" s="154"/>
      <c r="UR666" s="154"/>
      <c r="US666" s="154"/>
      <c r="UT666" s="154"/>
      <c r="UU666" s="154"/>
      <c r="UV666" s="154"/>
      <c r="UW666" s="154"/>
      <c r="UX666" s="154"/>
      <c r="UY666" s="154"/>
      <c r="UZ666" s="154"/>
      <c r="VA666" s="154"/>
      <c r="VB666" s="154"/>
      <c r="VC666" s="154"/>
      <c r="VD666" s="154"/>
      <c r="VE666" s="154"/>
      <c r="VF666" s="154"/>
      <c r="VG666" s="154"/>
      <c r="VH666" s="154"/>
      <c r="VI666" s="154"/>
      <c r="VJ666" s="154"/>
      <c r="VK666" s="154"/>
      <c r="VL666" s="154"/>
      <c r="VM666" s="154"/>
      <c r="VN666" s="154"/>
      <c r="VO666" s="154"/>
      <c r="VP666" s="154"/>
      <c r="VQ666" s="154"/>
      <c r="VR666" s="154"/>
      <c r="VS666" s="154"/>
      <c r="VT666" s="154"/>
      <c r="VU666" s="154"/>
      <c r="VV666" s="154"/>
      <c r="VW666" s="154"/>
    </row>
    <row r="667" spans="1:595" s="172" customFormat="1" ht="51.75" customHeight="1">
      <c r="A667" s="798"/>
      <c r="B667" s="755"/>
      <c r="C667" s="676"/>
      <c r="D667" s="680"/>
      <c r="E667" s="661" t="s">
        <v>1317</v>
      </c>
      <c r="F667" s="659" t="s">
        <v>51</v>
      </c>
      <c r="G667" s="664">
        <v>40634</v>
      </c>
      <c r="H667" s="653" t="s">
        <v>24</v>
      </c>
      <c r="I667" s="169" t="s">
        <v>352</v>
      </c>
      <c r="J667" s="169" t="s">
        <v>298</v>
      </c>
      <c r="K667" s="169" t="s">
        <v>1316</v>
      </c>
      <c r="L667" s="169" t="s">
        <v>36</v>
      </c>
      <c r="M667" s="155">
        <v>25821.77</v>
      </c>
      <c r="N667" s="155">
        <v>25821.77</v>
      </c>
      <c r="O667" s="155">
        <v>33570</v>
      </c>
      <c r="P667" s="168">
        <v>33570</v>
      </c>
      <c r="Q667" s="161">
        <v>33570</v>
      </c>
      <c r="R667" s="161">
        <v>33570</v>
      </c>
      <c r="S667" s="545">
        <v>3</v>
      </c>
      <c r="T667" s="153"/>
      <c r="U667" s="153"/>
      <c r="V667" s="153"/>
      <c r="W667" s="153"/>
      <c r="X667" s="153"/>
      <c r="Y667" s="153"/>
      <c r="Z667" s="153"/>
      <c r="AA667" s="153"/>
      <c r="AB667" s="153"/>
      <c r="AC667" s="153"/>
      <c r="AD667" s="153"/>
      <c r="AE667" s="153"/>
      <c r="AF667" s="153"/>
      <c r="AG667" s="153"/>
      <c r="AH667" s="153"/>
      <c r="AI667" s="153"/>
      <c r="AJ667" s="153"/>
      <c r="AK667" s="153"/>
      <c r="AL667" s="153"/>
      <c r="AM667" s="153"/>
      <c r="AN667" s="153"/>
      <c r="AO667" s="153"/>
      <c r="AP667" s="153"/>
      <c r="AQ667" s="153"/>
      <c r="AR667" s="153"/>
      <c r="AS667" s="153"/>
      <c r="AT667" s="153"/>
      <c r="AU667" s="154"/>
      <c r="AV667" s="154"/>
      <c r="AW667" s="154"/>
      <c r="AX667" s="154"/>
      <c r="AY667" s="154"/>
      <c r="AZ667" s="154"/>
      <c r="BA667" s="154"/>
      <c r="BB667" s="154"/>
      <c r="BC667" s="154"/>
      <c r="BD667" s="154"/>
      <c r="BE667" s="154"/>
      <c r="BF667" s="154"/>
      <c r="BG667" s="154"/>
      <c r="BH667" s="154"/>
      <c r="BI667" s="154"/>
      <c r="BJ667" s="154"/>
      <c r="BK667" s="154"/>
      <c r="BL667" s="154"/>
      <c r="BM667" s="154"/>
      <c r="BN667" s="154"/>
      <c r="BO667" s="154"/>
      <c r="BP667" s="154"/>
      <c r="BQ667" s="154"/>
      <c r="BR667" s="154"/>
      <c r="BS667" s="154"/>
      <c r="BT667" s="154"/>
      <c r="BU667" s="154"/>
      <c r="BV667" s="154"/>
      <c r="BW667" s="154"/>
      <c r="BX667" s="154"/>
      <c r="BY667" s="154"/>
      <c r="BZ667" s="154"/>
      <c r="CA667" s="154"/>
      <c r="CB667" s="154"/>
      <c r="CC667" s="154"/>
      <c r="CD667" s="154"/>
      <c r="CE667" s="154"/>
      <c r="CF667" s="154"/>
      <c r="CG667" s="154"/>
      <c r="CH667" s="154"/>
      <c r="CI667" s="154"/>
      <c r="CJ667" s="154"/>
      <c r="CK667" s="154"/>
      <c r="CL667" s="154"/>
      <c r="CM667" s="154"/>
      <c r="CN667" s="154"/>
      <c r="CO667" s="154"/>
      <c r="CP667" s="154"/>
      <c r="CQ667" s="154"/>
      <c r="CR667" s="154"/>
      <c r="CS667" s="154"/>
      <c r="CT667" s="154"/>
      <c r="CU667" s="154"/>
      <c r="CV667" s="154"/>
      <c r="CW667" s="154"/>
      <c r="CX667" s="154"/>
      <c r="CY667" s="154"/>
      <c r="CZ667" s="154"/>
      <c r="DA667" s="154"/>
      <c r="DB667" s="154"/>
      <c r="DC667" s="154"/>
      <c r="DD667" s="154"/>
      <c r="DE667" s="154"/>
      <c r="DF667" s="154"/>
      <c r="DG667" s="154"/>
      <c r="DH667" s="154"/>
      <c r="DI667" s="154"/>
      <c r="DJ667" s="154"/>
      <c r="DK667" s="154"/>
      <c r="DL667" s="154"/>
      <c r="DM667" s="154"/>
      <c r="DN667" s="154"/>
      <c r="DO667" s="154"/>
      <c r="DP667" s="154"/>
      <c r="DQ667" s="154"/>
      <c r="DR667" s="154"/>
      <c r="DS667" s="154"/>
      <c r="DT667" s="154"/>
      <c r="DU667" s="154"/>
      <c r="DV667" s="154"/>
      <c r="DW667" s="154"/>
      <c r="DX667" s="154"/>
      <c r="DY667" s="154"/>
      <c r="DZ667" s="154"/>
      <c r="EA667" s="154"/>
      <c r="EB667" s="154"/>
      <c r="EC667" s="154"/>
      <c r="ED667" s="154"/>
      <c r="EE667" s="154"/>
      <c r="EF667" s="154"/>
      <c r="EG667" s="154"/>
      <c r="EH667" s="154"/>
      <c r="EI667" s="154"/>
      <c r="EJ667" s="154"/>
      <c r="EK667" s="154"/>
      <c r="EL667" s="154"/>
      <c r="EM667" s="154"/>
      <c r="EN667" s="154"/>
      <c r="EO667" s="154"/>
      <c r="EP667" s="154"/>
      <c r="EQ667" s="154"/>
      <c r="ER667" s="154"/>
      <c r="ES667" s="154"/>
      <c r="ET667" s="154"/>
      <c r="EU667" s="154"/>
      <c r="EV667" s="154"/>
      <c r="EW667" s="154"/>
      <c r="EX667" s="154"/>
      <c r="EY667" s="154"/>
      <c r="EZ667" s="154"/>
      <c r="FA667" s="154"/>
      <c r="FB667" s="154"/>
      <c r="FC667" s="154"/>
      <c r="FD667" s="154"/>
      <c r="FE667" s="154"/>
      <c r="FF667" s="154"/>
      <c r="FG667" s="154"/>
      <c r="FH667" s="154"/>
      <c r="FI667" s="154"/>
      <c r="FJ667" s="154"/>
      <c r="FK667" s="154"/>
      <c r="FL667" s="154"/>
      <c r="FM667" s="154"/>
      <c r="FN667" s="154"/>
      <c r="FO667" s="154"/>
      <c r="FP667" s="154"/>
      <c r="FQ667" s="154"/>
      <c r="FR667" s="154"/>
      <c r="FS667" s="154"/>
      <c r="FT667" s="154"/>
      <c r="FU667" s="154"/>
      <c r="FV667" s="154"/>
      <c r="FW667" s="154"/>
      <c r="FX667" s="154"/>
      <c r="FY667" s="154"/>
      <c r="FZ667" s="154"/>
      <c r="GA667" s="154"/>
      <c r="GB667" s="154"/>
      <c r="GC667" s="154"/>
      <c r="GD667" s="154"/>
      <c r="GE667" s="154"/>
      <c r="GF667" s="154"/>
      <c r="GG667" s="154"/>
      <c r="GH667" s="154"/>
      <c r="GI667" s="154"/>
      <c r="GJ667" s="154"/>
      <c r="GK667" s="154"/>
      <c r="GL667" s="154"/>
      <c r="GM667" s="154"/>
      <c r="GN667" s="154"/>
      <c r="GO667" s="154"/>
      <c r="GP667" s="154"/>
      <c r="GQ667" s="154"/>
      <c r="GR667" s="154"/>
      <c r="GS667" s="154"/>
      <c r="GT667" s="154"/>
      <c r="GU667" s="154"/>
      <c r="GV667" s="154"/>
      <c r="GW667" s="154"/>
      <c r="GX667" s="154"/>
      <c r="GY667" s="154"/>
      <c r="GZ667" s="154"/>
      <c r="HA667" s="154"/>
      <c r="HB667" s="154"/>
      <c r="HC667" s="154"/>
      <c r="HD667" s="154"/>
      <c r="HE667" s="154"/>
      <c r="HF667" s="154"/>
      <c r="HG667" s="154"/>
      <c r="HH667" s="154"/>
      <c r="HI667" s="154"/>
      <c r="HJ667" s="154"/>
      <c r="HK667" s="154"/>
      <c r="HL667" s="154"/>
      <c r="HM667" s="154"/>
      <c r="HN667" s="154"/>
      <c r="HO667" s="154"/>
      <c r="HP667" s="154"/>
      <c r="HQ667" s="154"/>
      <c r="HR667" s="154"/>
      <c r="HS667" s="154"/>
      <c r="HT667" s="154"/>
      <c r="HU667" s="154"/>
      <c r="HV667" s="154"/>
      <c r="HW667" s="154"/>
      <c r="HX667" s="154"/>
      <c r="HY667" s="154"/>
      <c r="HZ667" s="154"/>
      <c r="IA667" s="154"/>
      <c r="IB667" s="154"/>
      <c r="IC667" s="154"/>
      <c r="ID667" s="154"/>
      <c r="IE667" s="154"/>
      <c r="IF667" s="154"/>
      <c r="IG667" s="154"/>
      <c r="IH667" s="154"/>
      <c r="II667" s="154"/>
      <c r="IJ667" s="154"/>
      <c r="IK667" s="154"/>
      <c r="IL667" s="154"/>
      <c r="IM667" s="154"/>
      <c r="IN667" s="154"/>
      <c r="IO667" s="154"/>
      <c r="IP667" s="154"/>
      <c r="IQ667" s="154"/>
      <c r="IR667" s="154"/>
      <c r="IS667" s="154"/>
      <c r="IT667" s="154"/>
      <c r="IU667" s="154"/>
      <c r="IV667" s="154"/>
      <c r="IW667" s="154"/>
      <c r="IX667" s="154"/>
      <c r="IY667" s="154"/>
      <c r="IZ667" s="154"/>
      <c r="JA667" s="154"/>
      <c r="JB667" s="154"/>
      <c r="JC667" s="154"/>
      <c r="JD667" s="154"/>
      <c r="JE667" s="154"/>
      <c r="JF667" s="154"/>
      <c r="JG667" s="154"/>
      <c r="JH667" s="154"/>
      <c r="JI667" s="154"/>
      <c r="JJ667" s="154"/>
      <c r="JK667" s="154"/>
      <c r="JL667" s="154"/>
      <c r="JM667" s="154"/>
      <c r="JN667" s="154"/>
      <c r="JO667" s="154"/>
      <c r="JP667" s="154"/>
      <c r="JQ667" s="154"/>
      <c r="JR667" s="154"/>
      <c r="JS667" s="154"/>
      <c r="JT667" s="154"/>
      <c r="JU667" s="154"/>
      <c r="JV667" s="154"/>
      <c r="JW667" s="154"/>
      <c r="JX667" s="154"/>
      <c r="JY667" s="154"/>
      <c r="JZ667" s="154"/>
      <c r="KA667" s="154"/>
      <c r="KB667" s="154"/>
      <c r="KC667" s="154"/>
      <c r="KD667" s="154"/>
      <c r="KE667" s="154"/>
      <c r="KF667" s="154"/>
      <c r="KG667" s="154"/>
      <c r="KH667" s="154"/>
      <c r="KI667" s="154"/>
      <c r="KJ667" s="154"/>
      <c r="KK667" s="154"/>
      <c r="KL667" s="154"/>
      <c r="KM667" s="154"/>
      <c r="KN667" s="154"/>
      <c r="KO667" s="154"/>
      <c r="KP667" s="154"/>
      <c r="KQ667" s="154"/>
      <c r="KR667" s="154"/>
      <c r="KS667" s="154"/>
      <c r="KT667" s="154"/>
      <c r="KU667" s="154"/>
      <c r="KV667" s="154"/>
      <c r="KW667" s="154"/>
      <c r="KX667" s="154"/>
      <c r="KY667" s="154"/>
      <c r="KZ667" s="154"/>
      <c r="LA667" s="154"/>
      <c r="LB667" s="154"/>
      <c r="LC667" s="154"/>
      <c r="LD667" s="154"/>
      <c r="LE667" s="154"/>
      <c r="LF667" s="154"/>
      <c r="LG667" s="154"/>
      <c r="LH667" s="154"/>
      <c r="LI667" s="154"/>
      <c r="LJ667" s="154"/>
      <c r="LK667" s="154"/>
      <c r="LL667" s="154"/>
      <c r="LM667" s="154"/>
      <c r="LN667" s="154"/>
      <c r="LO667" s="154"/>
      <c r="LP667" s="154"/>
      <c r="LQ667" s="154"/>
      <c r="LR667" s="154"/>
      <c r="LS667" s="154"/>
      <c r="LT667" s="154"/>
      <c r="LU667" s="154"/>
      <c r="LV667" s="154"/>
      <c r="LW667" s="154"/>
      <c r="LX667" s="154"/>
      <c r="LY667" s="154"/>
      <c r="LZ667" s="154"/>
      <c r="MA667" s="154"/>
      <c r="MB667" s="154"/>
      <c r="MC667" s="154"/>
      <c r="MD667" s="154"/>
      <c r="ME667" s="154"/>
      <c r="MF667" s="154"/>
      <c r="MG667" s="154"/>
      <c r="MH667" s="154"/>
      <c r="MI667" s="154"/>
      <c r="MJ667" s="154"/>
      <c r="MK667" s="154"/>
      <c r="ML667" s="154"/>
      <c r="MM667" s="154"/>
      <c r="MN667" s="154"/>
      <c r="MO667" s="154"/>
      <c r="MP667" s="154"/>
      <c r="MQ667" s="154"/>
      <c r="MR667" s="154"/>
      <c r="MS667" s="154"/>
      <c r="MT667" s="154"/>
      <c r="MU667" s="154"/>
      <c r="MV667" s="154"/>
      <c r="MW667" s="154"/>
      <c r="MX667" s="154"/>
      <c r="MY667" s="154"/>
      <c r="MZ667" s="154"/>
      <c r="NA667" s="154"/>
      <c r="NB667" s="154"/>
      <c r="NC667" s="154"/>
      <c r="ND667" s="154"/>
      <c r="NE667" s="154"/>
      <c r="NF667" s="154"/>
      <c r="NG667" s="154"/>
      <c r="NH667" s="154"/>
      <c r="NI667" s="154"/>
      <c r="NJ667" s="154"/>
      <c r="NK667" s="154"/>
      <c r="NL667" s="154"/>
      <c r="NM667" s="154"/>
      <c r="NN667" s="154"/>
      <c r="NO667" s="154"/>
      <c r="NP667" s="154"/>
      <c r="NQ667" s="154"/>
      <c r="NR667" s="154"/>
      <c r="NS667" s="154"/>
      <c r="NT667" s="154"/>
      <c r="NU667" s="154"/>
      <c r="NV667" s="154"/>
      <c r="NW667" s="154"/>
      <c r="NX667" s="154"/>
      <c r="NY667" s="154"/>
      <c r="NZ667" s="154"/>
      <c r="OA667" s="154"/>
      <c r="OB667" s="154"/>
      <c r="OC667" s="154"/>
      <c r="OD667" s="154"/>
      <c r="OE667" s="154"/>
      <c r="OF667" s="154"/>
      <c r="OG667" s="154"/>
      <c r="OH667" s="154"/>
      <c r="OI667" s="154"/>
      <c r="OJ667" s="154"/>
      <c r="OK667" s="154"/>
      <c r="OL667" s="154"/>
      <c r="OM667" s="154"/>
      <c r="ON667" s="154"/>
      <c r="OO667" s="154"/>
      <c r="OP667" s="154"/>
      <c r="OQ667" s="154"/>
      <c r="OR667" s="154"/>
      <c r="OS667" s="154"/>
      <c r="OT667" s="154"/>
      <c r="OU667" s="154"/>
      <c r="OV667" s="154"/>
      <c r="OW667" s="154"/>
      <c r="OX667" s="154"/>
      <c r="OY667" s="154"/>
      <c r="OZ667" s="154"/>
      <c r="PA667" s="154"/>
      <c r="PB667" s="154"/>
      <c r="PC667" s="154"/>
      <c r="PD667" s="154"/>
      <c r="PE667" s="154"/>
      <c r="PF667" s="154"/>
      <c r="PG667" s="154"/>
      <c r="PH667" s="154"/>
      <c r="PI667" s="154"/>
      <c r="PJ667" s="154"/>
      <c r="PK667" s="154"/>
      <c r="PL667" s="154"/>
      <c r="PM667" s="154"/>
      <c r="PN667" s="154"/>
      <c r="PO667" s="154"/>
      <c r="PP667" s="154"/>
      <c r="PQ667" s="154"/>
      <c r="PR667" s="154"/>
      <c r="PS667" s="154"/>
      <c r="PT667" s="154"/>
      <c r="PU667" s="154"/>
      <c r="PV667" s="154"/>
      <c r="PW667" s="154"/>
      <c r="PX667" s="154"/>
      <c r="PY667" s="154"/>
      <c r="PZ667" s="154"/>
      <c r="QA667" s="154"/>
      <c r="QB667" s="154"/>
      <c r="QC667" s="154"/>
      <c r="QD667" s="154"/>
      <c r="QE667" s="154"/>
      <c r="QF667" s="154"/>
      <c r="QG667" s="154"/>
      <c r="QH667" s="154"/>
      <c r="QI667" s="154"/>
      <c r="QJ667" s="154"/>
      <c r="QK667" s="154"/>
      <c r="QL667" s="154"/>
      <c r="QM667" s="154"/>
      <c r="QN667" s="154"/>
      <c r="QO667" s="154"/>
      <c r="QP667" s="154"/>
      <c r="QQ667" s="154"/>
      <c r="QR667" s="154"/>
      <c r="QS667" s="154"/>
      <c r="QT667" s="154"/>
      <c r="QU667" s="154"/>
      <c r="QV667" s="154"/>
      <c r="QW667" s="154"/>
      <c r="QX667" s="154"/>
      <c r="QY667" s="154"/>
      <c r="QZ667" s="154"/>
      <c r="RA667" s="154"/>
      <c r="RB667" s="154"/>
      <c r="RC667" s="154"/>
      <c r="RD667" s="154"/>
      <c r="RE667" s="154"/>
      <c r="RF667" s="154"/>
      <c r="RG667" s="154"/>
      <c r="RH667" s="154"/>
      <c r="RI667" s="154"/>
      <c r="RJ667" s="154"/>
      <c r="RK667" s="154"/>
      <c r="RL667" s="154"/>
      <c r="RM667" s="154"/>
      <c r="RN667" s="154"/>
      <c r="RO667" s="154"/>
      <c r="RP667" s="154"/>
      <c r="RQ667" s="154"/>
      <c r="RR667" s="154"/>
      <c r="RS667" s="154"/>
      <c r="RT667" s="154"/>
      <c r="RU667" s="154"/>
      <c r="RV667" s="154"/>
      <c r="RW667" s="154"/>
      <c r="RX667" s="154"/>
      <c r="RY667" s="154"/>
      <c r="RZ667" s="154"/>
      <c r="SA667" s="154"/>
      <c r="SB667" s="154"/>
      <c r="SC667" s="154"/>
      <c r="SD667" s="154"/>
      <c r="SE667" s="154"/>
      <c r="SF667" s="154"/>
      <c r="SG667" s="154"/>
      <c r="SH667" s="154"/>
      <c r="SI667" s="154"/>
      <c r="SJ667" s="154"/>
      <c r="SK667" s="154"/>
      <c r="SL667" s="154"/>
      <c r="SM667" s="154"/>
      <c r="SN667" s="154"/>
      <c r="SO667" s="154"/>
      <c r="SP667" s="154"/>
      <c r="SQ667" s="154"/>
      <c r="SR667" s="154"/>
      <c r="SS667" s="154"/>
      <c r="ST667" s="154"/>
      <c r="SU667" s="154"/>
      <c r="SV667" s="154"/>
      <c r="SW667" s="154"/>
      <c r="SX667" s="154"/>
      <c r="SY667" s="154"/>
      <c r="SZ667" s="154"/>
      <c r="TA667" s="154"/>
      <c r="TB667" s="154"/>
      <c r="TC667" s="154"/>
      <c r="TD667" s="154"/>
      <c r="TE667" s="154"/>
      <c r="TF667" s="154"/>
      <c r="TG667" s="154"/>
      <c r="TH667" s="154"/>
      <c r="TI667" s="154"/>
      <c r="TJ667" s="154"/>
      <c r="TK667" s="154"/>
      <c r="TL667" s="154"/>
      <c r="TM667" s="154"/>
      <c r="TN667" s="154"/>
      <c r="TO667" s="154"/>
      <c r="TP667" s="154"/>
      <c r="TQ667" s="154"/>
      <c r="TR667" s="154"/>
      <c r="TS667" s="154"/>
      <c r="TT667" s="154"/>
      <c r="TU667" s="154"/>
      <c r="TV667" s="154"/>
      <c r="TW667" s="154"/>
      <c r="TX667" s="154"/>
      <c r="TY667" s="154"/>
      <c r="TZ667" s="154"/>
      <c r="UA667" s="154"/>
      <c r="UB667" s="154"/>
      <c r="UC667" s="154"/>
      <c r="UD667" s="154"/>
      <c r="UE667" s="154"/>
      <c r="UF667" s="154"/>
      <c r="UG667" s="154"/>
      <c r="UH667" s="154"/>
      <c r="UI667" s="154"/>
      <c r="UJ667" s="154"/>
      <c r="UK667" s="154"/>
      <c r="UL667" s="154"/>
      <c r="UM667" s="154"/>
      <c r="UN667" s="154"/>
      <c r="UO667" s="154"/>
      <c r="UP667" s="154"/>
      <c r="UQ667" s="154"/>
      <c r="UR667" s="154"/>
      <c r="US667" s="154"/>
      <c r="UT667" s="154"/>
      <c r="UU667" s="154"/>
      <c r="UV667" s="154"/>
      <c r="UW667" s="154"/>
      <c r="UX667" s="154"/>
      <c r="UY667" s="154"/>
      <c r="UZ667" s="154"/>
      <c r="VA667" s="154"/>
      <c r="VB667" s="154"/>
      <c r="VC667" s="154"/>
      <c r="VD667" s="154"/>
      <c r="VE667" s="154"/>
      <c r="VF667" s="154"/>
      <c r="VG667" s="154"/>
      <c r="VH667" s="154"/>
      <c r="VI667" s="154"/>
      <c r="VJ667" s="154"/>
      <c r="VK667" s="154"/>
      <c r="VL667" s="154"/>
      <c r="VM667" s="154"/>
      <c r="VN667" s="154"/>
      <c r="VO667" s="154"/>
      <c r="VP667" s="154"/>
      <c r="VQ667" s="154"/>
      <c r="VR667" s="154"/>
      <c r="VS667" s="154"/>
      <c r="VT667" s="154"/>
      <c r="VU667" s="154"/>
      <c r="VV667" s="154"/>
      <c r="VW667" s="154"/>
    </row>
    <row r="668" spans="1:595" s="153" customFormat="1" ht="90" customHeight="1">
      <c r="A668" s="798"/>
      <c r="B668" s="756"/>
      <c r="C668" s="658"/>
      <c r="D668" s="660"/>
      <c r="E668" s="662"/>
      <c r="F668" s="660"/>
      <c r="G668" s="665"/>
      <c r="H668" s="663"/>
      <c r="I668" s="169" t="s">
        <v>352</v>
      </c>
      <c r="J668" s="169" t="s">
        <v>298</v>
      </c>
      <c r="K668" s="169" t="s">
        <v>1316</v>
      </c>
      <c r="L668" s="169" t="s">
        <v>150</v>
      </c>
      <c r="M668" s="155">
        <v>3114178.23</v>
      </c>
      <c r="N668" s="155">
        <v>3114178.23</v>
      </c>
      <c r="O668" s="155">
        <v>3323380</v>
      </c>
      <c r="P668" s="168">
        <v>3323380</v>
      </c>
      <c r="Q668" s="161">
        <v>3323380</v>
      </c>
      <c r="R668" s="161">
        <v>3323380</v>
      </c>
      <c r="S668" s="545">
        <v>3</v>
      </c>
      <c r="AU668" s="154"/>
      <c r="AV668" s="154"/>
      <c r="AW668" s="154"/>
      <c r="AX668" s="154"/>
      <c r="AY668" s="154"/>
      <c r="AZ668" s="154"/>
      <c r="BA668" s="154"/>
      <c r="BB668" s="154"/>
      <c r="BC668" s="154"/>
      <c r="BD668" s="154"/>
      <c r="BE668" s="154"/>
      <c r="BF668" s="154"/>
      <c r="BG668" s="154"/>
      <c r="BH668" s="154"/>
      <c r="BI668" s="154"/>
      <c r="BJ668" s="154"/>
      <c r="BK668" s="154"/>
      <c r="BL668" s="154"/>
      <c r="BM668" s="154"/>
      <c r="BN668" s="154"/>
      <c r="BO668" s="154"/>
      <c r="BP668" s="154"/>
      <c r="BQ668" s="154"/>
      <c r="BR668" s="154"/>
      <c r="BS668" s="154"/>
      <c r="BT668" s="154"/>
      <c r="BU668" s="154"/>
      <c r="BV668" s="154"/>
      <c r="BW668" s="154"/>
      <c r="BX668" s="154"/>
      <c r="BY668" s="154"/>
      <c r="BZ668" s="154"/>
      <c r="CA668" s="154"/>
      <c r="CB668" s="154"/>
      <c r="CC668" s="154"/>
      <c r="CD668" s="154"/>
      <c r="CE668" s="154"/>
      <c r="CF668" s="154"/>
      <c r="CG668" s="154"/>
      <c r="CH668" s="154"/>
      <c r="CI668" s="154"/>
      <c r="CJ668" s="154"/>
      <c r="CK668" s="154"/>
      <c r="CL668" s="154"/>
      <c r="CM668" s="154"/>
      <c r="CN668" s="154"/>
      <c r="CO668" s="154"/>
      <c r="CP668" s="154"/>
      <c r="CQ668" s="154"/>
      <c r="CR668" s="154"/>
      <c r="CS668" s="154"/>
      <c r="CT668" s="154"/>
      <c r="CU668" s="154"/>
      <c r="CV668" s="154"/>
      <c r="CW668" s="154"/>
      <c r="CX668" s="154"/>
      <c r="CY668" s="154"/>
      <c r="CZ668" s="154"/>
      <c r="DA668" s="154"/>
      <c r="DB668" s="154"/>
      <c r="DC668" s="154"/>
      <c r="DD668" s="154"/>
      <c r="DE668" s="154"/>
      <c r="DF668" s="154"/>
      <c r="DG668" s="154"/>
      <c r="DH668" s="154"/>
      <c r="DI668" s="154"/>
      <c r="DJ668" s="154"/>
      <c r="DK668" s="154"/>
      <c r="DL668" s="154"/>
      <c r="DM668" s="154"/>
      <c r="DN668" s="154"/>
      <c r="DO668" s="154"/>
      <c r="DP668" s="154"/>
      <c r="DQ668" s="154"/>
      <c r="DR668" s="154"/>
      <c r="DS668" s="154"/>
      <c r="DT668" s="154"/>
      <c r="DU668" s="154"/>
      <c r="DV668" s="154"/>
      <c r="DW668" s="154"/>
      <c r="DX668" s="154"/>
      <c r="DY668" s="154"/>
      <c r="DZ668" s="154"/>
      <c r="EA668" s="154"/>
      <c r="EB668" s="154"/>
      <c r="EC668" s="154"/>
      <c r="ED668" s="154"/>
      <c r="EE668" s="154"/>
      <c r="EF668" s="154"/>
      <c r="EG668" s="154"/>
      <c r="EH668" s="154"/>
      <c r="EI668" s="154"/>
      <c r="EJ668" s="154"/>
      <c r="EK668" s="154"/>
      <c r="EL668" s="154"/>
      <c r="EM668" s="154"/>
      <c r="EN668" s="154"/>
      <c r="EO668" s="154"/>
      <c r="EP668" s="154"/>
      <c r="EQ668" s="154"/>
      <c r="ER668" s="154"/>
      <c r="ES668" s="154"/>
      <c r="ET668" s="154"/>
      <c r="EU668" s="154"/>
      <c r="EV668" s="154"/>
      <c r="EW668" s="154"/>
      <c r="EX668" s="154"/>
      <c r="EY668" s="154"/>
      <c r="EZ668" s="154"/>
      <c r="FA668" s="154"/>
      <c r="FB668" s="154"/>
      <c r="FC668" s="154"/>
      <c r="FD668" s="154"/>
      <c r="FE668" s="154"/>
      <c r="FF668" s="154"/>
      <c r="FG668" s="154"/>
      <c r="FH668" s="154"/>
      <c r="FI668" s="154"/>
      <c r="FJ668" s="154"/>
      <c r="FK668" s="154"/>
      <c r="FL668" s="154"/>
      <c r="FM668" s="154"/>
      <c r="FN668" s="154"/>
      <c r="FO668" s="154"/>
      <c r="FP668" s="154"/>
      <c r="FQ668" s="154"/>
      <c r="FR668" s="154"/>
      <c r="FS668" s="154"/>
      <c r="FT668" s="154"/>
      <c r="FU668" s="154"/>
      <c r="FV668" s="154"/>
      <c r="FW668" s="154"/>
      <c r="FX668" s="154"/>
      <c r="FY668" s="154"/>
      <c r="FZ668" s="154"/>
      <c r="GA668" s="154"/>
      <c r="GB668" s="154"/>
      <c r="GC668" s="154"/>
      <c r="GD668" s="154"/>
      <c r="GE668" s="154"/>
      <c r="GF668" s="154"/>
      <c r="GG668" s="154"/>
      <c r="GH668" s="154"/>
      <c r="GI668" s="154"/>
      <c r="GJ668" s="154"/>
      <c r="GK668" s="154"/>
      <c r="GL668" s="154"/>
      <c r="GM668" s="154"/>
      <c r="GN668" s="154"/>
      <c r="GO668" s="154"/>
      <c r="GP668" s="154"/>
      <c r="GQ668" s="154"/>
      <c r="GR668" s="154"/>
      <c r="GS668" s="154"/>
      <c r="GT668" s="154"/>
      <c r="GU668" s="154"/>
      <c r="GV668" s="154"/>
      <c r="GW668" s="154"/>
      <c r="GX668" s="154"/>
      <c r="GY668" s="154"/>
      <c r="GZ668" s="154"/>
      <c r="HA668" s="154"/>
      <c r="HB668" s="154"/>
      <c r="HC668" s="154"/>
      <c r="HD668" s="154"/>
      <c r="HE668" s="154"/>
      <c r="HF668" s="154"/>
      <c r="HG668" s="154"/>
      <c r="HH668" s="154"/>
      <c r="HI668" s="154"/>
      <c r="HJ668" s="154"/>
      <c r="HK668" s="154"/>
      <c r="HL668" s="154"/>
      <c r="HM668" s="154"/>
      <c r="HN668" s="154"/>
      <c r="HO668" s="154"/>
      <c r="HP668" s="154"/>
      <c r="HQ668" s="154"/>
      <c r="HR668" s="154"/>
      <c r="HS668" s="154"/>
      <c r="HT668" s="154"/>
      <c r="HU668" s="154"/>
      <c r="HV668" s="154"/>
      <c r="HW668" s="154"/>
      <c r="HX668" s="154"/>
      <c r="HY668" s="154"/>
      <c r="HZ668" s="154"/>
      <c r="IA668" s="154"/>
      <c r="IB668" s="154"/>
      <c r="IC668" s="154"/>
      <c r="ID668" s="154"/>
      <c r="IE668" s="154"/>
      <c r="IF668" s="154"/>
      <c r="IG668" s="154"/>
      <c r="IH668" s="154"/>
      <c r="II668" s="154"/>
      <c r="IJ668" s="154"/>
      <c r="IK668" s="154"/>
      <c r="IL668" s="154"/>
      <c r="IM668" s="154"/>
      <c r="IN668" s="154"/>
      <c r="IO668" s="154"/>
      <c r="IP668" s="154"/>
      <c r="IQ668" s="154"/>
      <c r="IR668" s="154"/>
      <c r="IS668" s="154"/>
      <c r="IT668" s="154"/>
      <c r="IU668" s="154"/>
      <c r="IV668" s="154"/>
      <c r="IW668" s="154"/>
      <c r="IX668" s="154"/>
      <c r="IY668" s="154"/>
      <c r="IZ668" s="154"/>
      <c r="JA668" s="154"/>
      <c r="JB668" s="154"/>
      <c r="JC668" s="154"/>
      <c r="JD668" s="154"/>
      <c r="JE668" s="154"/>
      <c r="JF668" s="154"/>
      <c r="JG668" s="154"/>
      <c r="JH668" s="154"/>
      <c r="JI668" s="154"/>
      <c r="JJ668" s="154"/>
      <c r="JK668" s="154"/>
      <c r="JL668" s="154"/>
      <c r="JM668" s="154"/>
      <c r="JN668" s="154"/>
      <c r="JO668" s="154"/>
      <c r="JP668" s="154"/>
      <c r="JQ668" s="154"/>
      <c r="JR668" s="154"/>
      <c r="JS668" s="154"/>
      <c r="JT668" s="154"/>
      <c r="JU668" s="154"/>
      <c r="JV668" s="154"/>
      <c r="JW668" s="154"/>
      <c r="JX668" s="154"/>
      <c r="JY668" s="154"/>
      <c r="JZ668" s="154"/>
      <c r="KA668" s="154"/>
      <c r="KB668" s="154"/>
      <c r="KC668" s="154"/>
      <c r="KD668" s="154"/>
      <c r="KE668" s="154"/>
      <c r="KF668" s="154"/>
      <c r="KG668" s="154"/>
      <c r="KH668" s="154"/>
      <c r="KI668" s="154"/>
      <c r="KJ668" s="154"/>
      <c r="KK668" s="154"/>
      <c r="KL668" s="154"/>
      <c r="KM668" s="154"/>
      <c r="KN668" s="154"/>
      <c r="KO668" s="154"/>
      <c r="KP668" s="154"/>
      <c r="KQ668" s="154"/>
      <c r="KR668" s="154"/>
      <c r="KS668" s="154"/>
      <c r="KT668" s="154"/>
      <c r="KU668" s="154"/>
      <c r="KV668" s="154"/>
      <c r="KW668" s="154"/>
      <c r="KX668" s="154"/>
      <c r="KY668" s="154"/>
      <c r="KZ668" s="154"/>
      <c r="LA668" s="154"/>
      <c r="LB668" s="154"/>
      <c r="LC668" s="154"/>
      <c r="LD668" s="154"/>
      <c r="LE668" s="154"/>
      <c r="LF668" s="154"/>
      <c r="LG668" s="154"/>
      <c r="LH668" s="154"/>
      <c r="LI668" s="154"/>
      <c r="LJ668" s="154"/>
      <c r="LK668" s="154"/>
      <c r="LL668" s="154"/>
      <c r="LM668" s="154"/>
      <c r="LN668" s="154"/>
      <c r="LO668" s="154"/>
      <c r="LP668" s="154"/>
      <c r="LQ668" s="154"/>
      <c r="LR668" s="154"/>
      <c r="LS668" s="154"/>
      <c r="LT668" s="154"/>
      <c r="LU668" s="154"/>
      <c r="LV668" s="154"/>
      <c r="LW668" s="154"/>
      <c r="LX668" s="154"/>
      <c r="LY668" s="154"/>
      <c r="LZ668" s="154"/>
      <c r="MA668" s="154"/>
      <c r="MB668" s="154"/>
      <c r="MC668" s="154"/>
      <c r="MD668" s="154"/>
      <c r="ME668" s="154"/>
      <c r="MF668" s="154"/>
      <c r="MG668" s="154"/>
      <c r="MH668" s="154"/>
      <c r="MI668" s="154"/>
      <c r="MJ668" s="154"/>
      <c r="MK668" s="154"/>
      <c r="ML668" s="154"/>
      <c r="MM668" s="154"/>
      <c r="MN668" s="154"/>
      <c r="MO668" s="154"/>
      <c r="MP668" s="154"/>
      <c r="MQ668" s="154"/>
      <c r="MR668" s="154"/>
      <c r="MS668" s="154"/>
      <c r="MT668" s="154"/>
      <c r="MU668" s="154"/>
      <c r="MV668" s="154"/>
      <c r="MW668" s="154"/>
      <c r="MX668" s="154"/>
      <c r="MY668" s="154"/>
      <c r="MZ668" s="154"/>
      <c r="NA668" s="154"/>
      <c r="NB668" s="154"/>
      <c r="NC668" s="154"/>
      <c r="ND668" s="154"/>
      <c r="NE668" s="154"/>
      <c r="NF668" s="154"/>
      <c r="NG668" s="154"/>
      <c r="NH668" s="154"/>
      <c r="NI668" s="154"/>
      <c r="NJ668" s="154"/>
      <c r="NK668" s="154"/>
      <c r="NL668" s="154"/>
      <c r="NM668" s="154"/>
      <c r="NN668" s="154"/>
      <c r="NO668" s="154"/>
      <c r="NP668" s="154"/>
      <c r="NQ668" s="154"/>
      <c r="NR668" s="154"/>
      <c r="NS668" s="154"/>
      <c r="NT668" s="154"/>
      <c r="NU668" s="154"/>
      <c r="NV668" s="154"/>
      <c r="NW668" s="154"/>
      <c r="NX668" s="154"/>
      <c r="NY668" s="154"/>
      <c r="NZ668" s="154"/>
      <c r="OA668" s="154"/>
      <c r="OB668" s="154"/>
      <c r="OC668" s="154"/>
      <c r="OD668" s="154"/>
      <c r="OE668" s="154"/>
      <c r="OF668" s="154"/>
      <c r="OG668" s="154"/>
      <c r="OH668" s="154"/>
      <c r="OI668" s="154"/>
      <c r="OJ668" s="154"/>
      <c r="OK668" s="154"/>
      <c r="OL668" s="154"/>
      <c r="OM668" s="154"/>
      <c r="ON668" s="154"/>
      <c r="OO668" s="154"/>
      <c r="OP668" s="154"/>
      <c r="OQ668" s="154"/>
      <c r="OR668" s="154"/>
      <c r="OS668" s="154"/>
      <c r="OT668" s="154"/>
      <c r="OU668" s="154"/>
      <c r="OV668" s="154"/>
      <c r="OW668" s="154"/>
      <c r="OX668" s="154"/>
      <c r="OY668" s="154"/>
      <c r="OZ668" s="154"/>
      <c r="PA668" s="154"/>
      <c r="PB668" s="154"/>
      <c r="PC668" s="154"/>
      <c r="PD668" s="154"/>
      <c r="PE668" s="154"/>
      <c r="PF668" s="154"/>
      <c r="PG668" s="154"/>
      <c r="PH668" s="154"/>
      <c r="PI668" s="154"/>
      <c r="PJ668" s="154"/>
      <c r="PK668" s="154"/>
      <c r="PL668" s="154"/>
      <c r="PM668" s="154"/>
      <c r="PN668" s="154"/>
      <c r="PO668" s="154"/>
      <c r="PP668" s="154"/>
      <c r="PQ668" s="154"/>
      <c r="PR668" s="154"/>
      <c r="PS668" s="154"/>
      <c r="PT668" s="154"/>
      <c r="PU668" s="154"/>
      <c r="PV668" s="154"/>
      <c r="PW668" s="154"/>
      <c r="PX668" s="154"/>
      <c r="PY668" s="154"/>
      <c r="PZ668" s="154"/>
      <c r="QA668" s="154"/>
      <c r="QB668" s="154"/>
      <c r="QC668" s="154"/>
      <c r="QD668" s="154"/>
      <c r="QE668" s="154"/>
      <c r="QF668" s="154"/>
      <c r="QG668" s="154"/>
      <c r="QH668" s="154"/>
      <c r="QI668" s="154"/>
      <c r="QJ668" s="154"/>
      <c r="QK668" s="154"/>
      <c r="QL668" s="154"/>
      <c r="QM668" s="154"/>
      <c r="QN668" s="154"/>
      <c r="QO668" s="154"/>
      <c r="QP668" s="154"/>
      <c r="QQ668" s="154"/>
      <c r="QR668" s="154"/>
      <c r="QS668" s="154"/>
      <c r="QT668" s="154"/>
      <c r="QU668" s="154"/>
      <c r="QV668" s="154"/>
      <c r="QW668" s="154"/>
      <c r="QX668" s="154"/>
      <c r="QY668" s="154"/>
      <c r="QZ668" s="154"/>
      <c r="RA668" s="154"/>
      <c r="RB668" s="154"/>
      <c r="RC668" s="154"/>
      <c r="RD668" s="154"/>
      <c r="RE668" s="154"/>
      <c r="RF668" s="154"/>
      <c r="RG668" s="154"/>
      <c r="RH668" s="154"/>
      <c r="RI668" s="154"/>
      <c r="RJ668" s="154"/>
      <c r="RK668" s="154"/>
      <c r="RL668" s="154"/>
      <c r="RM668" s="154"/>
      <c r="RN668" s="154"/>
      <c r="RO668" s="154"/>
      <c r="RP668" s="154"/>
      <c r="RQ668" s="154"/>
      <c r="RR668" s="154"/>
      <c r="RS668" s="154"/>
      <c r="RT668" s="154"/>
      <c r="RU668" s="154"/>
      <c r="RV668" s="154"/>
      <c r="RW668" s="154"/>
      <c r="RX668" s="154"/>
      <c r="RY668" s="154"/>
      <c r="RZ668" s="154"/>
      <c r="SA668" s="154"/>
      <c r="SB668" s="154"/>
      <c r="SC668" s="154"/>
      <c r="SD668" s="154"/>
      <c r="SE668" s="154"/>
      <c r="SF668" s="154"/>
      <c r="SG668" s="154"/>
      <c r="SH668" s="154"/>
      <c r="SI668" s="154"/>
      <c r="SJ668" s="154"/>
      <c r="SK668" s="154"/>
      <c r="SL668" s="154"/>
      <c r="SM668" s="154"/>
      <c r="SN668" s="154"/>
      <c r="SO668" s="154"/>
      <c r="SP668" s="154"/>
      <c r="SQ668" s="154"/>
      <c r="SR668" s="154"/>
      <c r="SS668" s="154"/>
      <c r="ST668" s="154"/>
      <c r="SU668" s="154"/>
      <c r="SV668" s="154"/>
      <c r="SW668" s="154"/>
      <c r="SX668" s="154"/>
      <c r="SY668" s="154"/>
      <c r="SZ668" s="154"/>
      <c r="TA668" s="154"/>
      <c r="TB668" s="154"/>
      <c r="TC668" s="154"/>
      <c r="TD668" s="154"/>
      <c r="TE668" s="154"/>
      <c r="TF668" s="154"/>
      <c r="TG668" s="154"/>
      <c r="TH668" s="154"/>
      <c r="TI668" s="154"/>
      <c r="TJ668" s="154"/>
      <c r="TK668" s="154"/>
      <c r="TL668" s="154"/>
      <c r="TM668" s="154"/>
      <c r="TN668" s="154"/>
      <c r="TO668" s="154"/>
      <c r="TP668" s="154"/>
      <c r="TQ668" s="154"/>
      <c r="TR668" s="154"/>
      <c r="TS668" s="154"/>
      <c r="TT668" s="154"/>
      <c r="TU668" s="154"/>
      <c r="TV668" s="154"/>
      <c r="TW668" s="154"/>
      <c r="TX668" s="154"/>
      <c r="TY668" s="154"/>
      <c r="TZ668" s="154"/>
      <c r="UA668" s="154"/>
      <c r="UB668" s="154"/>
      <c r="UC668" s="154"/>
      <c r="UD668" s="154"/>
      <c r="UE668" s="154"/>
      <c r="UF668" s="154"/>
      <c r="UG668" s="154"/>
      <c r="UH668" s="154"/>
      <c r="UI668" s="154"/>
      <c r="UJ668" s="154"/>
      <c r="UK668" s="154"/>
      <c r="UL668" s="154"/>
      <c r="UM668" s="154"/>
      <c r="UN668" s="154"/>
      <c r="UO668" s="154"/>
      <c r="UP668" s="154"/>
      <c r="UQ668" s="154"/>
      <c r="UR668" s="154"/>
      <c r="US668" s="154"/>
      <c r="UT668" s="154"/>
      <c r="UU668" s="154"/>
      <c r="UV668" s="154"/>
      <c r="UW668" s="154"/>
      <c r="UX668" s="154"/>
      <c r="UY668" s="154"/>
      <c r="UZ668" s="154"/>
      <c r="VA668" s="154"/>
      <c r="VB668" s="154"/>
      <c r="VC668" s="154"/>
      <c r="VD668" s="154"/>
      <c r="VE668" s="154"/>
      <c r="VF668" s="154"/>
      <c r="VG668" s="154"/>
      <c r="VH668" s="154"/>
      <c r="VI668" s="154"/>
      <c r="VJ668" s="154"/>
      <c r="VK668" s="154"/>
      <c r="VL668" s="154"/>
      <c r="VM668" s="154"/>
      <c r="VN668" s="154"/>
      <c r="VO668" s="154"/>
      <c r="VP668" s="154"/>
      <c r="VQ668" s="154"/>
      <c r="VR668" s="154"/>
      <c r="VS668" s="154"/>
      <c r="VT668" s="154"/>
      <c r="VU668" s="154"/>
      <c r="VV668" s="154"/>
      <c r="VW668" s="154"/>
    </row>
    <row r="669" spans="1:595" s="173" customFormat="1" ht="57.75" customHeight="1">
      <c r="A669" s="798"/>
      <c r="B669" s="685" t="s">
        <v>1448</v>
      </c>
      <c r="C669" s="668" t="s">
        <v>1339</v>
      </c>
      <c r="D669" s="759" t="s">
        <v>1449</v>
      </c>
      <c r="E669" s="751" t="s">
        <v>1450</v>
      </c>
      <c r="F669" s="653" t="s">
        <v>51</v>
      </c>
      <c r="G669" s="664">
        <v>45699</v>
      </c>
      <c r="H669" s="664" t="s">
        <v>1282</v>
      </c>
      <c r="I669" s="224" t="s">
        <v>352</v>
      </c>
      <c r="J669" s="193" t="s">
        <v>298</v>
      </c>
      <c r="K669" s="193" t="s">
        <v>1342</v>
      </c>
      <c r="L669" s="193" t="s">
        <v>28</v>
      </c>
      <c r="M669" s="152">
        <f t="shared" ref="M669:R669" si="60">M670</f>
        <v>0</v>
      </c>
      <c r="N669" s="152">
        <f t="shared" si="60"/>
        <v>0</v>
      </c>
      <c r="O669" s="152">
        <f>O670</f>
        <v>0</v>
      </c>
      <c r="P669" s="203">
        <f>P670</f>
        <v>0</v>
      </c>
      <c r="Q669" s="202">
        <f t="shared" si="60"/>
        <v>0</v>
      </c>
      <c r="R669" s="202">
        <f t="shared" si="60"/>
        <v>0</v>
      </c>
      <c r="S669" s="551"/>
      <c r="AU669" s="174"/>
      <c r="AV669" s="174"/>
      <c r="AW669" s="174"/>
      <c r="AX669" s="174"/>
      <c r="AY669" s="174"/>
      <c r="AZ669" s="174"/>
      <c r="BA669" s="174"/>
      <c r="BB669" s="174"/>
      <c r="BC669" s="174"/>
      <c r="BD669" s="174"/>
      <c r="BE669" s="174"/>
      <c r="BF669" s="174"/>
      <c r="BG669" s="174"/>
      <c r="BH669" s="174"/>
      <c r="BI669" s="174"/>
      <c r="BJ669" s="174"/>
      <c r="BK669" s="174"/>
      <c r="BL669" s="174"/>
      <c r="BM669" s="174"/>
      <c r="BN669" s="174"/>
      <c r="BO669" s="174"/>
      <c r="BP669" s="174"/>
      <c r="BQ669" s="174"/>
      <c r="BR669" s="174"/>
      <c r="BS669" s="174"/>
      <c r="BT669" s="174"/>
      <c r="BU669" s="174"/>
      <c r="BV669" s="174"/>
      <c r="BW669" s="174"/>
      <c r="BX669" s="174"/>
      <c r="BY669" s="174"/>
      <c r="BZ669" s="174"/>
      <c r="CA669" s="174"/>
      <c r="CB669" s="174"/>
      <c r="CC669" s="174"/>
      <c r="CD669" s="174"/>
      <c r="CE669" s="174"/>
      <c r="CF669" s="174"/>
      <c r="CG669" s="174"/>
      <c r="CH669" s="174"/>
      <c r="CI669" s="174"/>
      <c r="CJ669" s="174"/>
      <c r="CK669" s="174"/>
      <c r="CL669" s="174"/>
      <c r="CM669" s="174"/>
      <c r="CN669" s="174"/>
      <c r="CO669" s="174"/>
      <c r="CP669" s="174"/>
      <c r="CQ669" s="174"/>
      <c r="CR669" s="174"/>
      <c r="CS669" s="174"/>
      <c r="CT669" s="174"/>
      <c r="CU669" s="174"/>
      <c r="CV669" s="174"/>
      <c r="CW669" s="174"/>
      <c r="CX669" s="174"/>
      <c r="CY669" s="174"/>
      <c r="CZ669" s="174"/>
      <c r="DA669" s="174"/>
      <c r="DB669" s="174"/>
      <c r="DC669" s="174"/>
      <c r="DD669" s="174"/>
      <c r="DE669" s="174"/>
      <c r="DF669" s="174"/>
      <c r="DG669" s="174"/>
      <c r="DH669" s="174"/>
      <c r="DI669" s="174"/>
      <c r="DJ669" s="174"/>
      <c r="DK669" s="174"/>
      <c r="DL669" s="174"/>
      <c r="DM669" s="174"/>
      <c r="DN669" s="174"/>
      <c r="DO669" s="174"/>
      <c r="DP669" s="174"/>
      <c r="DQ669" s="174"/>
      <c r="DR669" s="174"/>
      <c r="DS669" s="174"/>
      <c r="DT669" s="174"/>
      <c r="DU669" s="174"/>
      <c r="DV669" s="174"/>
      <c r="DW669" s="174"/>
      <c r="DX669" s="174"/>
      <c r="DY669" s="174"/>
      <c r="DZ669" s="174"/>
      <c r="EA669" s="174"/>
      <c r="EB669" s="174"/>
      <c r="EC669" s="174"/>
      <c r="ED669" s="174"/>
      <c r="EE669" s="174"/>
      <c r="EF669" s="174"/>
      <c r="EG669" s="174"/>
      <c r="EH669" s="174"/>
      <c r="EI669" s="174"/>
      <c r="EJ669" s="174"/>
      <c r="EK669" s="174"/>
      <c r="EL669" s="174"/>
      <c r="EM669" s="174"/>
      <c r="EN669" s="174"/>
      <c r="EO669" s="174"/>
      <c r="EP669" s="174"/>
      <c r="EQ669" s="174"/>
      <c r="ER669" s="174"/>
      <c r="ES669" s="174"/>
      <c r="ET669" s="174"/>
      <c r="EU669" s="174"/>
      <c r="EV669" s="174"/>
      <c r="EW669" s="174"/>
      <c r="EX669" s="174"/>
      <c r="EY669" s="174"/>
      <c r="EZ669" s="174"/>
      <c r="FA669" s="174"/>
      <c r="FB669" s="174"/>
      <c r="FC669" s="174"/>
      <c r="FD669" s="174"/>
      <c r="FE669" s="174"/>
      <c r="FF669" s="174"/>
      <c r="FG669" s="174"/>
      <c r="FH669" s="174"/>
      <c r="FI669" s="174"/>
      <c r="FJ669" s="174"/>
      <c r="FK669" s="174"/>
      <c r="FL669" s="174"/>
      <c r="FM669" s="174"/>
      <c r="FN669" s="174"/>
      <c r="FO669" s="174"/>
      <c r="FP669" s="174"/>
      <c r="FQ669" s="174"/>
      <c r="FR669" s="174"/>
      <c r="FS669" s="174"/>
      <c r="FT669" s="174"/>
      <c r="FU669" s="174"/>
      <c r="FV669" s="174"/>
      <c r="FW669" s="174"/>
      <c r="FX669" s="174"/>
      <c r="FY669" s="174"/>
      <c r="FZ669" s="174"/>
      <c r="GA669" s="174"/>
      <c r="GB669" s="174"/>
      <c r="GC669" s="174"/>
      <c r="GD669" s="174"/>
      <c r="GE669" s="174"/>
      <c r="GF669" s="174"/>
      <c r="GG669" s="174"/>
      <c r="GH669" s="174"/>
      <c r="GI669" s="174"/>
      <c r="GJ669" s="174"/>
      <c r="GK669" s="174"/>
      <c r="GL669" s="174"/>
      <c r="GM669" s="174"/>
      <c r="GN669" s="174"/>
      <c r="GO669" s="174"/>
      <c r="GP669" s="174"/>
      <c r="GQ669" s="174"/>
      <c r="GR669" s="174"/>
      <c r="GS669" s="174"/>
      <c r="GT669" s="174"/>
      <c r="GU669" s="174"/>
      <c r="GV669" s="174"/>
      <c r="GW669" s="174"/>
      <c r="GX669" s="174"/>
      <c r="GY669" s="174"/>
      <c r="GZ669" s="174"/>
      <c r="HA669" s="174"/>
      <c r="HB669" s="174"/>
      <c r="HC669" s="174"/>
      <c r="HD669" s="174"/>
      <c r="HE669" s="174"/>
      <c r="HF669" s="174"/>
      <c r="HG669" s="174"/>
      <c r="HH669" s="174"/>
      <c r="HI669" s="174"/>
      <c r="HJ669" s="174"/>
      <c r="HK669" s="174"/>
      <c r="HL669" s="174"/>
      <c r="HM669" s="174"/>
      <c r="HN669" s="174"/>
      <c r="HO669" s="174"/>
      <c r="HP669" s="174"/>
      <c r="HQ669" s="174"/>
      <c r="HR669" s="174"/>
      <c r="HS669" s="174"/>
      <c r="HT669" s="174"/>
      <c r="HU669" s="174"/>
      <c r="HV669" s="174"/>
      <c r="HW669" s="174"/>
      <c r="HX669" s="174"/>
      <c r="HY669" s="174"/>
      <c r="HZ669" s="174"/>
      <c r="IA669" s="174"/>
      <c r="IB669" s="174"/>
      <c r="IC669" s="174"/>
      <c r="ID669" s="174"/>
      <c r="IE669" s="174"/>
      <c r="IF669" s="174"/>
      <c r="IG669" s="174"/>
      <c r="IH669" s="174"/>
      <c r="II669" s="174"/>
      <c r="IJ669" s="174"/>
      <c r="IK669" s="174"/>
      <c r="IL669" s="174"/>
      <c r="IM669" s="174"/>
      <c r="IN669" s="174"/>
      <c r="IO669" s="174"/>
      <c r="IP669" s="174"/>
      <c r="IQ669" s="174"/>
      <c r="IR669" s="174"/>
      <c r="IS669" s="174"/>
      <c r="IT669" s="174"/>
      <c r="IU669" s="174"/>
      <c r="IV669" s="174"/>
      <c r="IW669" s="174"/>
      <c r="IX669" s="174"/>
      <c r="IY669" s="174"/>
      <c r="IZ669" s="174"/>
      <c r="JA669" s="174"/>
      <c r="JB669" s="174"/>
      <c r="JC669" s="174"/>
      <c r="JD669" s="174"/>
      <c r="JE669" s="174"/>
      <c r="JF669" s="174"/>
      <c r="JG669" s="174"/>
      <c r="JH669" s="174"/>
      <c r="JI669" s="174"/>
      <c r="JJ669" s="174"/>
      <c r="JK669" s="174"/>
      <c r="JL669" s="174"/>
      <c r="JM669" s="174"/>
      <c r="JN669" s="174"/>
      <c r="JO669" s="174"/>
      <c r="JP669" s="174"/>
      <c r="JQ669" s="174"/>
      <c r="JR669" s="174"/>
      <c r="JS669" s="174"/>
      <c r="JT669" s="174"/>
      <c r="JU669" s="174"/>
      <c r="JV669" s="174"/>
      <c r="JW669" s="174"/>
      <c r="JX669" s="174"/>
      <c r="JY669" s="174"/>
      <c r="JZ669" s="174"/>
      <c r="KA669" s="174"/>
      <c r="KB669" s="174"/>
      <c r="KC669" s="174"/>
      <c r="KD669" s="174"/>
      <c r="KE669" s="174"/>
      <c r="KF669" s="174"/>
      <c r="KG669" s="174"/>
      <c r="KH669" s="174"/>
      <c r="KI669" s="174"/>
      <c r="KJ669" s="174"/>
      <c r="KK669" s="174"/>
      <c r="KL669" s="174"/>
      <c r="KM669" s="174"/>
      <c r="KN669" s="174"/>
      <c r="KO669" s="174"/>
      <c r="KP669" s="174"/>
      <c r="KQ669" s="174"/>
      <c r="KR669" s="174"/>
      <c r="KS669" s="174"/>
      <c r="KT669" s="174"/>
      <c r="KU669" s="174"/>
      <c r="KV669" s="174"/>
      <c r="KW669" s="174"/>
      <c r="KX669" s="174"/>
      <c r="KY669" s="174"/>
      <c r="KZ669" s="174"/>
      <c r="LA669" s="174"/>
      <c r="LB669" s="174"/>
      <c r="LC669" s="174"/>
      <c r="LD669" s="174"/>
      <c r="LE669" s="174"/>
      <c r="LF669" s="174"/>
      <c r="LG669" s="174"/>
      <c r="LH669" s="174"/>
      <c r="LI669" s="174"/>
      <c r="LJ669" s="174"/>
      <c r="LK669" s="174"/>
      <c r="LL669" s="174"/>
      <c r="LM669" s="174"/>
      <c r="LN669" s="174"/>
      <c r="LO669" s="174"/>
      <c r="LP669" s="174"/>
      <c r="LQ669" s="174"/>
      <c r="LR669" s="174"/>
      <c r="LS669" s="174"/>
      <c r="LT669" s="174"/>
      <c r="LU669" s="174"/>
      <c r="LV669" s="174"/>
      <c r="LW669" s="174"/>
      <c r="LX669" s="174"/>
      <c r="LY669" s="174"/>
      <c r="LZ669" s="174"/>
      <c r="MA669" s="174"/>
      <c r="MB669" s="174"/>
      <c r="MC669" s="174"/>
      <c r="MD669" s="174"/>
      <c r="ME669" s="174"/>
      <c r="MF669" s="174"/>
      <c r="MG669" s="174"/>
      <c r="MH669" s="174"/>
      <c r="MI669" s="174"/>
      <c r="MJ669" s="174"/>
      <c r="MK669" s="174"/>
      <c r="ML669" s="174"/>
      <c r="MM669" s="174"/>
      <c r="MN669" s="174"/>
      <c r="MO669" s="174"/>
      <c r="MP669" s="174"/>
      <c r="MQ669" s="174"/>
      <c r="MR669" s="174"/>
      <c r="MS669" s="174"/>
      <c r="MT669" s="174"/>
      <c r="MU669" s="174"/>
      <c r="MV669" s="174"/>
      <c r="MW669" s="174"/>
      <c r="MX669" s="174"/>
      <c r="MY669" s="174"/>
      <c r="MZ669" s="174"/>
      <c r="NA669" s="174"/>
      <c r="NB669" s="174"/>
      <c r="NC669" s="174"/>
      <c r="ND669" s="174"/>
      <c r="NE669" s="174"/>
      <c r="NF669" s="174"/>
      <c r="NG669" s="174"/>
      <c r="NH669" s="174"/>
      <c r="NI669" s="174"/>
      <c r="NJ669" s="174"/>
      <c r="NK669" s="174"/>
      <c r="NL669" s="174"/>
      <c r="NM669" s="174"/>
      <c r="NN669" s="174"/>
      <c r="NO669" s="174"/>
      <c r="NP669" s="174"/>
      <c r="NQ669" s="174"/>
      <c r="NR669" s="174"/>
      <c r="NS669" s="174"/>
      <c r="NT669" s="174"/>
      <c r="NU669" s="174"/>
      <c r="NV669" s="174"/>
      <c r="NW669" s="174"/>
      <c r="NX669" s="174"/>
      <c r="NY669" s="174"/>
      <c r="NZ669" s="174"/>
      <c r="OA669" s="174"/>
      <c r="OB669" s="174"/>
      <c r="OC669" s="174"/>
      <c r="OD669" s="174"/>
      <c r="OE669" s="174"/>
      <c r="OF669" s="174"/>
      <c r="OG669" s="174"/>
      <c r="OH669" s="174"/>
      <c r="OI669" s="174"/>
      <c r="OJ669" s="174"/>
      <c r="OK669" s="174"/>
      <c r="OL669" s="174"/>
      <c r="OM669" s="174"/>
      <c r="ON669" s="174"/>
      <c r="OO669" s="174"/>
      <c r="OP669" s="174"/>
      <c r="OQ669" s="174"/>
      <c r="OR669" s="174"/>
      <c r="OS669" s="174"/>
      <c r="OT669" s="174"/>
      <c r="OU669" s="174"/>
      <c r="OV669" s="174"/>
      <c r="OW669" s="174"/>
      <c r="OX669" s="174"/>
      <c r="OY669" s="174"/>
      <c r="OZ669" s="174"/>
      <c r="PA669" s="174"/>
      <c r="PB669" s="174"/>
      <c r="PC669" s="174"/>
      <c r="PD669" s="174"/>
      <c r="PE669" s="174"/>
      <c r="PF669" s="174"/>
      <c r="PG669" s="174"/>
      <c r="PH669" s="174"/>
      <c r="PI669" s="174"/>
      <c r="PJ669" s="174"/>
      <c r="PK669" s="174"/>
      <c r="PL669" s="174"/>
      <c r="PM669" s="174"/>
      <c r="PN669" s="174"/>
      <c r="PO669" s="174"/>
      <c r="PP669" s="174"/>
      <c r="PQ669" s="174"/>
      <c r="PR669" s="174"/>
      <c r="PS669" s="174"/>
      <c r="PT669" s="174"/>
      <c r="PU669" s="174"/>
      <c r="PV669" s="174"/>
      <c r="PW669" s="174"/>
      <c r="PX669" s="174"/>
      <c r="PY669" s="174"/>
      <c r="PZ669" s="174"/>
      <c r="QA669" s="174"/>
      <c r="QB669" s="174"/>
      <c r="QC669" s="174"/>
      <c r="QD669" s="174"/>
      <c r="QE669" s="174"/>
      <c r="QF669" s="174"/>
      <c r="QG669" s="174"/>
      <c r="QH669" s="174"/>
      <c r="QI669" s="174"/>
      <c r="QJ669" s="174"/>
      <c r="QK669" s="174"/>
      <c r="QL669" s="174"/>
      <c r="QM669" s="174"/>
      <c r="QN669" s="174"/>
      <c r="QO669" s="174"/>
      <c r="QP669" s="174"/>
      <c r="QQ669" s="174"/>
      <c r="QR669" s="174"/>
      <c r="QS669" s="174"/>
      <c r="QT669" s="174"/>
      <c r="QU669" s="174"/>
      <c r="QV669" s="174"/>
      <c r="QW669" s="174"/>
      <c r="QX669" s="174"/>
      <c r="QY669" s="174"/>
      <c r="QZ669" s="174"/>
      <c r="RA669" s="174"/>
      <c r="RB669" s="174"/>
      <c r="RC669" s="174"/>
      <c r="RD669" s="174"/>
      <c r="RE669" s="174"/>
      <c r="RF669" s="174"/>
      <c r="RG669" s="174"/>
      <c r="RH669" s="174"/>
      <c r="RI669" s="174"/>
      <c r="RJ669" s="174"/>
      <c r="RK669" s="174"/>
      <c r="RL669" s="174"/>
      <c r="RM669" s="174"/>
      <c r="RN669" s="174"/>
      <c r="RO669" s="174"/>
      <c r="RP669" s="174"/>
      <c r="RQ669" s="174"/>
      <c r="RR669" s="174"/>
      <c r="RS669" s="174"/>
      <c r="RT669" s="174"/>
      <c r="RU669" s="174"/>
      <c r="RV669" s="174"/>
      <c r="RW669" s="174"/>
      <c r="RX669" s="174"/>
      <c r="RY669" s="174"/>
      <c r="RZ669" s="174"/>
      <c r="SA669" s="174"/>
      <c r="SB669" s="174"/>
      <c r="SC669" s="174"/>
      <c r="SD669" s="174"/>
      <c r="SE669" s="174"/>
      <c r="SF669" s="174"/>
      <c r="SG669" s="174"/>
      <c r="SH669" s="174"/>
      <c r="SI669" s="174"/>
      <c r="SJ669" s="174"/>
      <c r="SK669" s="174"/>
      <c r="SL669" s="174"/>
      <c r="SM669" s="174"/>
      <c r="SN669" s="174"/>
      <c r="SO669" s="174"/>
      <c r="SP669" s="174"/>
      <c r="SQ669" s="174"/>
      <c r="SR669" s="174"/>
      <c r="SS669" s="174"/>
      <c r="ST669" s="174"/>
      <c r="SU669" s="174"/>
      <c r="SV669" s="174"/>
      <c r="SW669" s="174"/>
      <c r="SX669" s="174"/>
      <c r="SY669" s="174"/>
      <c r="SZ669" s="174"/>
      <c r="TA669" s="174"/>
      <c r="TB669" s="174"/>
      <c r="TC669" s="174"/>
      <c r="TD669" s="174"/>
      <c r="TE669" s="174"/>
      <c r="TF669" s="174"/>
      <c r="TG669" s="174"/>
      <c r="TH669" s="174"/>
      <c r="TI669" s="174"/>
      <c r="TJ669" s="174"/>
      <c r="TK669" s="174"/>
      <c r="TL669" s="174"/>
      <c r="TM669" s="174"/>
      <c r="TN669" s="174"/>
      <c r="TO669" s="174"/>
      <c r="TP669" s="174"/>
      <c r="TQ669" s="174"/>
      <c r="TR669" s="174"/>
      <c r="TS669" s="174"/>
      <c r="TT669" s="174"/>
      <c r="TU669" s="174"/>
      <c r="TV669" s="174"/>
      <c r="TW669" s="174"/>
      <c r="TX669" s="174"/>
      <c r="TY669" s="174"/>
      <c r="TZ669" s="174"/>
      <c r="UA669" s="174"/>
      <c r="UB669" s="174"/>
      <c r="UC669" s="174"/>
      <c r="UD669" s="174"/>
      <c r="UE669" s="174"/>
      <c r="UF669" s="174"/>
      <c r="UG669" s="174"/>
      <c r="UH669" s="174"/>
      <c r="UI669" s="174"/>
      <c r="UJ669" s="174"/>
      <c r="UK669" s="174"/>
      <c r="UL669" s="174"/>
      <c r="UM669" s="174"/>
      <c r="UN669" s="174"/>
      <c r="UO669" s="174"/>
      <c r="UP669" s="174"/>
      <c r="UQ669" s="174"/>
      <c r="UR669" s="174"/>
      <c r="US669" s="174"/>
      <c r="UT669" s="174"/>
      <c r="UU669" s="174"/>
      <c r="UV669" s="174"/>
      <c r="UW669" s="174"/>
      <c r="UX669" s="174"/>
      <c r="UY669" s="174"/>
      <c r="UZ669" s="174"/>
      <c r="VA669" s="174"/>
      <c r="VB669" s="174"/>
      <c r="VC669" s="174"/>
      <c r="VD669" s="174"/>
      <c r="VE669" s="174"/>
      <c r="VF669" s="174"/>
      <c r="VG669" s="174"/>
      <c r="VH669" s="174"/>
      <c r="VI669" s="174"/>
      <c r="VJ669" s="174"/>
      <c r="VK669" s="174"/>
      <c r="VL669" s="174"/>
      <c r="VM669" s="174"/>
      <c r="VN669" s="174"/>
      <c r="VO669" s="174"/>
      <c r="VP669" s="174"/>
      <c r="VQ669" s="174"/>
      <c r="VR669" s="174"/>
      <c r="VS669" s="174"/>
      <c r="VT669" s="174"/>
      <c r="VU669" s="174"/>
      <c r="VV669" s="174"/>
      <c r="VW669" s="174"/>
    </row>
    <row r="670" spans="1:595" s="173" customFormat="1" ht="120" customHeight="1">
      <c r="A670" s="798"/>
      <c r="B670" s="757"/>
      <c r="C670" s="758"/>
      <c r="D670" s="750"/>
      <c r="E670" s="752"/>
      <c r="F670" s="663"/>
      <c r="G670" s="665"/>
      <c r="H670" s="665"/>
      <c r="I670" s="225" t="s">
        <v>352</v>
      </c>
      <c r="J670" s="169" t="s">
        <v>298</v>
      </c>
      <c r="K670" s="169" t="s">
        <v>1342</v>
      </c>
      <c r="L670" s="169" t="s">
        <v>424</v>
      </c>
      <c r="M670" s="155">
        <v>0</v>
      </c>
      <c r="N670" s="155">
        <v>0</v>
      </c>
      <c r="O670" s="155">
        <v>0</v>
      </c>
      <c r="P670" s="168">
        <v>0</v>
      </c>
      <c r="Q670" s="161">
        <v>0</v>
      </c>
      <c r="R670" s="161">
        <v>0</v>
      </c>
      <c r="S670" s="545"/>
      <c r="AU670" s="174"/>
      <c r="AV670" s="174"/>
      <c r="AW670" s="174"/>
      <c r="AX670" s="174"/>
      <c r="AY670" s="174"/>
      <c r="AZ670" s="174"/>
      <c r="BA670" s="174"/>
      <c r="BB670" s="174"/>
      <c r="BC670" s="174"/>
      <c r="BD670" s="174"/>
      <c r="BE670" s="174"/>
      <c r="BF670" s="174"/>
      <c r="BG670" s="174"/>
      <c r="BH670" s="174"/>
      <c r="BI670" s="174"/>
      <c r="BJ670" s="174"/>
      <c r="BK670" s="174"/>
      <c r="BL670" s="174"/>
      <c r="BM670" s="174"/>
      <c r="BN670" s="174"/>
      <c r="BO670" s="174"/>
      <c r="BP670" s="174"/>
      <c r="BQ670" s="174"/>
      <c r="BR670" s="174"/>
      <c r="BS670" s="174"/>
      <c r="BT670" s="174"/>
      <c r="BU670" s="174"/>
      <c r="BV670" s="174"/>
      <c r="BW670" s="174"/>
      <c r="BX670" s="174"/>
      <c r="BY670" s="174"/>
      <c r="BZ670" s="174"/>
      <c r="CA670" s="174"/>
      <c r="CB670" s="174"/>
      <c r="CC670" s="174"/>
      <c r="CD670" s="174"/>
      <c r="CE670" s="174"/>
      <c r="CF670" s="174"/>
      <c r="CG670" s="174"/>
      <c r="CH670" s="174"/>
      <c r="CI670" s="174"/>
      <c r="CJ670" s="174"/>
      <c r="CK670" s="174"/>
      <c r="CL670" s="174"/>
      <c r="CM670" s="174"/>
      <c r="CN670" s="174"/>
      <c r="CO670" s="174"/>
      <c r="CP670" s="174"/>
      <c r="CQ670" s="174"/>
      <c r="CR670" s="174"/>
      <c r="CS670" s="174"/>
      <c r="CT670" s="174"/>
      <c r="CU670" s="174"/>
      <c r="CV670" s="174"/>
      <c r="CW670" s="174"/>
      <c r="CX670" s="174"/>
      <c r="CY670" s="174"/>
      <c r="CZ670" s="174"/>
      <c r="DA670" s="174"/>
      <c r="DB670" s="174"/>
      <c r="DC670" s="174"/>
      <c r="DD670" s="174"/>
      <c r="DE670" s="174"/>
      <c r="DF670" s="174"/>
      <c r="DG670" s="174"/>
      <c r="DH670" s="174"/>
      <c r="DI670" s="174"/>
      <c r="DJ670" s="174"/>
      <c r="DK670" s="174"/>
      <c r="DL670" s="174"/>
      <c r="DM670" s="174"/>
      <c r="DN670" s="174"/>
      <c r="DO670" s="174"/>
      <c r="DP670" s="174"/>
      <c r="DQ670" s="174"/>
      <c r="DR670" s="174"/>
      <c r="DS670" s="174"/>
      <c r="DT670" s="174"/>
      <c r="DU670" s="174"/>
      <c r="DV670" s="174"/>
      <c r="DW670" s="174"/>
      <c r="DX670" s="174"/>
      <c r="DY670" s="174"/>
      <c r="DZ670" s="174"/>
      <c r="EA670" s="174"/>
      <c r="EB670" s="174"/>
      <c r="EC670" s="174"/>
      <c r="ED670" s="174"/>
      <c r="EE670" s="174"/>
      <c r="EF670" s="174"/>
      <c r="EG670" s="174"/>
      <c r="EH670" s="174"/>
      <c r="EI670" s="174"/>
      <c r="EJ670" s="174"/>
      <c r="EK670" s="174"/>
      <c r="EL670" s="174"/>
      <c r="EM670" s="174"/>
      <c r="EN670" s="174"/>
      <c r="EO670" s="174"/>
      <c r="EP670" s="174"/>
      <c r="EQ670" s="174"/>
      <c r="ER670" s="174"/>
      <c r="ES670" s="174"/>
      <c r="ET670" s="174"/>
      <c r="EU670" s="174"/>
      <c r="EV670" s="174"/>
      <c r="EW670" s="174"/>
      <c r="EX670" s="174"/>
      <c r="EY670" s="174"/>
      <c r="EZ670" s="174"/>
      <c r="FA670" s="174"/>
      <c r="FB670" s="174"/>
      <c r="FC670" s="174"/>
      <c r="FD670" s="174"/>
      <c r="FE670" s="174"/>
      <c r="FF670" s="174"/>
      <c r="FG670" s="174"/>
      <c r="FH670" s="174"/>
      <c r="FI670" s="174"/>
      <c r="FJ670" s="174"/>
      <c r="FK670" s="174"/>
      <c r="FL670" s="174"/>
      <c r="FM670" s="174"/>
      <c r="FN670" s="174"/>
      <c r="FO670" s="174"/>
      <c r="FP670" s="174"/>
      <c r="FQ670" s="174"/>
      <c r="FR670" s="174"/>
      <c r="FS670" s="174"/>
      <c r="FT670" s="174"/>
      <c r="FU670" s="174"/>
      <c r="FV670" s="174"/>
      <c r="FW670" s="174"/>
      <c r="FX670" s="174"/>
      <c r="FY670" s="174"/>
      <c r="FZ670" s="174"/>
      <c r="GA670" s="174"/>
      <c r="GB670" s="174"/>
      <c r="GC670" s="174"/>
      <c r="GD670" s="174"/>
      <c r="GE670" s="174"/>
      <c r="GF670" s="174"/>
      <c r="GG670" s="174"/>
      <c r="GH670" s="174"/>
      <c r="GI670" s="174"/>
      <c r="GJ670" s="174"/>
      <c r="GK670" s="174"/>
      <c r="GL670" s="174"/>
      <c r="GM670" s="174"/>
      <c r="GN670" s="174"/>
      <c r="GO670" s="174"/>
      <c r="GP670" s="174"/>
      <c r="GQ670" s="174"/>
      <c r="GR670" s="174"/>
      <c r="GS670" s="174"/>
      <c r="GT670" s="174"/>
      <c r="GU670" s="174"/>
      <c r="GV670" s="174"/>
      <c r="GW670" s="174"/>
      <c r="GX670" s="174"/>
      <c r="GY670" s="174"/>
      <c r="GZ670" s="174"/>
      <c r="HA670" s="174"/>
      <c r="HB670" s="174"/>
      <c r="HC670" s="174"/>
      <c r="HD670" s="174"/>
      <c r="HE670" s="174"/>
      <c r="HF670" s="174"/>
      <c r="HG670" s="174"/>
      <c r="HH670" s="174"/>
      <c r="HI670" s="174"/>
      <c r="HJ670" s="174"/>
      <c r="HK670" s="174"/>
      <c r="HL670" s="174"/>
      <c r="HM670" s="174"/>
      <c r="HN670" s="174"/>
      <c r="HO670" s="174"/>
      <c r="HP670" s="174"/>
      <c r="HQ670" s="174"/>
      <c r="HR670" s="174"/>
      <c r="HS670" s="174"/>
      <c r="HT670" s="174"/>
      <c r="HU670" s="174"/>
      <c r="HV670" s="174"/>
      <c r="HW670" s="174"/>
      <c r="HX670" s="174"/>
      <c r="HY670" s="174"/>
      <c r="HZ670" s="174"/>
      <c r="IA670" s="174"/>
      <c r="IB670" s="174"/>
      <c r="IC670" s="174"/>
      <c r="ID670" s="174"/>
      <c r="IE670" s="174"/>
      <c r="IF670" s="174"/>
      <c r="IG670" s="174"/>
      <c r="IH670" s="174"/>
      <c r="II670" s="174"/>
      <c r="IJ670" s="174"/>
      <c r="IK670" s="174"/>
      <c r="IL670" s="174"/>
      <c r="IM670" s="174"/>
      <c r="IN670" s="174"/>
      <c r="IO670" s="174"/>
      <c r="IP670" s="174"/>
      <c r="IQ670" s="174"/>
      <c r="IR670" s="174"/>
      <c r="IS670" s="174"/>
      <c r="IT670" s="174"/>
      <c r="IU670" s="174"/>
      <c r="IV670" s="174"/>
      <c r="IW670" s="174"/>
      <c r="IX670" s="174"/>
      <c r="IY670" s="174"/>
      <c r="IZ670" s="174"/>
      <c r="JA670" s="174"/>
      <c r="JB670" s="174"/>
      <c r="JC670" s="174"/>
      <c r="JD670" s="174"/>
      <c r="JE670" s="174"/>
      <c r="JF670" s="174"/>
      <c r="JG670" s="174"/>
      <c r="JH670" s="174"/>
      <c r="JI670" s="174"/>
      <c r="JJ670" s="174"/>
      <c r="JK670" s="174"/>
      <c r="JL670" s="174"/>
      <c r="JM670" s="174"/>
      <c r="JN670" s="174"/>
      <c r="JO670" s="174"/>
      <c r="JP670" s="174"/>
      <c r="JQ670" s="174"/>
      <c r="JR670" s="174"/>
      <c r="JS670" s="174"/>
      <c r="JT670" s="174"/>
      <c r="JU670" s="174"/>
      <c r="JV670" s="174"/>
      <c r="JW670" s="174"/>
      <c r="JX670" s="174"/>
      <c r="JY670" s="174"/>
      <c r="JZ670" s="174"/>
      <c r="KA670" s="174"/>
      <c r="KB670" s="174"/>
      <c r="KC670" s="174"/>
      <c r="KD670" s="174"/>
      <c r="KE670" s="174"/>
      <c r="KF670" s="174"/>
      <c r="KG670" s="174"/>
      <c r="KH670" s="174"/>
      <c r="KI670" s="174"/>
      <c r="KJ670" s="174"/>
      <c r="KK670" s="174"/>
      <c r="KL670" s="174"/>
      <c r="KM670" s="174"/>
      <c r="KN670" s="174"/>
      <c r="KO670" s="174"/>
      <c r="KP670" s="174"/>
      <c r="KQ670" s="174"/>
      <c r="KR670" s="174"/>
      <c r="KS670" s="174"/>
      <c r="KT670" s="174"/>
      <c r="KU670" s="174"/>
      <c r="KV670" s="174"/>
      <c r="KW670" s="174"/>
      <c r="KX670" s="174"/>
      <c r="KY670" s="174"/>
      <c r="KZ670" s="174"/>
      <c r="LA670" s="174"/>
      <c r="LB670" s="174"/>
      <c r="LC670" s="174"/>
      <c r="LD670" s="174"/>
      <c r="LE670" s="174"/>
      <c r="LF670" s="174"/>
      <c r="LG670" s="174"/>
      <c r="LH670" s="174"/>
      <c r="LI670" s="174"/>
      <c r="LJ670" s="174"/>
      <c r="LK670" s="174"/>
      <c r="LL670" s="174"/>
      <c r="LM670" s="174"/>
      <c r="LN670" s="174"/>
      <c r="LO670" s="174"/>
      <c r="LP670" s="174"/>
      <c r="LQ670" s="174"/>
      <c r="LR670" s="174"/>
      <c r="LS670" s="174"/>
      <c r="LT670" s="174"/>
      <c r="LU670" s="174"/>
      <c r="LV670" s="174"/>
      <c r="LW670" s="174"/>
      <c r="LX670" s="174"/>
      <c r="LY670" s="174"/>
      <c r="LZ670" s="174"/>
      <c r="MA670" s="174"/>
      <c r="MB670" s="174"/>
      <c r="MC670" s="174"/>
      <c r="MD670" s="174"/>
      <c r="ME670" s="174"/>
      <c r="MF670" s="174"/>
      <c r="MG670" s="174"/>
      <c r="MH670" s="174"/>
      <c r="MI670" s="174"/>
      <c r="MJ670" s="174"/>
      <c r="MK670" s="174"/>
      <c r="ML670" s="174"/>
      <c r="MM670" s="174"/>
      <c r="MN670" s="174"/>
      <c r="MO670" s="174"/>
      <c r="MP670" s="174"/>
      <c r="MQ670" s="174"/>
      <c r="MR670" s="174"/>
      <c r="MS670" s="174"/>
      <c r="MT670" s="174"/>
      <c r="MU670" s="174"/>
      <c r="MV670" s="174"/>
      <c r="MW670" s="174"/>
      <c r="MX670" s="174"/>
      <c r="MY670" s="174"/>
      <c r="MZ670" s="174"/>
      <c r="NA670" s="174"/>
      <c r="NB670" s="174"/>
      <c r="NC670" s="174"/>
      <c r="ND670" s="174"/>
      <c r="NE670" s="174"/>
      <c r="NF670" s="174"/>
      <c r="NG670" s="174"/>
      <c r="NH670" s="174"/>
      <c r="NI670" s="174"/>
      <c r="NJ670" s="174"/>
      <c r="NK670" s="174"/>
      <c r="NL670" s="174"/>
      <c r="NM670" s="174"/>
      <c r="NN670" s="174"/>
      <c r="NO670" s="174"/>
      <c r="NP670" s="174"/>
      <c r="NQ670" s="174"/>
      <c r="NR670" s="174"/>
      <c r="NS670" s="174"/>
      <c r="NT670" s="174"/>
      <c r="NU670" s="174"/>
      <c r="NV670" s="174"/>
      <c r="NW670" s="174"/>
      <c r="NX670" s="174"/>
      <c r="NY670" s="174"/>
      <c r="NZ670" s="174"/>
      <c r="OA670" s="174"/>
      <c r="OB670" s="174"/>
      <c r="OC670" s="174"/>
      <c r="OD670" s="174"/>
      <c r="OE670" s="174"/>
      <c r="OF670" s="174"/>
      <c r="OG670" s="174"/>
      <c r="OH670" s="174"/>
      <c r="OI670" s="174"/>
      <c r="OJ670" s="174"/>
      <c r="OK670" s="174"/>
      <c r="OL670" s="174"/>
      <c r="OM670" s="174"/>
      <c r="ON670" s="174"/>
      <c r="OO670" s="174"/>
      <c r="OP670" s="174"/>
      <c r="OQ670" s="174"/>
      <c r="OR670" s="174"/>
      <c r="OS670" s="174"/>
      <c r="OT670" s="174"/>
      <c r="OU670" s="174"/>
      <c r="OV670" s="174"/>
      <c r="OW670" s="174"/>
      <c r="OX670" s="174"/>
      <c r="OY670" s="174"/>
      <c r="OZ670" s="174"/>
      <c r="PA670" s="174"/>
      <c r="PB670" s="174"/>
      <c r="PC670" s="174"/>
      <c r="PD670" s="174"/>
      <c r="PE670" s="174"/>
      <c r="PF670" s="174"/>
      <c r="PG670" s="174"/>
      <c r="PH670" s="174"/>
      <c r="PI670" s="174"/>
      <c r="PJ670" s="174"/>
      <c r="PK670" s="174"/>
      <c r="PL670" s="174"/>
      <c r="PM670" s="174"/>
      <c r="PN670" s="174"/>
      <c r="PO670" s="174"/>
      <c r="PP670" s="174"/>
      <c r="PQ670" s="174"/>
      <c r="PR670" s="174"/>
      <c r="PS670" s="174"/>
      <c r="PT670" s="174"/>
      <c r="PU670" s="174"/>
      <c r="PV670" s="174"/>
      <c r="PW670" s="174"/>
      <c r="PX670" s="174"/>
      <c r="PY670" s="174"/>
      <c r="PZ670" s="174"/>
      <c r="QA670" s="174"/>
      <c r="QB670" s="174"/>
      <c r="QC670" s="174"/>
      <c r="QD670" s="174"/>
      <c r="QE670" s="174"/>
      <c r="QF670" s="174"/>
      <c r="QG670" s="174"/>
      <c r="QH670" s="174"/>
      <c r="QI670" s="174"/>
      <c r="QJ670" s="174"/>
      <c r="QK670" s="174"/>
      <c r="QL670" s="174"/>
      <c r="QM670" s="174"/>
      <c r="QN670" s="174"/>
      <c r="QO670" s="174"/>
      <c r="QP670" s="174"/>
      <c r="QQ670" s="174"/>
      <c r="QR670" s="174"/>
      <c r="QS670" s="174"/>
      <c r="QT670" s="174"/>
      <c r="QU670" s="174"/>
      <c r="QV670" s="174"/>
      <c r="QW670" s="174"/>
      <c r="QX670" s="174"/>
      <c r="QY670" s="174"/>
      <c r="QZ670" s="174"/>
      <c r="RA670" s="174"/>
      <c r="RB670" s="174"/>
      <c r="RC670" s="174"/>
      <c r="RD670" s="174"/>
      <c r="RE670" s="174"/>
      <c r="RF670" s="174"/>
      <c r="RG670" s="174"/>
      <c r="RH670" s="174"/>
      <c r="RI670" s="174"/>
      <c r="RJ670" s="174"/>
      <c r="RK670" s="174"/>
      <c r="RL670" s="174"/>
      <c r="RM670" s="174"/>
      <c r="RN670" s="174"/>
      <c r="RO670" s="174"/>
      <c r="RP670" s="174"/>
      <c r="RQ670" s="174"/>
      <c r="RR670" s="174"/>
      <c r="RS670" s="174"/>
      <c r="RT670" s="174"/>
      <c r="RU670" s="174"/>
      <c r="RV670" s="174"/>
      <c r="RW670" s="174"/>
      <c r="RX670" s="174"/>
      <c r="RY670" s="174"/>
      <c r="RZ670" s="174"/>
      <c r="SA670" s="174"/>
      <c r="SB670" s="174"/>
      <c r="SC670" s="174"/>
      <c r="SD670" s="174"/>
      <c r="SE670" s="174"/>
      <c r="SF670" s="174"/>
      <c r="SG670" s="174"/>
      <c r="SH670" s="174"/>
      <c r="SI670" s="174"/>
      <c r="SJ670" s="174"/>
      <c r="SK670" s="174"/>
      <c r="SL670" s="174"/>
      <c r="SM670" s="174"/>
      <c r="SN670" s="174"/>
      <c r="SO670" s="174"/>
      <c r="SP670" s="174"/>
      <c r="SQ670" s="174"/>
      <c r="SR670" s="174"/>
      <c r="SS670" s="174"/>
      <c r="ST670" s="174"/>
      <c r="SU670" s="174"/>
      <c r="SV670" s="174"/>
      <c r="SW670" s="174"/>
      <c r="SX670" s="174"/>
      <c r="SY670" s="174"/>
      <c r="SZ670" s="174"/>
      <c r="TA670" s="174"/>
      <c r="TB670" s="174"/>
      <c r="TC670" s="174"/>
      <c r="TD670" s="174"/>
      <c r="TE670" s="174"/>
      <c r="TF670" s="174"/>
      <c r="TG670" s="174"/>
      <c r="TH670" s="174"/>
      <c r="TI670" s="174"/>
      <c r="TJ670" s="174"/>
      <c r="TK670" s="174"/>
      <c r="TL670" s="174"/>
      <c r="TM670" s="174"/>
      <c r="TN670" s="174"/>
      <c r="TO670" s="174"/>
      <c r="TP670" s="174"/>
      <c r="TQ670" s="174"/>
      <c r="TR670" s="174"/>
      <c r="TS670" s="174"/>
      <c r="TT670" s="174"/>
      <c r="TU670" s="174"/>
      <c r="TV670" s="174"/>
      <c r="TW670" s="174"/>
      <c r="TX670" s="174"/>
      <c r="TY670" s="174"/>
      <c r="TZ670" s="174"/>
      <c r="UA670" s="174"/>
      <c r="UB670" s="174"/>
      <c r="UC670" s="174"/>
      <c r="UD670" s="174"/>
      <c r="UE670" s="174"/>
      <c r="UF670" s="174"/>
      <c r="UG670" s="174"/>
      <c r="UH670" s="174"/>
      <c r="UI670" s="174"/>
      <c r="UJ670" s="174"/>
      <c r="UK670" s="174"/>
      <c r="UL670" s="174"/>
      <c r="UM670" s="174"/>
      <c r="UN670" s="174"/>
      <c r="UO670" s="174"/>
      <c r="UP670" s="174"/>
      <c r="UQ670" s="174"/>
      <c r="UR670" s="174"/>
      <c r="US670" s="174"/>
      <c r="UT670" s="174"/>
      <c r="UU670" s="174"/>
      <c r="UV670" s="174"/>
      <c r="UW670" s="174"/>
      <c r="UX670" s="174"/>
      <c r="UY670" s="174"/>
      <c r="UZ670" s="174"/>
      <c r="VA670" s="174"/>
      <c r="VB670" s="174"/>
      <c r="VC670" s="174"/>
      <c r="VD670" s="174"/>
      <c r="VE670" s="174"/>
      <c r="VF670" s="174"/>
      <c r="VG670" s="174"/>
      <c r="VH670" s="174"/>
      <c r="VI670" s="174"/>
      <c r="VJ670" s="174"/>
      <c r="VK670" s="174"/>
      <c r="VL670" s="174"/>
      <c r="VM670" s="174"/>
      <c r="VN670" s="174"/>
      <c r="VO670" s="174"/>
      <c r="VP670" s="174"/>
      <c r="VQ670" s="174"/>
      <c r="VR670" s="174"/>
      <c r="VS670" s="174"/>
      <c r="VT670" s="174"/>
      <c r="VU670" s="174"/>
      <c r="VV670" s="174"/>
      <c r="VW670" s="174"/>
    </row>
    <row r="671" spans="1:595" s="173" customFormat="1" ht="60.75" customHeight="1">
      <c r="A671" s="798"/>
      <c r="B671" s="688" t="s">
        <v>1451</v>
      </c>
      <c r="C671" s="676" t="s">
        <v>1339</v>
      </c>
      <c r="D671" s="749" t="s">
        <v>1452</v>
      </c>
      <c r="E671" s="751" t="s">
        <v>1300</v>
      </c>
      <c r="F671" s="653" t="s">
        <v>51</v>
      </c>
      <c r="G671" s="664">
        <v>43831</v>
      </c>
      <c r="H671" s="664" t="s">
        <v>24</v>
      </c>
      <c r="I671" s="193" t="s">
        <v>352</v>
      </c>
      <c r="J671" s="193" t="s">
        <v>298</v>
      </c>
      <c r="K671" s="193" t="s">
        <v>1344</v>
      </c>
      <c r="L671" s="193" t="s">
        <v>28</v>
      </c>
      <c r="M671" s="152">
        <f t="shared" ref="M671:N671" si="61">M672</f>
        <v>0</v>
      </c>
      <c r="N671" s="152">
        <f t="shared" si="61"/>
        <v>0</v>
      </c>
      <c r="O671" s="152">
        <f>O672</f>
        <v>0</v>
      </c>
      <c r="P671" s="203">
        <f>P672</f>
        <v>0</v>
      </c>
      <c r="Q671" s="202">
        <f>Q672</f>
        <v>571000</v>
      </c>
      <c r="R671" s="202">
        <f>R672</f>
        <v>571000</v>
      </c>
      <c r="S671" s="551"/>
      <c r="AU671" s="174"/>
      <c r="AV671" s="174"/>
      <c r="AW671" s="174"/>
      <c r="AX671" s="174"/>
      <c r="AY671" s="174"/>
      <c r="AZ671" s="174"/>
      <c r="BA671" s="174"/>
      <c r="BB671" s="174"/>
      <c r="BC671" s="174"/>
      <c r="BD671" s="174"/>
      <c r="BE671" s="174"/>
      <c r="BF671" s="174"/>
      <c r="BG671" s="174"/>
      <c r="BH671" s="174"/>
      <c r="BI671" s="174"/>
      <c r="BJ671" s="174"/>
      <c r="BK671" s="174"/>
      <c r="BL671" s="174"/>
      <c r="BM671" s="174"/>
      <c r="BN671" s="174"/>
      <c r="BO671" s="174"/>
      <c r="BP671" s="174"/>
      <c r="BQ671" s="174"/>
      <c r="BR671" s="174"/>
      <c r="BS671" s="174"/>
      <c r="BT671" s="174"/>
      <c r="BU671" s="174"/>
      <c r="BV671" s="174"/>
      <c r="BW671" s="174"/>
      <c r="BX671" s="174"/>
      <c r="BY671" s="174"/>
      <c r="BZ671" s="174"/>
      <c r="CA671" s="174"/>
      <c r="CB671" s="174"/>
      <c r="CC671" s="174"/>
      <c r="CD671" s="174"/>
      <c r="CE671" s="174"/>
      <c r="CF671" s="174"/>
      <c r="CG671" s="174"/>
      <c r="CH671" s="174"/>
      <c r="CI671" s="174"/>
      <c r="CJ671" s="174"/>
      <c r="CK671" s="174"/>
      <c r="CL671" s="174"/>
      <c r="CM671" s="174"/>
      <c r="CN671" s="174"/>
      <c r="CO671" s="174"/>
      <c r="CP671" s="174"/>
      <c r="CQ671" s="174"/>
      <c r="CR671" s="174"/>
      <c r="CS671" s="174"/>
      <c r="CT671" s="174"/>
      <c r="CU671" s="174"/>
      <c r="CV671" s="174"/>
      <c r="CW671" s="174"/>
      <c r="CX671" s="174"/>
      <c r="CY671" s="174"/>
      <c r="CZ671" s="174"/>
      <c r="DA671" s="174"/>
      <c r="DB671" s="174"/>
      <c r="DC671" s="174"/>
      <c r="DD671" s="174"/>
      <c r="DE671" s="174"/>
      <c r="DF671" s="174"/>
      <c r="DG671" s="174"/>
      <c r="DH671" s="174"/>
      <c r="DI671" s="174"/>
      <c r="DJ671" s="174"/>
      <c r="DK671" s="174"/>
      <c r="DL671" s="174"/>
      <c r="DM671" s="174"/>
      <c r="DN671" s="174"/>
      <c r="DO671" s="174"/>
      <c r="DP671" s="174"/>
      <c r="DQ671" s="174"/>
      <c r="DR671" s="174"/>
      <c r="DS671" s="174"/>
      <c r="DT671" s="174"/>
      <c r="DU671" s="174"/>
      <c r="DV671" s="174"/>
      <c r="DW671" s="174"/>
      <c r="DX671" s="174"/>
      <c r="DY671" s="174"/>
      <c r="DZ671" s="174"/>
      <c r="EA671" s="174"/>
      <c r="EB671" s="174"/>
      <c r="EC671" s="174"/>
      <c r="ED671" s="174"/>
      <c r="EE671" s="174"/>
      <c r="EF671" s="174"/>
      <c r="EG671" s="174"/>
      <c r="EH671" s="174"/>
      <c r="EI671" s="174"/>
      <c r="EJ671" s="174"/>
      <c r="EK671" s="174"/>
      <c r="EL671" s="174"/>
      <c r="EM671" s="174"/>
      <c r="EN671" s="174"/>
      <c r="EO671" s="174"/>
      <c r="EP671" s="174"/>
      <c r="EQ671" s="174"/>
      <c r="ER671" s="174"/>
      <c r="ES671" s="174"/>
      <c r="ET671" s="174"/>
      <c r="EU671" s="174"/>
      <c r="EV671" s="174"/>
      <c r="EW671" s="174"/>
      <c r="EX671" s="174"/>
      <c r="EY671" s="174"/>
      <c r="EZ671" s="174"/>
      <c r="FA671" s="174"/>
      <c r="FB671" s="174"/>
      <c r="FC671" s="174"/>
      <c r="FD671" s="174"/>
      <c r="FE671" s="174"/>
      <c r="FF671" s="174"/>
      <c r="FG671" s="174"/>
      <c r="FH671" s="174"/>
      <c r="FI671" s="174"/>
      <c r="FJ671" s="174"/>
      <c r="FK671" s="174"/>
      <c r="FL671" s="174"/>
      <c r="FM671" s="174"/>
      <c r="FN671" s="174"/>
      <c r="FO671" s="174"/>
      <c r="FP671" s="174"/>
      <c r="FQ671" s="174"/>
      <c r="FR671" s="174"/>
      <c r="FS671" s="174"/>
      <c r="FT671" s="174"/>
      <c r="FU671" s="174"/>
      <c r="FV671" s="174"/>
      <c r="FW671" s="174"/>
      <c r="FX671" s="174"/>
      <c r="FY671" s="174"/>
      <c r="FZ671" s="174"/>
      <c r="GA671" s="174"/>
      <c r="GB671" s="174"/>
      <c r="GC671" s="174"/>
      <c r="GD671" s="174"/>
      <c r="GE671" s="174"/>
      <c r="GF671" s="174"/>
      <c r="GG671" s="174"/>
      <c r="GH671" s="174"/>
      <c r="GI671" s="174"/>
      <c r="GJ671" s="174"/>
      <c r="GK671" s="174"/>
      <c r="GL671" s="174"/>
      <c r="GM671" s="174"/>
      <c r="GN671" s="174"/>
      <c r="GO671" s="174"/>
      <c r="GP671" s="174"/>
      <c r="GQ671" s="174"/>
      <c r="GR671" s="174"/>
      <c r="GS671" s="174"/>
      <c r="GT671" s="174"/>
      <c r="GU671" s="174"/>
      <c r="GV671" s="174"/>
      <c r="GW671" s="174"/>
      <c r="GX671" s="174"/>
      <c r="GY671" s="174"/>
      <c r="GZ671" s="174"/>
      <c r="HA671" s="174"/>
      <c r="HB671" s="174"/>
      <c r="HC671" s="174"/>
      <c r="HD671" s="174"/>
      <c r="HE671" s="174"/>
      <c r="HF671" s="174"/>
      <c r="HG671" s="174"/>
      <c r="HH671" s="174"/>
      <c r="HI671" s="174"/>
      <c r="HJ671" s="174"/>
      <c r="HK671" s="174"/>
      <c r="HL671" s="174"/>
      <c r="HM671" s="174"/>
      <c r="HN671" s="174"/>
      <c r="HO671" s="174"/>
      <c r="HP671" s="174"/>
      <c r="HQ671" s="174"/>
      <c r="HR671" s="174"/>
      <c r="HS671" s="174"/>
      <c r="HT671" s="174"/>
      <c r="HU671" s="174"/>
      <c r="HV671" s="174"/>
      <c r="HW671" s="174"/>
      <c r="HX671" s="174"/>
      <c r="HY671" s="174"/>
      <c r="HZ671" s="174"/>
      <c r="IA671" s="174"/>
      <c r="IB671" s="174"/>
      <c r="IC671" s="174"/>
      <c r="ID671" s="174"/>
      <c r="IE671" s="174"/>
      <c r="IF671" s="174"/>
      <c r="IG671" s="174"/>
      <c r="IH671" s="174"/>
      <c r="II671" s="174"/>
      <c r="IJ671" s="174"/>
      <c r="IK671" s="174"/>
      <c r="IL671" s="174"/>
      <c r="IM671" s="174"/>
      <c r="IN671" s="174"/>
      <c r="IO671" s="174"/>
      <c r="IP671" s="174"/>
      <c r="IQ671" s="174"/>
      <c r="IR671" s="174"/>
      <c r="IS671" s="174"/>
      <c r="IT671" s="174"/>
      <c r="IU671" s="174"/>
      <c r="IV671" s="174"/>
      <c r="IW671" s="174"/>
      <c r="IX671" s="174"/>
      <c r="IY671" s="174"/>
      <c r="IZ671" s="174"/>
      <c r="JA671" s="174"/>
      <c r="JB671" s="174"/>
      <c r="JC671" s="174"/>
      <c r="JD671" s="174"/>
      <c r="JE671" s="174"/>
      <c r="JF671" s="174"/>
      <c r="JG671" s="174"/>
      <c r="JH671" s="174"/>
      <c r="JI671" s="174"/>
      <c r="JJ671" s="174"/>
      <c r="JK671" s="174"/>
      <c r="JL671" s="174"/>
      <c r="JM671" s="174"/>
      <c r="JN671" s="174"/>
      <c r="JO671" s="174"/>
      <c r="JP671" s="174"/>
      <c r="JQ671" s="174"/>
      <c r="JR671" s="174"/>
      <c r="JS671" s="174"/>
      <c r="JT671" s="174"/>
      <c r="JU671" s="174"/>
      <c r="JV671" s="174"/>
      <c r="JW671" s="174"/>
      <c r="JX671" s="174"/>
      <c r="JY671" s="174"/>
      <c r="JZ671" s="174"/>
      <c r="KA671" s="174"/>
      <c r="KB671" s="174"/>
      <c r="KC671" s="174"/>
      <c r="KD671" s="174"/>
      <c r="KE671" s="174"/>
      <c r="KF671" s="174"/>
      <c r="KG671" s="174"/>
      <c r="KH671" s="174"/>
      <c r="KI671" s="174"/>
      <c r="KJ671" s="174"/>
      <c r="KK671" s="174"/>
      <c r="KL671" s="174"/>
      <c r="KM671" s="174"/>
      <c r="KN671" s="174"/>
      <c r="KO671" s="174"/>
      <c r="KP671" s="174"/>
      <c r="KQ671" s="174"/>
      <c r="KR671" s="174"/>
      <c r="KS671" s="174"/>
      <c r="KT671" s="174"/>
      <c r="KU671" s="174"/>
      <c r="KV671" s="174"/>
      <c r="KW671" s="174"/>
      <c r="KX671" s="174"/>
      <c r="KY671" s="174"/>
      <c r="KZ671" s="174"/>
      <c r="LA671" s="174"/>
      <c r="LB671" s="174"/>
      <c r="LC671" s="174"/>
      <c r="LD671" s="174"/>
      <c r="LE671" s="174"/>
      <c r="LF671" s="174"/>
      <c r="LG671" s="174"/>
      <c r="LH671" s="174"/>
      <c r="LI671" s="174"/>
      <c r="LJ671" s="174"/>
      <c r="LK671" s="174"/>
      <c r="LL671" s="174"/>
      <c r="LM671" s="174"/>
      <c r="LN671" s="174"/>
      <c r="LO671" s="174"/>
      <c r="LP671" s="174"/>
      <c r="LQ671" s="174"/>
      <c r="LR671" s="174"/>
      <c r="LS671" s="174"/>
      <c r="LT671" s="174"/>
      <c r="LU671" s="174"/>
      <c r="LV671" s="174"/>
      <c r="LW671" s="174"/>
      <c r="LX671" s="174"/>
      <c r="LY671" s="174"/>
      <c r="LZ671" s="174"/>
      <c r="MA671" s="174"/>
      <c r="MB671" s="174"/>
      <c r="MC671" s="174"/>
      <c r="MD671" s="174"/>
      <c r="ME671" s="174"/>
      <c r="MF671" s="174"/>
      <c r="MG671" s="174"/>
      <c r="MH671" s="174"/>
      <c r="MI671" s="174"/>
      <c r="MJ671" s="174"/>
      <c r="MK671" s="174"/>
      <c r="ML671" s="174"/>
      <c r="MM671" s="174"/>
      <c r="MN671" s="174"/>
      <c r="MO671" s="174"/>
      <c r="MP671" s="174"/>
      <c r="MQ671" s="174"/>
      <c r="MR671" s="174"/>
      <c r="MS671" s="174"/>
      <c r="MT671" s="174"/>
      <c r="MU671" s="174"/>
      <c r="MV671" s="174"/>
      <c r="MW671" s="174"/>
      <c r="MX671" s="174"/>
      <c r="MY671" s="174"/>
      <c r="MZ671" s="174"/>
      <c r="NA671" s="174"/>
      <c r="NB671" s="174"/>
      <c r="NC671" s="174"/>
      <c r="ND671" s="174"/>
      <c r="NE671" s="174"/>
      <c r="NF671" s="174"/>
      <c r="NG671" s="174"/>
      <c r="NH671" s="174"/>
      <c r="NI671" s="174"/>
      <c r="NJ671" s="174"/>
      <c r="NK671" s="174"/>
      <c r="NL671" s="174"/>
      <c r="NM671" s="174"/>
      <c r="NN671" s="174"/>
      <c r="NO671" s="174"/>
      <c r="NP671" s="174"/>
      <c r="NQ671" s="174"/>
      <c r="NR671" s="174"/>
      <c r="NS671" s="174"/>
      <c r="NT671" s="174"/>
      <c r="NU671" s="174"/>
      <c r="NV671" s="174"/>
      <c r="NW671" s="174"/>
      <c r="NX671" s="174"/>
      <c r="NY671" s="174"/>
      <c r="NZ671" s="174"/>
      <c r="OA671" s="174"/>
      <c r="OB671" s="174"/>
      <c r="OC671" s="174"/>
      <c r="OD671" s="174"/>
      <c r="OE671" s="174"/>
      <c r="OF671" s="174"/>
      <c r="OG671" s="174"/>
      <c r="OH671" s="174"/>
      <c r="OI671" s="174"/>
      <c r="OJ671" s="174"/>
      <c r="OK671" s="174"/>
      <c r="OL671" s="174"/>
      <c r="OM671" s="174"/>
      <c r="ON671" s="174"/>
      <c r="OO671" s="174"/>
      <c r="OP671" s="174"/>
      <c r="OQ671" s="174"/>
      <c r="OR671" s="174"/>
      <c r="OS671" s="174"/>
      <c r="OT671" s="174"/>
      <c r="OU671" s="174"/>
      <c r="OV671" s="174"/>
      <c r="OW671" s="174"/>
      <c r="OX671" s="174"/>
      <c r="OY671" s="174"/>
      <c r="OZ671" s="174"/>
      <c r="PA671" s="174"/>
      <c r="PB671" s="174"/>
      <c r="PC671" s="174"/>
      <c r="PD671" s="174"/>
      <c r="PE671" s="174"/>
      <c r="PF671" s="174"/>
      <c r="PG671" s="174"/>
      <c r="PH671" s="174"/>
      <c r="PI671" s="174"/>
      <c r="PJ671" s="174"/>
      <c r="PK671" s="174"/>
      <c r="PL671" s="174"/>
      <c r="PM671" s="174"/>
      <c r="PN671" s="174"/>
      <c r="PO671" s="174"/>
      <c r="PP671" s="174"/>
      <c r="PQ671" s="174"/>
      <c r="PR671" s="174"/>
      <c r="PS671" s="174"/>
      <c r="PT671" s="174"/>
      <c r="PU671" s="174"/>
      <c r="PV671" s="174"/>
      <c r="PW671" s="174"/>
      <c r="PX671" s="174"/>
      <c r="PY671" s="174"/>
      <c r="PZ671" s="174"/>
      <c r="QA671" s="174"/>
      <c r="QB671" s="174"/>
      <c r="QC671" s="174"/>
      <c r="QD671" s="174"/>
      <c r="QE671" s="174"/>
      <c r="QF671" s="174"/>
      <c r="QG671" s="174"/>
      <c r="QH671" s="174"/>
      <c r="QI671" s="174"/>
      <c r="QJ671" s="174"/>
      <c r="QK671" s="174"/>
      <c r="QL671" s="174"/>
      <c r="QM671" s="174"/>
      <c r="QN671" s="174"/>
      <c r="QO671" s="174"/>
      <c r="QP671" s="174"/>
      <c r="QQ671" s="174"/>
      <c r="QR671" s="174"/>
      <c r="QS671" s="174"/>
      <c r="QT671" s="174"/>
      <c r="QU671" s="174"/>
      <c r="QV671" s="174"/>
      <c r="QW671" s="174"/>
      <c r="QX671" s="174"/>
      <c r="QY671" s="174"/>
      <c r="QZ671" s="174"/>
      <c r="RA671" s="174"/>
      <c r="RB671" s="174"/>
      <c r="RC671" s="174"/>
      <c r="RD671" s="174"/>
      <c r="RE671" s="174"/>
      <c r="RF671" s="174"/>
      <c r="RG671" s="174"/>
      <c r="RH671" s="174"/>
      <c r="RI671" s="174"/>
      <c r="RJ671" s="174"/>
      <c r="RK671" s="174"/>
      <c r="RL671" s="174"/>
      <c r="RM671" s="174"/>
      <c r="RN671" s="174"/>
      <c r="RO671" s="174"/>
      <c r="RP671" s="174"/>
      <c r="RQ671" s="174"/>
      <c r="RR671" s="174"/>
      <c r="RS671" s="174"/>
      <c r="RT671" s="174"/>
      <c r="RU671" s="174"/>
      <c r="RV671" s="174"/>
      <c r="RW671" s="174"/>
      <c r="RX671" s="174"/>
      <c r="RY671" s="174"/>
      <c r="RZ671" s="174"/>
      <c r="SA671" s="174"/>
      <c r="SB671" s="174"/>
      <c r="SC671" s="174"/>
      <c r="SD671" s="174"/>
      <c r="SE671" s="174"/>
      <c r="SF671" s="174"/>
      <c r="SG671" s="174"/>
      <c r="SH671" s="174"/>
      <c r="SI671" s="174"/>
      <c r="SJ671" s="174"/>
      <c r="SK671" s="174"/>
      <c r="SL671" s="174"/>
      <c r="SM671" s="174"/>
      <c r="SN671" s="174"/>
      <c r="SO671" s="174"/>
      <c r="SP671" s="174"/>
      <c r="SQ671" s="174"/>
      <c r="SR671" s="174"/>
      <c r="SS671" s="174"/>
      <c r="ST671" s="174"/>
      <c r="SU671" s="174"/>
      <c r="SV671" s="174"/>
      <c r="SW671" s="174"/>
      <c r="SX671" s="174"/>
      <c r="SY671" s="174"/>
      <c r="SZ671" s="174"/>
      <c r="TA671" s="174"/>
      <c r="TB671" s="174"/>
      <c r="TC671" s="174"/>
      <c r="TD671" s="174"/>
      <c r="TE671" s="174"/>
      <c r="TF671" s="174"/>
      <c r="TG671" s="174"/>
      <c r="TH671" s="174"/>
      <c r="TI671" s="174"/>
      <c r="TJ671" s="174"/>
      <c r="TK671" s="174"/>
      <c r="TL671" s="174"/>
      <c r="TM671" s="174"/>
      <c r="TN671" s="174"/>
      <c r="TO671" s="174"/>
      <c r="TP671" s="174"/>
      <c r="TQ671" s="174"/>
      <c r="TR671" s="174"/>
      <c r="TS671" s="174"/>
      <c r="TT671" s="174"/>
      <c r="TU671" s="174"/>
      <c r="TV671" s="174"/>
      <c r="TW671" s="174"/>
      <c r="TX671" s="174"/>
      <c r="TY671" s="174"/>
      <c r="TZ671" s="174"/>
      <c r="UA671" s="174"/>
      <c r="UB671" s="174"/>
      <c r="UC671" s="174"/>
      <c r="UD671" s="174"/>
      <c r="UE671" s="174"/>
      <c r="UF671" s="174"/>
      <c r="UG671" s="174"/>
      <c r="UH671" s="174"/>
      <c r="UI671" s="174"/>
      <c r="UJ671" s="174"/>
      <c r="UK671" s="174"/>
      <c r="UL671" s="174"/>
      <c r="UM671" s="174"/>
      <c r="UN671" s="174"/>
      <c r="UO671" s="174"/>
      <c r="UP671" s="174"/>
      <c r="UQ671" s="174"/>
      <c r="UR671" s="174"/>
      <c r="US671" s="174"/>
      <c r="UT671" s="174"/>
      <c r="UU671" s="174"/>
      <c r="UV671" s="174"/>
      <c r="UW671" s="174"/>
      <c r="UX671" s="174"/>
      <c r="UY671" s="174"/>
      <c r="UZ671" s="174"/>
      <c r="VA671" s="174"/>
      <c r="VB671" s="174"/>
      <c r="VC671" s="174"/>
      <c r="VD671" s="174"/>
      <c r="VE671" s="174"/>
      <c r="VF671" s="174"/>
      <c r="VG671" s="174"/>
      <c r="VH671" s="174"/>
      <c r="VI671" s="174"/>
      <c r="VJ671" s="174"/>
      <c r="VK671" s="174"/>
      <c r="VL671" s="174"/>
      <c r="VM671" s="174"/>
      <c r="VN671" s="174"/>
      <c r="VO671" s="174"/>
      <c r="VP671" s="174"/>
      <c r="VQ671" s="174"/>
      <c r="VR671" s="174"/>
      <c r="VS671" s="174"/>
      <c r="VT671" s="174"/>
      <c r="VU671" s="174"/>
      <c r="VV671" s="174"/>
      <c r="VW671" s="174"/>
    </row>
    <row r="672" spans="1:595" s="173" customFormat="1" ht="79.5" customHeight="1">
      <c r="A672" s="798"/>
      <c r="B672" s="691"/>
      <c r="C672" s="692"/>
      <c r="D672" s="750"/>
      <c r="E672" s="752"/>
      <c r="F672" s="663"/>
      <c r="G672" s="665"/>
      <c r="H672" s="665"/>
      <c r="I672" s="169" t="s">
        <v>352</v>
      </c>
      <c r="J672" s="169" t="s">
        <v>298</v>
      </c>
      <c r="K672" s="169" t="s">
        <v>1344</v>
      </c>
      <c r="L672" s="169" t="s">
        <v>424</v>
      </c>
      <c r="M672" s="155">
        <v>0</v>
      </c>
      <c r="N672" s="155">
        <v>0</v>
      </c>
      <c r="O672" s="155">
        <v>0</v>
      </c>
      <c r="P672" s="168">
        <v>0</v>
      </c>
      <c r="Q672" s="161">
        <v>571000</v>
      </c>
      <c r="R672" s="161">
        <v>571000</v>
      </c>
      <c r="S672" s="545"/>
      <c r="AU672" s="174"/>
      <c r="AV672" s="174"/>
      <c r="AW672" s="174"/>
      <c r="AX672" s="174"/>
      <c r="AY672" s="174"/>
      <c r="AZ672" s="174"/>
      <c r="BA672" s="174"/>
      <c r="BB672" s="174"/>
      <c r="BC672" s="174"/>
      <c r="BD672" s="174"/>
      <c r="BE672" s="174"/>
      <c r="BF672" s="174"/>
      <c r="BG672" s="174"/>
      <c r="BH672" s="174"/>
      <c r="BI672" s="174"/>
      <c r="BJ672" s="174"/>
      <c r="BK672" s="174"/>
      <c r="BL672" s="174"/>
      <c r="BM672" s="174"/>
      <c r="BN672" s="174"/>
      <c r="BO672" s="174"/>
      <c r="BP672" s="174"/>
      <c r="BQ672" s="174"/>
      <c r="BR672" s="174"/>
      <c r="BS672" s="174"/>
      <c r="BT672" s="174"/>
      <c r="BU672" s="174"/>
      <c r="BV672" s="174"/>
      <c r="BW672" s="174"/>
      <c r="BX672" s="174"/>
      <c r="BY672" s="174"/>
      <c r="BZ672" s="174"/>
      <c r="CA672" s="174"/>
      <c r="CB672" s="174"/>
      <c r="CC672" s="174"/>
      <c r="CD672" s="174"/>
      <c r="CE672" s="174"/>
      <c r="CF672" s="174"/>
      <c r="CG672" s="174"/>
      <c r="CH672" s="174"/>
      <c r="CI672" s="174"/>
      <c r="CJ672" s="174"/>
      <c r="CK672" s="174"/>
      <c r="CL672" s="174"/>
      <c r="CM672" s="174"/>
      <c r="CN672" s="174"/>
      <c r="CO672" s="174"/>
      <c r="CP672" s="174"/>
      <c r="CQ672" s="174"/>
      <c r="CR672" s="174"/>
      <c r="CS672" s="174"/>
      <c r="CT672" s="174"/>
      <c r="CU672" s="174"/>
      <c r="CV672" s="174"/>
      <c r="CW672" s="174"/>
      <c r="CX672" s="174"/>
      <c r="CY672" s="174"/>
      <c r="CZ672" s="174"/>
      <c r="DA672" s="174"/>
      <c r="DB672" s="174"/>
      <c r="DC672" s="174"/>
      <c r="DD672" s="174"/>
      <c r="DE672" s="174"/>
      <c r="DF672" s="174"/>
      <c r="DG672" s="174"/>
      <c r="DH672" s="174"/>
      <c r="DI672" s="174"/>
      <c r="DJ672" s="174"/>
      <c r="DK672" s="174"/>
      <c r="DL672" s="174"/>
      <c r="DM672" s="174"/>
      <c r="DN672" s="174"/>
      <c r="DO672" s="174"/>
      <c r="DP672" s="174"/>
      <c r="DQ672" s="174"/>
      <c r="DR672" s="174"/>
      <c r="DS672" s="174"/>
      <c r="DT672" s="174"/>
      <c r="DU672" s="174"/>
      <c r="DV672" s="174"/>
      <c r="DW672" s="174"/>
      <c r="DX672" s="174"/>
      <c r="DY672" s="174"/>
      <c r="DZ672" s="174"/>
      <c r="EA672" s="174"/>
      <c r="EB672" s="174"/>
      <c r="EC672" s="174"/>
      <c r="ED672" s="174"/>
      <c r="EE672" s="174"/>
      <c r="EF672" s="174"/>
      <c r="EG672" s="174"/>
      <c r="EH672" s="174"/>
      <c r="EI672" s="174"/>
      <c r="EJ672" s="174"/>
      <c r="EK672" s="174"/>
      <c r="EL672" s="174"/>
      <c r="EM672" s="174"/>
      <c r="EN672" s="174"/>
      <c r="EO672" s="174"/>
      <c r="EP672" s="174"/>
      <c r="EQ672" s="174"/>
      <c r="ER672" s="174"/>
      <c r="ES672" s="174"/>
      <c r="ET672" s="174"/>
      <c r="EU672" s="174"/>
      <c r="EV672" s="174"/>
      <c r="EW672" s="174"/>
      <c r="EX672" s="174"/>
      <c r="EY672" s="174"/>
      <c r="EZ672" s="174"/>
      <c r="FA672" s="174"/>
      <c r="FB672" s="174"/>
      <c r="FC672" s="174"/>
      <c r="FD672" s="174"/>
      <c r="FE672" s="174"/>
      <c r="FF672" s="174"/>
      <c r="FG672" s="174"/>
      <c r="FH672" s="174"/>
      <c r="FI672" s="174"/>
      <c r="FJ672" s="174"/>
      <c r="FK672" s="174"/>
      <c r="FL672" s="174"/>
      <c r="FM672" s="174"/>
      <c r="FN672" s="174"/>
      <c r="FO672" s="174"/>
      <c r="FP672" s="174"/>
      <c r="FQ672" s="174"/>
      <c r="FR672" s="174"/>
      <c r="FS672" s="174"/>
      <c r="FT672" s="174"/>
      <c r="FU672" s="174"/>
      <c r="FV672" s="174"/>
      <c r="FW672" s="174"/>
      <c r="FX672" s="174"/>
      <c r="FY672" s="174"/>
      <c r="FZ672" s="174"/>
      <c r="GA672" s="174"/>
      <c r="GB672" s="174"/>
      <c r="GC672" s="174"/>
      <c r="GD672" s="174"/>
      <c r="GE672" s="174"/>
      <c r="GF672" s="174"/>
      <c r="GG672" s="174"/>
      <c r="GH672" s="174"/>
      <c r="GI672" s="174"/>
      <c r="GJ672" s="174"/>
      <c r="GK672" s="174"/>
      <c r="GL672" s="174"/>
      <c r="GM672" s="174"/>
      <c r="GN672" s="174"/>
      <c r="GO672" s="174"/>
      <c r="GP672" s="174"/>
      <c r="GQ672" s="174"/>
      <c r="GR672" s="174"/>
      <c r="GS672" s="174"/>
      <c r="GT672" s="174"/>
      <c r="GU672" s="174"/>
      <c r="GV672" s="174"/>
      <c r="GW672" s="174"/>
      <c r="GX672" s="174"/>
      <c r="GY672" s="174"/>
      <c r="GZ672" s="174"/>
      <c r="HA672" s="174"/>
      <c r="HB672" s="174"/>
      <c r="HC672" s="174"/>
      <c r="HD672" s="174"/>
      <c r="HE672" s="174"/>
      <c r="HF672" s="174"/>
      <c r="HG672" s="174"/>
      <c r="HH672" s="174"/>
      <c r="HI672" s="174"/>
      <c r="HJ672" s="174"/>
      <c r="HK672" s="174"/>
      <c r="HL672" s="174"/>
      <c r="HM672" s="174"/>
      <c r="HN672" s="174"/>
      <c r="HO672" s="174"/>
      <c r="HP672" s="174"/>
      <c r="HQ672" s="174"/>
      <c r="HR672" s="174"/>
      <c r="HS672" s="174"/>
      <c r="HT672" s="174"/>
      <c r="HU672" s="174"/>
      <c r="HV672" s="174"/>
      <c r="HW672" s="174"/>
      <c r="HX672" s="174"/>
      <c r="HY672" s="174"/>
      <c r="HZ672" s="174"/>
      <c r="IA672" s="174"/>
      <c r="IB672" s="174"/>
      <c r="IC672" s="174"/>
      <c r="ID672" s="174"/>
      <c r="IE672" s="174"/>
      <c r="IF672" s="174"/>
      <c r="IG672" s="174"/>
      <c r="IH672" s="174"/>
      <c r="II672" s="174"/>
      <c r="IJ672" s="174"/>
      <c r="IK672" s="174"/>
      <c r="IL672" s="174"/>
      <c r="IM672" s="174"/>
      <c r="IN672" s="174"/>
      <c r="IO672" s="174"/>
      <c r="IP672" s="174"/>
      <c r="IQ672" s="174"/>
      <c r="IR672" s="174"/>
      <c r="IS672" s="174"/>
      <c r="IT672" s="174"/>
      <c r="IU672" s="174"/>
      <c r="IV672" s="174"/>
      <c r="IW672" s="174"/>
      <c r="IX672" s="174"/>
      <c r="IY672" s="174"/>
      <c r="IZ672" s="174"/>
      <c r="JA672" s="174"/>
      <c r="JB672" s="174"/>
      <c r="JC672" s="174"/>
      <c r="JD672" s="174"/>
      <c r="JE672" s="174"/>
      <c r="JF672" s="174"/>
      <c r="JG672" s="174"/>
      <c r="JH672" s="174"/>
      <c r="JI672" s="174"/>
      <c r="JJ672" s="174"/>
      <c r="JK672" s="174"/>
      <c r="JL672" s="174"/>
      <c r="JM672" s="174"/>
      <c r="JN672" s="174"/>
      <c r="JO672" s="174"/>
      <c r="JP672" s="174"/>
      <c r="JQ672" s="174"/>
      <c r="JR672" s="174"/>
      <c r="JS672" s="174"/>
      <c r="JT672" s="174"/>
      <c r="JU672" s="174"/>
      <c r="JV672" s="174"/>
      <c r="JW672" s="174"/>
      <c r="JX672" s="174"/>
      <c r="JY672" s="174"/>
      <c r="JZ672" s="174"/>
      <c r="KA672" s="174"/>
      <c r="KB672" s="174"/>
      <c r="KC672" s="174"/>
      <c r="KD672" s="174"/>
      <c r="KE672" s="174"/>
      <c r="KF672" s="174"/>
      <c r="KG672" s="174"/>
      <c r="KH672" s="174"/>
      <c r="KI672" s="174"/>
      <c r="KJ672" s="174"/>
      <c r="KK672" s="174"/>
      <c r="KL672" s="174"/>
      <c r="KM672" s="174"/>
      <c r="KN672" s="174"/>
      <c r="KO672" s="174"/>
      <c r="KP672" s="174"/>
      <c r="KQ672" s="174"/>
      <c r="KR672" s="174"/>
      <c r="KS672" s="174"/>
      <c r="KT672" s="174"/>
      <c r="KU672" s="174"/>
      <c r="KV672" s="174"/>
      <c r="KW672" s="174"/>
      <c r="KX672" s="174"/>
      <c r="KY672" s="174"/>
      <c r="KZ672" s="174"/>
      <c r="LA672" s="174"/>
      <c r="LB672" s="174"/>
      <c r="LC672" s="174"/>
      <c r="LD672" s="174"/>
      <c r="LE672" s="174"/>
      <c r="LF672" s="174"/>
      <c r="LG672" s="174"/>
      <c r="LH672" s="174"/>
      <c r="LI672" s="174"/>
      <c r="LJ672" s="174"/>
      <c r="LK672" s="174"/>
      <c r="LL672" s="174"/>
      <c r="LM672" s="174"/>
      <c r="LN672" s="174"/>
      <c r="LO672" s="174"/>
      <c r="LP672" s="174"/>
      <c r="LQ672" s="174"/>
      <c r="LR672" s="174"/>
      <c r="LS672" s="174"/>
      <c r="LT672" s="174"/>
      <c r="LU672" s="174"/>
      <c r="LV672" s="174"/>
      <c r="LW672" s="174"/>
      <c r="LX672" s="174"/>
      <c r="LY672" s="174"/>
      <c r="LZ672" s="174"/>
      <c r="MA672" s="174"/>
      <c r="MB672" s="174"/>
      <c r="MC672" s="174"/>
      <c r="MD672" s="174"/>
      <c r="ME672" s="174"/>
      <c r="MF672" s="174"/>
      <c r="MG672" s="174"/>
      <c r="MH672" s="174"/>
      <c r="MI672" s="174"/>
      <c r="MJ672" s="174"/>
      <c r="MK672" s="174"/>
      <c r="ML672" s="174"/>
      <c r="MM672" s="174"/>
      <c r="MN672" s="174"/>
      <c r="MO672" s="174"/>
      <c r="MP672" s="174"/>
      <c r="MQ672" s="174"/>
      <c r="MR672" s="174"/>
      <c r="MS672" s="174"/>
      <c r="MT672" s="174"/>
      <c r="MU672" s="174"/>
      <c r="MV672" s="174"/>
      <c r="MW672" s="174"/>
      <c r="MX672" s="174"/>
      <c r="MY672" s="174"/>
      <c r="MZ672" s="174"/>
      <c r="NA672" s="174"/>
      <c r="NB672" s="174"/>
      <c r="NC672" s="174"/>
      <c r="ND672" s="174"/>
      <c r="NE672" s="174"/>
      <c r="NF672" s="174"/>
      <c r="NG672" s="174"/>
      <c r="NH672" s="174"/>
      <c r="NI672" s="174"/>
      <c r="NJ672" s="174"/>
      <c r="NK672" s="174"/>
      <c r="NL672" s="174"/>
      <c r="NM672" s="174"/>
      <c r="NN672" s="174"/>
      <c r="NO672" s="174"/>
      <c r="NP672" s="174"/>
      <c r="NQ672" s="174"/>
      <c r="NR672" s="174"/>
      <c r="NS672" s="174"/>
      <c r="NT672" s="174"/>
      <c r="NU672" s="174"/>
      <c r="NV672" s="174"/>
      <c r="NW672" s="174"/>
      <c r="NX672" s="174"/>
      <c r="NY672" s="174"/>
      <c r="NZ672" s="174"/>
      <c r="OA672" s="174"/>
      <c r="OB672" s="174"/>
      <c r="OC672" s="174"/>
      <c r="OD672" s="174"/>
      <c r="OE672" s="174"/>
      <c r="OF672" s="174"/>
      <c r="OG672" s="174"/>
      <c r="OH672" s="174"/>
      <c r="OI672" s="174"/>
      <c r="OJ672" s="174"/>
      <c r="OK672" s="174"/>
      <c r="OL672" s="174"/>
      <c r="OM672" s="174"/>
      <c r="ON672" s="174"/>
      <c r="OO672" s="174"/>
      <c r="OP672" s="174"/>
      <c r="OQ672" s="174"/>
      <c r="OR672" s="174"/>
      <c r="OS672" s="174"/>
      <c r="OT672" s="174"/>
      <c r="OU672" s="174"/>
      <c r="OV672" s="174"/>
      <c r="OW672" s="174"/>
      <c r="OX672" s="174"/>
      <c r="OY672" s="174"/>
      <c r="OZ672" s="174"/>
      <c r="PA672" s="174"/>
      <c r="PB672" s="174"/>
      <c r="PC672" s="174"/>
      <c r="PD672" s="174"/>
      <c r="PE672" s="174"/>
      <c r="PF672" s="174"/>
      <c r="PG672" s="174"/>
      <c r="PH672" s="174"/>
      <c r="PI672" s="174"/>
      <c r="PJ672" s="174"/>
      <c r="PK672" s="174"/>
      <c r="PL672" s="174"/>
      <c r="PM672" s="174"/>
      <c r="PN672" s="174"/>
      <c r="PO672" s="174"/>
      <c r="PP672" s="174"/>
      <c r="PQ672" s="174"/>
      <c r="PR672" s="174"/>
      <c r="PS672" s="174"/>
      <c r="PT672" s="174"/>
      <c r="PU672" s="174"/>
      <c r="PV672" s="174"/>
      <c r="PW672" s="174"/>
      <c r="PX672" s="174"/>
      <c r="PY672" s="174"/>
      <c r="PZ672" s="174"/>
      <c r="QA672" s="174"/>
      <c r="QB672" s="174"/>
      <c r="QC672" s="174"/>
      <c r="QD672" s="174"/>
      <c r="QE672" s="174"/>
      <c r="QF672" s="174"/>
      <c r="QG672" s="174"/>
      <c r="QH672" s="174"/>
      <c r="QI672" s="174"/>
      <c r="QJ672" s="174"/>
      <c r="QK672" s="174"/>
      <c r="QL672" s="174"/>
      <c r="QM672" s="174"/>
      <c r="QN672" s="174"/>
      <c r="QO672" s="174"/>
      <c r="QP672" s="174"/>
      <c r="QQ672" s="174"/>
      <c r="QR672" s="174"/>
      <c r="QS672" s="174"/>
      <c r="QT672" s="174"/>
      <c r="QU672" s="174"/>
      <c r="QV672" s="174"/>
      <c r="QW672" s="174"/>
      <c r="QX672" s="174"/>
      <c r="QY672" s="174"/>
      <c r="QZ672" s="174"/>
      <c r="RA672" s="174"/>
      <c r="RB672" s="174"/>
      <c r="RC672" s="174"/>
      <c r="RD672" s="174"/>
      <c r="RE672" s="174"/>
      <c r="RF672" s="174"/>
      <c r="RG672" s="174"/>
      <c r="RH672" s="174"/>
      <c r="RI672" s="174"/>
      <c r="RJ672" s="174"/>
      <c r="RK672" s="174"/>
      <c r="RL672" s="174"/>
      <c r="RM672" s="174"/>
      <c r="RN672" s="174"/>
      <c r="RO672" s="174"/>
      <c r="RP672" s="174"/>
      <c r="RQ672" s="174"/>
      <c r="RR672" s="174"/>
      <c r="RS672" s="174"/>
      <c r="RT672" s="174"/>
      <c r="RU672" s="174"/>
      <c r="RV672" s="174"/>
      <c r="RW672" s="174"/>
      <c r="RX672" s="174"/>
      <c r="RY672" s="174"/>
      <c r="RZ672" s="174"/>
      <c r="SA672" s="174"/>
      <c r="SB672" s="174"/>
      <c r="SC672" s="174"/>
      <c r="SD672" s="174"/>
      <c r="SE672" s="174"/>
      <c r="SF672" s="174"/>
      <c r="SG672" s="174"/>
      <c r="SH672" s="174"/>
      <c r="SI672" s="174"/>
      <c r="SJ672" s="174"/>
      <c r="SK672" s="174"/>
      <c r="SL672" s="174"/>
      <c r="SM672" s="174"/>
      <c r="SN672" s="174"/>
      <c r="SO672" s="174"/>
      <c r="SP672" s="174"/>
      <c r="SQ672" s="174"/>
      <c r="SR672" s="174"/>
      <c r="SS672" s="174"/>
      <c r="ST672" s="174"/>
      <c r="SU672" s="174"/>
      <c r="SV672" s="174"/>
      <c r="SW672" s="174"/>
      <c r="SX672" s="174"/>
      <c r="SY672" s="174"/>
      <c r="SZ672" s="174"/>
      <c r="TA672" s="174"/>
      <c r="TB672" s="174"/>
      <c r="TC672" s="174"/>
      <c r="TD672" s="174"/>
      <c r="TE672" s="174"/>
      <c r="TF672" s="174"/>
      <c r="TG672" s="174"/>
      <c r="TH672" s="174"/>
      <c r="TI672" s="174"/>
      <c r="TJ672" s="174"/>
      <c r="TK672" s="174"/>
      <c r="TL672" s="174"/>
      <c r="TM672" s="174"/>
      <c r="TN672" s="174"/>
      <c r="TO672" s="174"/>
      <c r="TP672" s="174"/>
      <c r="TQ672" s="174"/>
      <c r="TR672" s="174"/>
      <c r="TS672" s="174"/>
      <c r="TT672" s="174"/>
      <c r="TU672" s="174"/>
      <c r="TV672" s="174"/>
      <c r="TW672" s="174"/>
      <c r="TX672" s="174"/>
      <c r="TY672" s="174"/>
      <c r="TZ672" s="174"/>
      <c r="UA672" s="174"/>
      <c r="UB672" s="174"/>
      <c r="UC672" s="174"/>
      <c r="UD672" s="174"/>
      <c r="UE672" s="174"/>
      <c r="UF672" s="174"/>
      <c r="UG672" s="174"/>
      <c r="UH672" s="174"/>
      <c r="UI672" s="174"/>
      <c r="UJ672" s="174"/>
      <c r="UK672" s="174"/>
      <c r="UL672" s="174"/>
      <c r="UM672" s="174"/>
      <c r="UN672" s="174"/>
      <c r="UO672" s="174"/>
      <c r="UP672" s="174"/>
      <c r="UQ672" s="174"/>
      <c r="UR672" s="174"/>
      <c r="US672" s="174"/>
      <c r="UT672" s="174"/>
      <c r="UU672" s="174"/>
      <c r="UV672" s="174"/>
      <c r="UW672" s="174"/>
      <c r="UX672" s="174"/>
      <c r="UY672" s="174"/>
      <c r="UZ672" s="174"/>
      <c r="VA672" s="174"/>
      <c r="VB672" s="174"/>
      <c r="VC672" s="174"/>
      <c r="VD672" s="174"/>
      <c r="VE672" s="174"/>
      <c r="VF672" s="174"/>
      <c r="VG672" s="174"/>
      <c r="VH672" s="174"/>
      <c r="VI672" s="174"/>
      <c r="VJ672" s="174"/>
      <c r="VK672" s="174"/>
      <c r="VL672" s="174"/>
      <c r="VM672" s="174"/>
      <c r="VN672" s="174"/>
      <c r="VO672" s="174"/>
      <c r="VP672" s="174"/>
      <c r="VQ672" s="174"/>
      <c r="VR672" s="174"/>
      <c r="VS672" s="174"/>
      <c r="VT672" s="174"/>
      <c r="VU672" s="174"/>
      <c r="VV672" s="174"/>
      <c r="VW672" s="174"/>
    </row>
    <row r="673" spans="1:595" s="172" customFormat="1" ht="48.75" customHeight="1">
      <c r="A673" s="798"/>
      <c r="B673" s="753" t="s">
        <v>1453</v>
      </c>
      <c r="C673" s="657" t="s">
        <v>1454</v>
      </c>
      <c r="D673" s="659" t="s">
        <v>1290</v>
      </c>
      <c r="E673" s="661" t="s">
        <v>1435</v>
      </c>
      <c r="F673" s="653" t="s">
        <v>51</v>
      </c>
      <c r="G673" s="664">
        <v>45685</v>
      </c>
      <c r="H673" s="664" t="s">
        <v>1282</v>
      </c>
      <c r="I673" s="193" t="s">
        <v>352</v>
      </c>
      <c r="J673" s="193" t="s">
        <v>298</v>
      </c>
      <c r="K673" s="193" t="s">
        <v>1455</v>
      </c>
      <c r="L673" s="193" t="s">
        <v>28</v>
      </c>
      <c r="M673" s="152">
        <f t="shared" ref="M673:R673" si="62">M674</f>
        <v>0</v>
      </c>
      <c r="N673" s="152">
        <f t="shared" si="62"/>
        <v>0</v>
      </c>
      <c r="O673" s="152">
        <f t="shared" si="62"/>
        <v>0</v>
      </c>
      <c r="P673" s="203">
        <f>P674</f>
        <v>3360000</v>
      </c>
      <c r="Q673" s="202">
        <f t="shared" si="62"/>
        <v>0</v>
      </c>
      <c r="R673" s="202">
        <f t="shared" si="62"/>
        <v>0</v>
      </c>
      <c r="S673" s="551"/>
      <c r="T673" s="153"/>
      <c r="U673" s="153"/>
      <c r="V673" s="153"/>
      <c r="W673" s="153"/>
      <c r="X673" s="153"/>
      <c r="Y673" s="153"/>
      <c r="Z673" s="153"/>
      <c r="AA673" s="153"/>
      <c r="AB673" s="153"/>
      <c r="AC673" s="153"/>
      <c r="AD673" s="153"/>
      <c r="AE673" s="153"/>
      <c r="AF673" s="153"/>
      <c r="AG673" s="153"/>
      <c r="AH673" s="153"/>
      <c r="AI673" s="153"/>
      <c r="AJ673" s="153"/>
      <c r="AK673" s="153"/>
      <c r="AL673" s="153"/>
      <c r="AM673" s="153"/>
      <c r="AN673" s="153"/>
      <c r="AO673" s="153"/>
      <c r="AP673" s="153"/>
      <c r="AQ673" s="153"/>
      <c r="AR673" s="153"/>
      <c r="AS673" s="153"/>
      <c r="AT673" s="153"/>
      <c r="AU673" s="154"/>
      <c r="AV673" s="154"/>
      <c r="AW673" s="154"/>
      <c r="AX673" s="154"/>
      <c r="AY673" s="154"/>
      <c r="AZ673" s="154"/>
      <c r="BA673" s="154"/>
      <c r="BB673" s="154"/>
      <c r="BC673" s="154"/>
      <c r="BD673" s="154"/>
      <c r="BE673" s="154"/>
      <c r="BF673" s="154"/>
      <c r="BG673" s="154"/>
      <c r="BH673" s="154"/>
      <c r="BI673" s="154"/>
      <c r="BJ673" s="154"/>
      <c r="BK673" s="154"/>
      <c r="BL673" s="154"/>
      <c r="BM673" s="154"/>
      <c r="BN673" s="154"/>
      <c r="BO673" s="154"/>
      <c r="BP673" s="154"/>
      <c r="BQ673" s="154"/>
      <c r="BR673" s="154"/>
      <c r="BS673" s="154"/>
      <c r="BT673" s="154"/>
      <c r="BU673" s="154"/>
      <c r="BV673" s="154"/>
      <c r="BW673" s="154"/>
      <c r="BX673" s="154"/>
      <c r="BY673" s="154"/>
      <c r="BZ673" s="154"/>
      <c r="CA673" s="154"/>
      <c r="CB673" s="154"/>
      <c r="CC673" s="154"/>
      <c r="CD673" s="154"/>
      <c r="CE673" s="154"/>
      <c r="CF673" s="154"/>
      <c r="CG673" s="154"/>
      <c r="CH673" s="154"/>
      <c r="CI673" s="154"/>
      <c r="CJ673" s="154"/>
      <c r="CK673" s="154"/>
      <c r="CL673" s="154"/>
      <c r="CM673" s="154"/>
      <c r="CN673" s="154"/>
      <c r="CO673" s="154"/>
      <c r="CP673" s="154"/>
      <c r="CQ673" s="154"/>
      <c r="CR673" s="154"/>
      <c r="CS673" s="154"/>
      <c r="CT673" s="154"/>
      <c r="CU673" s="154"/>
      <c r="CV673" s="154"/>
      <c r="CW673" s="154"/>
      <c r="CX673" s="154"/>
      <c r="CY673" s="154"/>
      <c r="CZ673" s="154"/>
      <c r="DA673" s="154"/>
      <c r="DB673" s="154"/>
      <c r="DC673" s="154"/>
      <c r="DD673" s="154"/>
      <c r="DE673" s="154"/>
      <c r="DF673" s="154"/>
      <c r="DG673" s="154"/>
      <c r="DH673" s="154"/>
      <c r="DI673" s="154"/>
      <c r="DJ673" s="154"/>
      <c r="DK673" s="154"/>
      <c r="DL673" s="154"/>
      <c r="DM673" s="154"/>
      <c r="DN673" s="154"/>
      <c r="DO673" s="154"/>
      <c r="DP673" s="154"/>
      <c r="DQ673" s="154"/>
      <c r="DR673" s="154"/>
      <c r="DS673" s="154"/>
      <c r="DT673" s="154"/>
      <c r="DU673" s="154"/>
      <c r="DV673" s="154"/>
      <c r="DW673" s="154"/>
      <c r="DX673" s="154"/>
      <c r="DY673" s="154"/>
      <c r="DZ673" s="154"/>
      <c r="EA673" s="154"/>
      <c r="EB673" s="154"/>
      <c r="EC673" s="154"/>
      <c r="ED673" s="154"/>
      <c r="EE673" s="154"/>
      <c r="EF673" s="154"/>
      <c r="EG673" s="154"/>
      <c r="EH673" s="154"/>
      <c r="EI673" s="154"/>
      <c r="EJ673" s="154"/>
      <c r="EK673" s="154"/>
      <c r="EL673" s="154"/>
      <c r="EM673" s="154"/>
      <c r="EN673" s="154"/>
      <c r="EO673" s="154"/>
      <c r="EP673" s="154"/>
      <c r="EQ673" s="154"/>
      <c r="ER673" s="154"/>
      <c r="ES673" s="154"/>
      <c r="ET673" s="154"/>
      <c r="EU673" s="154"/>
      <c r="EV673" s="154"/>
      <c r="EW673" s="154"/>
      <c r="EX673" s="154"/>
      <c r="EY673" s="154"/>
      <c r="EZ673" s="154"/>
      <c r="FA673" s="154"/>
      <c r="FB673" s="154"/>
      <c r="FC673" s="154"/>
      <c r="FD673" s="154"/>
      <c r="FE673" s="154"/>
      <c r="FF673" s="154"/>
      <c r="FG673" s="154"/>
      <c r="FH673" s="154"/>
      <c r="FI673" s="154"/>
      <c r="FJ673" s="154"/>
      <c r="FK673" s="154"/>
      <c r="FL673" s="154"/>
      <c r="FM673" s="154"/>
      <c r="FN673" s="154"/>
      <c r="FO673" s="154"/>
      <c r="FP673" s="154"/>
      <c r="FQ673" s="154"/>
      <c r="FR673" s="154"/>
      <c r="FS673" s="154"/>
      <c r="FT673" s="154"/>
      <c r="FU673" s="154"/>
      <c r="FV673" s="154"/>
      <c r="FW673" s="154"/>
      <c r="FX673" s="154"/>
      <c r="FY673" s="154"/>
      <c r="FZ673" s="154"/>
      <c r="GA673" s="154"/>
      <c r="GB673" s="154"/>
      <c r="GC673" s="154"/>
      <c r="GD673" s="154"/>
      <c r="GE673" s="154"/>
      <c r="GF673" s="154"/>
      <c r="GG673" s="154"/>
      <c r="GH673" s="154"/>
      <c r="GI673" s="154"/>
      <c r="GJ673" s="154"/>
      <c r="GK673" s="154"/>
      <c r="GL673" s="154"/>
      <c r="GM673" s="154"/>
      <c r="GN673" s="154"/>
      <c r="GO673" s="154"/>
      <c r="GP673" s="154"/>
      <c r="GQ673" s="154"/>
      <c r="GR673" s="154"/>
      <c r="GS673" s="154"/>
      <c r="GT673" s="154"/>
      <c r="GU673" s="154"/>
      <c r="GV673" s="154"/>
      <c r="GW673" s="154"/>
      <c r="GX673" s="154"/>
      <c r="GY673" s="154"/>
      <c r="GZ673" s="154"/>
      <c r="HA673" s="154"/>
      <c r="HB673" s="154"/>
      <c r="HC673" s="154"/>
      <c r="HD673" s="154"/>
      <c r="HE673" s="154"/>
      <c r="HF673" s="154"/>
      <c r="HG673" s="154"/>
      <c r="HH673" s="154"/>
      <c r="HI673" s="154"/>
      <c r="HJ673" s="154"/>
      <c r="HK673" s="154"/>
      <c r="HL673" s="154"/>
      <c r="HM673" s="154"/>
      <c r="HN673" s="154"/>
      <c r="HO673" s="154"/>
      <c r="HP673" s="154"/>
      <c r="HQ673" s="154"/>
      <c r="HR673" s="154"/>
      <c r="HS673" s="154"/>
      <c r="HT673" s="154"/>
      <c r="HU673" s="154"/>
      <c r="HV673" s="154"/>
      <c r="HW673" s="154"/>
      <c r="HX673" s="154"/>
      <c r="HY673" s="154"/>
      <c r="HZ673" s="154"/>
      <c r="IA673" s="154"/>
      <c r="IB673" s="154"/>
      <c r="IC673" s="154"/>
      <c r="ID673" s="154"/>
      <c r="IE673" s="154"/>
      <c r="IF673" s="154"/>
      <c r="IG673" s="154"/>
      <c r="IH673" s="154"/>
      <c r="II673" s="154"/>
      <c r="IJ673" s="154"/>
      <c r="IK673" s="154"/>
      <c r="IL673" s="154"/>
      <c r="IM673" s="154"/>
      <c r="IN673" s="154"/>
      <c r="IO673" s="154"/>
      <c r="IP673" s="154"/>
      <c r="IQ673" s="154"/>
      <c r="IR673" s="154"/>
      <c r="IS673" s="154"/>
      <c r="IT673" s="154"/>
      <c r="IU673" s="154"/>
      <c r="IV673" s="154"/>
      <c r="IW673" s="154"/>
      <c r="IX673" s="154"/>
      <c r="IY673" s="154"/>
      <c r="IZ673" s="154"/>
      <c r="JA673" s="154"/>
      <c r="JB673" s="154"/>
      <c r="JC673" s="154"/>
      <c r="JD673" s="154"/>
      <c r="JE673" s="154"/>
      <c r="JF673" s="154"/>
      <c r="JG673" s="154"/>
      <c r="JH673" s="154"/>
      <c r="JI673" s="154"/>
      <c r="JJ673" s="154"/>
      <c r="JK673" s="154"/>
      <c r="JL673" s="154"/>
      <c r="JM673" s="154"/>
      <c r="JN673" s="154"/>
      <c r="JO673" s="154"/>
      <c r="JP673" s="154"/>
      <c r="JQ673" s="154"/>
      <c r="JR673" s="154"/>
      <c r="JS673" s="154"/>
      <c r="JT673" s="154"/>
      <c r="JU673" s="154"/>
      <c r="JV673" s="154"/>
      <c r="JW673" s="154"/>
      <c r="JX673" s="154"/>
      <c r="JY673" s="154"/>
      <c r="JZ673" s="154"/>
      <c r="KA673" s="154"/>
      <c r="KB673" s="154"/>
      <c r="KC673" s="154"/>
      <c r="KD673" s="154"/>
      <c r="KE673" s="154"/>
      <c r="KF673" s="154"/>
      <c r="KG673" s="154"/>
      <c r="KH673" s="154"/>
      <c r="KI673" s="154"/>
      <c r="KJ673" s="154"/>
      <c r="KK673" s="154"/>
      <c r="KL673" s="154"/>
      <c r="KM673" s="154"/>
      <c r="KN673" s="154"/>
      <c r="KO673" s="154"/>
      <c r="KP673" s="154"/>
      <c r="KQ673" s="154"/>
      <c r="KR673" s="154"/>
      <c r="KS673" s="154"/>
      <c r="KT673" s="154"/>
      <c r="KU673" s="154"/>
      <c r="KV673" s="154"/>
      <c r="KW673" s="154"/>
      <c r="KX673" s="154"/>
      <c r="KY673" s="154"/>
      <c r="KZ673" s="154"/>
      <c r="LA673" s="154"/>
      <c r="LB673" s="154"/>
      <c r="LC673" s="154"/>
      <c r="LD673" s="154"/>
      <c r="LE673" s="154"/>
      <c r="LF673" s="154"/>
      <c r="LG673" s="154"/>
      <c r="LH673" s="154"/>
      <c r="LI673" s="154"/>
      <c r="LJ673" s="154"/>
      <c r="LK673" s="154"/>
      <c r="LL673" s="154"/>
      <c r="LM673" s="154"/>
      <c r="LN673" s="154"/>
      <c r="LO673" s="154"/>
      <c r="LP673" s="154"/>
      <c r="LQ673" s="154"/>
      <c r="LR673" s="154"/>
      <c r="LS673" s="154"/>
      <c r="LT673" s="154"/>
      <c r="LU673" s="154"/>
      <c r="LV673" s="154"/>
      <c r="LW673" s="154"/>
      <c r="LX673" s="154"/>
      <c r="LY673" s="154"/>
      <c r="LZ673" s="154"/>
      <c r="MA673" s="154"/>
      <c r="MB673" s="154"/>
      <c r="MC673" s="154"/>
      <c r="MD673" s="154"/>
      <c r="ME673" s="154"/>
      <c r="MF673" s="154"/>
      <c r="MG673" s="154"/>
      <c r="MH673" s="154"/>
      <c r="MI673" s="154"/>
      <c r="MJ673" s="154"/>
      <c r="MK673" s="154"/>
      <c r="ML673" s="154"/>
      <c r="MM673" s="154"/>
      <c r="MN673" s="154"/>
      <c r="MO673" s="154"/>
      <c r="MP673" s="154"/>
      <c r="MQ673" s="154"/>
      <c r="MR673" s="154"/>
      <c r="MS673" s="154"/>
      <c r="MT673" s="154"/>
      <c r="MU673" s="154"/>
      <c r="MV673" s="154"/>
      <c r="MW673" s="154"/>
      <c r="MX673" s="154"/>
      <c r="MY673" s="154"/>
      <c r="MZ673" s="154"/>
      <c r="NA673" s="154"/>
      <c r="NB673" s="154"/>
      <c r="NC673" s="154"/>
      <c r="ND673" s="154"/>
      <c r="NE673" s="154"/>
      <c r="NF673" s="154"/>
      <c r="NG673" s="154"/>
      <c r="NH673" s="154"/>
      <c r="NI673" s="154"/>
      <c r="NJ673" s="154"/>
      <c r="NK673" s="154"/>
      <c r="NL673" s="154"/>
      <c r="NM673" s="154"/>
      <c r="NN673" s="154"/>
      <c r="NO673" s="154"/>
      <c r="NP673" s="154"/>
      <c r="NQ673" s="154"/>
      <c r="NR673" s="154"/>
      <c r="NS673" s="154"/>
      <c r="NT673" s="154"/>
      <c r="NU673" s="154"/>
      <c r="NV673" s="154"/>
      <c r="NW673" s="154"/>
      <c r="NX673" s="154"/>
      <c r="NY673" s="154"/>
      <c r="NZ673" s="154"/>
      <c r="OA673" s="154"/>
      <c r="OB673" s="154"/>
      <c r="OC673" s="154"/>
      <c r="OD673" s="154"/>
      <c r="OE673" s="154"/>
      <c r="OF673" s="154"/>
      <c r="OG673" s="154"/>
      <c r="OH673" s="154"/>
      <c r="OI673" s="154"/>
      <c r="OJ673" s="154"/>
      <c r="OK673" s="154"/>
      <c r="OL673" s="154"/>
      <c r="OM673" s="154"/>
      <c r="ON673" s="154"/>
      <c r="OO673" s="154"/>
      <c r="OP673" s="154"/>
      <c r="OQ673" s="154"/>
      <c r="OR673" s="154"/>
      <c r="OS673" s="154"/>
      <c r="OT673" s="154"/>
      <c r="OU673" s="154"/>
      <c r="OV673" s="154"/>
      <c r="OW673" s="154"/>
      <c r="OX673" s="154"/>
      <c r="OY673" s="154"/>
      <c r="OZ673" s="154"/>
      <c r="PA673" s="154"/>
      <c r="PB673" s="154"/>
      <c r="PC673" s="154"/>
      <c r="PD673" s="154"/>
      <c r="PE673" s="154"/>
      <c r="PF673" s="154"/>
      <c r="PG673" s="154"/>
      <c r="PH673" s="154"/>
      <c r="PI673" s="154"/>
      <c r="PJ673" s="154"/>
      <c r="PK673" s="154"/>
      <c r="PL673" s="154"/>
      <c r="PM673" s="154"/>
      <c r="PN673" s="154"/>
      <c r="PO673" s="154"/>
      <c r="PP673" s="154"/>
      <c r="PQ673" s="154"/>
      <c r="PR673" s="154"/>
      <c r="PS673" s="154"/>
      <c r="PT673" s="154"/>
      <c r="PU673" s="154"/>
      <c r="PV673" s="154"/>
      <c r="PW673" s="154"/>
      <c r="PX673" s="154"/>
      <c r="PY673" s="154"/>
      <c r="PZ673" s="154"/>
      <c r="QA673" s="154"/>
      <c r="QB673" s="154"/>
      <c r="QC673" s="154"/>
      <c r="QD673" s="154"/>
      <c r="QE673" s="154"/>
      <c r="QF673" s="154"/>
      <c r="QG673" s="154"/>
      <c r="QH673" s="154"/>
      <c r="QI673" s="154"/>
      <c r="QJ673" s="154"/>
      <c r="QK673" s="154"/>
      <c r="QL673" s="154"/>
      <c r="QM673" s="154"/>
      <c r="QN673" s="154"/>
      <c r="QO673" s="154"/>
      <c r="QP673" s="154"/>
      <c r="QQ673" s="154"/>
      <c r="QR673" s="154"/>
      <c r="QS673" s="154"/>
      <c r="QT673" s="154"/>
      <c r="QU673" s="154"/>
      <c r="QV673" s="154"/>
      <c r="QW673" s="154"/>
      <c r="QX673" s="154"/>
      <c r="QY673" s="154"/>
      <c r="QZ673" s="154"/>
      <c r="RA673" s="154"/>
      <c r="RB673" s="154"/>
      <c r="RC673" s="154"/>
      <c r="RD673" s="154"/>
      <c r="RE673" s="154"/>
      <c r="RF673" s="154"/>
      <c r="RG673" s="154"/>
      <c r="RH673" s="154"/>
      <c r="RI673" s="154"/>
      <c r="RJ673" s="154"/>
      <c r="RK673" s="154"/>
      <c r="RL673" s="154"/>
      <c r="RM673" s="154"/>
      <c r="RN673" s="154"/>
      <c r="RO673" s="154"/>
      <c r="RP673" s="154"/>
      <c r="RQ673" s="154"/>
      <c r="RR673" s="154"/>
      <c r="RS673" s="154"/>
      <c r="RT673" s="154"/>
      <c r="RU673" s="154"/>
      <c r="RV673" s="154"/>
      <c r="RW673" s="154"/>
      <c r="RX673" s="154"/>
      <c r="RY673" s="154"/>
      <c r="RZ673" s="154"/>
      <c r="SA673" s="154"/>
      <c r="SB673" s="154"/>
      <c r="SC673" s="154"/>
      <c r="SD673" s="154"/>
      <c r="SE673" s="154"/>
      <c r="SF673" s="154"/>
      <c r="SG673" s="154"/>
      <c r="SH673" s="154"/>
      <c r="SI673" s="154"/>
      <c r="SJ673" s="154"/>
      <c r="SK673" s="154"/>
      <c r="SL673" s="154"/>
      <c r="SM673" s="154"/>
      <c r="SN673" s="154"/>
      <c r="SO673" s="154"/>
      <c r="SP673" s="154"/>
      <c r="SQ673" s="154"/>
      <c r="SR673" s="154"/>
      <c r="SS673" s="154"/>
      <c r="ST673" s="154"/>
      <c r="SU673" s="154"/>
      <c r="SV673" s="154"/>
      <c r="SW673" s="154"/>
      <c r="SX673" s="154"/>
      <c r="SY673" s="154"/>
      <c r="SZ673" s="154"/>
      <c r="TA673" s="154"/>
      <c r="TB673" s="154"/>
      <c r="TC673" s="154"/>
      <c r="TD673" s="154"/>
      <c r="TE673" s="154"/>
      <c r="TF673" s="154"/>
      <c r="TG673" s="154"/>
      <c r="TH673" s="154"/>
      <c r="TI673" s="154"/>
      <c r="TJ673" s="154"/>
      <c r="TK673" s="154"/>
      <c r="TL673" s="154"/>
      <c r="TM673" s="154"/>
      <c r="TN673" s="154"/>
      <c r="TO673" s="154"/>
      <c r="TP673" s="154"/>
      <c r="TQ673" s="154"/>
      <c r="TR673" s="154"/>
      <c r="TS673" s="154"/>
      <c r="TT673" s="154"/>
      <c r="TU673" s="154"/>
      <c r="TV673" s="154"/>
      <c r="TW673" s="154"/>
      <c r="TX673" s="154"/>
      <c r="TY673" s="154"/>
      <c r="TZ673" s="154"/>
      <c r="UA673" s="154"/>
      <c r="UB673" s="154"/>
      <c r="UC673" s="154"/>
      <c r="UD673" s="154"/>
      <c r="UE673" s="154"/>
      <c r="UF673" s="154"/>
      <c r="UG673" s="154"/>
      <c r="UH673" s="154"/>
      <c r="UI673" s="154"/>
      <c r="UJ673" s="154"/>
      <c r="UK673" s="154"/>
      <c r="UL673" s="154"/>
      <c r="UM673" s="154"/>
      <c r="UN673" s="154"/>
      <c r="UO673" s="154"/>
      <c r="UP673" s="154"/>
      <c r="UQ673" s="154"/>
      <c r="UR673" s="154"/>
      <c r="US673" s="154"/>
      <c r="UT673" s="154"/>
      <c r="UU673" s="154"/>
      <c r="UV673" s="154"/>
      <c r="UW673" s="154"/>
      <c r="UX673" s="154"/>
      <c r="UY673" s="154"/>
      <c r="UZ673" s="154"/>
      <c r="VA673" s="154"/>
      <c r="VB673" s="154"/>
      <c r="VC673" s="154"/>
      <c r="VD673" s="154"/>
      <c r="VE673" s="154"/>
      <c r="VF673" s="154"/>
      <c r="VG673" s="154"/>
      <c r="VH673" s="154"/>
      <c r="VI673" s="154"/>
      <c r="VJ673" s="154"/>
      <c r="VK673" s="154"/>
      <c r="VL673" s="154"/>
      <c r="VM673" s="154"/>
      <c r="VN673" s="154"/>
      <c r="VO673" s="154"/>
      <c r="VP673" s="154"/>
      <c r="VQ673" s="154"/>
      <c r="VR673" s="154"/>
      <c r="VS673" s="154"/>
      <c r="VT673" s="154"/>
      <c r="VU673" s="154"/>
      <c r="VV673" s="154"/>
      <c r="VW673" s="154"/>
    </row>
    <row r="674" spans="1:595" s="153" customFormat="1" ht="93.75" customHeight="1">
      <c r="A674" s="798"/>
      <c r="B674" s="675"/>
      <c r="C674" s="658"/>
      <c r="D674" s="680"/>
      <c r="E674" s="662"/>
      <c r="F674" s="663"/>
      <c r="G674" s="665"/>
      <c r="H674" s="665"/>
      <c r="I674" s="169" t="s">
        <v>352</v>
      </c>
      <c r="J674" s="169" t="s">
        <v>298</v>
      </c>
      <c r="K674" s="169" t="s">
        <v>1455</v>
      </c>
      <c r="L674" s="169" t="s">
        <v>424</v>
      </c>
      <c r="M674" s="155">
        <v>0</v>
      </c>
      <c r="N674" s="155">
        <v>0</v>
      </c>
      <c r="O674" s="155">
        <v>0</v>
      </c>
      <c r="P674" s="168">
        <v>3360000</v>
      </c>
      <c r="Q674" s="161">
        <v>0</v>
      </c>
      <c r="R674" s="161">
        <v>0</v>
      </c>
      <c r="S674" s="545">
        <v>3</v>
      </c>
      <c r="AU674" s="154"/>
      <c r="AV674" s="154"/>
      <c r="AW674" s="154"/>
      <c r="AX674" s="154"/>
      <c r="AY674" s="154"/>
      <c r="AZ674" s="154"/>
      <c r="BA674" s="154"/>
      <c r="BB674" s="154"/>
      <c r="BC674" s="154"/>
      <c r="BD674" s="154"/>
      <c r="BE674" s="154"/>
      <c r="BF674" s="154"/>
      <c r="BG674" s="154"/>
      <c r="BH674" s="154"/>
      <c r="BI674" s="154"/>
      <c r="BJ674" s="154"/>
      <c r="BK674" s="154"/>
      <c r="BL674" s="154"/>
      <c r="BM674" s="154"/>
      <c r="BN674" s="154"/>
      <c r="BO674" s="154"/>
      <c r="BP674" s="154"/>
      <c r="BQ674" s="154"/>
      <c r="BR674" s="154"/>
      <c r="BS674" s="154"/>
      <c r="BT674" s="154"/>
      <c r="BU674" s="154"/>
      <c r="BV674" s="154"/>
      <c r="BW674" s="154"/>
      <c r="BX674" s="154"/>
      <c r="BY674" s="154"/>
      <c r="BZ674" s="154"/>
      <c r="CA674" s="154"/>
      <c r="CB674" s="154"/>
      <c r="CC674" s="154"/>
      <c r="CD674" s="154"/>
      <c r="CE674" s="154"/>
      <c r="CF674" s="154"/>
      <c r="CG674" s="154"/>
      <c r="CH674" s="154"/>
      <c r="CI674" s="154"/>
      <c r="CJ674" s="154"/>
      <c r="CK674" s="154"/>
      <c r="CL674" s="154"/>
      <c r="CM674" s="154"/>
      <c r="CN674" s="154"/>
      <c r="CO674" s="154"/>
      <c r="CP674" s="154"/>
      <c r="CQ674" s="154"/>
      <c r="CR674" s="154"/>
      <c r="CS674" s="154"/>
      <c r="CT674" s="154"/>
      <c r="CU674" s="154"/>
      <c r="CV674" s="154"/>
      <c r="CW674" s="154"/>
      <c r="CX674" s="154"/>
      <c r="CY674" s="154"/>
      <c r="CZ674" s="154"/>
      <c r="DA674" s="154"/>
      <c r="DB674" s="154"/>
      <c r="DC674" s="154"/>
      <c r="DD674" s="154"/>
      <c r="DE674" s="154"/>
      <c r="DF674" s="154"/>
      <c r="DG674" s="154"/>
      <c r="DH674" s="154"/>
      <c r="DI674" s="154"/>
      <c r="DJ674" s="154"/>
      <c r="DK674" s="154"/>
      <c r="DL674" s="154"/>
      <c r="DM674" s="154"/>
      <c r="DN674" s="154"/>
      <c r="DO674" s="154"/>
      <c r="DP674" s="154"/>
      <c r="DQ674" s="154"/>
      <c r="DR674" s="154"/>
      <c r="DS674" s="154"/>
      <c r="DT674" s="154"/>
      <c r="DU674" s="154"/>
      <c r="DV674" s="154"/>
      <c r="DW674" s="154"/>
      <c r="DX674" s="154"/>
      <c r="DY674" s="154"/>
      <c r="DZ674" s="154"/>
      <c r="EA674" s="154"/>
      <c r="EB674" s="154"/>
      <c r="EC674" s="154"/>
      <c r="ED674" s="154"/>
      <c r="EE674" s="154"/>
      <c r="EF674" s="154"/>
      <c r="EG674" s="154"/>
      <c r="EH674" s="154"/>
      <c r="EI674" s="154"/>
      <c r="EJ674" s="154"/>
      <c r="EK674" s="154"/>
      <c r="EL674" s="154"/>
      <c r="EM674" s="154"/>
      <c r="EN674" s="154"/>
      <c r="EO674" s="154"/>
      <c r="EP674" s="154"/>
      <c r="EQ674" s="154"/>
      <c r="ER674" s="154"/>
      <c r="ES674" s="154"/>
      <c r="ET674" s="154"/>
      <c r="EU674" s="154"/>
      <c r="EV674" s="154"/>
      <c r="EW674" s="154"/>
      <c r="EX674" s="154"/>
      <c r="EY674" s="154"/>
      <c r="EZ674" s="154"/>
      <c r="FA674" s="154"/>
      <c r="FB674" s="154"/>
      <c r="FC674" s="154"/>
      <c r="FD674" s="154"/>
      <c r="FE674" s="154"/>
      <c r="FF674" s="154"/>
      <c r="FG674" s="154"/>
      <c r="FH674" s="154"/>
      <c r="FI674" s="154"/>
      <c r="FJ674" s="154"/>
      <c r="FK674" s="154"/>
      <c r="FL674" s="154"/>
      <c r="FM674" s="154"/>
      <c r="FN674" s="154"/>
      <c r="FO674" s="154"/>
      <c r="FP674" s="154"/>
      <c r="FQ674" s="154"/>
      <c r="FR674" s="154"/>
      <c r="FS674" s="154"/>
      <c r="FT674" s="154"/>
      <c r="FU674" s="154"/>
      <c r="FV674" s="154"/>
      <c r="FW674" s="154"/>
      <c r="FX674" s="154"/>
      <c r="FY674" s="154"/>
      <c r="FZ674" s="154"/>
      <c r="GA674" s="154"/>
      <c r="GB674" s="154"/>
      <c r="GC674" s="154"/>
      <c r="GD674" s="154"/>
      <c r="GE674" s="154"/>
      <c r="GF674" s="154"/>
      <c r="GG674" s="154"/>
      <c r="GH674" s="154"/>
      <c r="GI674" s="154"/>
      <c r="GJ674" s="154"/>
      <c r="GK674" s="154"/>
      <c r="GL674" s="154"/>
      <c r="GM674" s="154"/>
      <c r="GN674" s="154"/>
      <c r="GO674" s="154"/>
      <c r="GP674" s="154"/>
      <c r="GQ674" s="154"/>
      <c r="GR674" s="154"/>
      <c r="GS674" s="154"/>
      <c r="GT674" s="154"/>
      <c r="GU674" s="154"/>
      <c r="GV674" s="154"/>
      <c r="GW674" s="154"/>
      <c r="GX674" s="154"/>
      <c r="GY674" s="154"/>
      <c r="GZ674" s="154"/>
      <c r="HA674" s="154"/>
      <c r="HB674" s="154"/>
      <c r="HC674" s="154"/>
      <c r="HD674" s="154"/>
      <c r="HE674" s="154"/>
      <c r="HF674" s="154"/>
      <c r="HG674" s="154"/>
      <c r="HH674" s="154"/>
      <c r="HI674" s="154"/>
      <c r="HJ674" s="154"/>
      <c r="HK674" s="154"/>
      <c r="HL674" s="154"/>
      <c r="HM674" s="154"/>
      <c r="HN674" s="154"/>
      <c r="HO674" s="154"/>
      <c r="HP674" s="154"/>
      <c r="HQ674" s="154"/>
      <c r="HR674" s="154"/>
      <c r="HS674" s="154"/>
      <c r="HT674" s="154"/>
      <c r="HU674" s="154"/>
      <c r="HV674" s="154"/>
      <c r="HW674" s="154"/>
      <c r="HX674" s="154"/>
      <c r="HY674" s="154"/>
      <c r="HZ674" s="154"/>
      <c r="IA674" s="154"/>
      <c r="IB674" s="154"/>
      <c r="IC674" s="154"/>
      <c r="ID674" s="154"/>
      <c r="IE674" s="154"/>
      <c r="IF674" s="154"/>
      <c r="IG674" s="154"/>
      <c r="IH674" s="154"/>
      <c r="II674" s="154"/>
      <c r="IJ674" s="154"/>
      <c r="IK674" s="154"/>
      <c r="IL674" s="154"/>
      <c r="IM674" s="154"/>
      <c r="IN674" s="154"/>
      <c r="IO674" s="154"/>
      <c r="IP674" s="154"/>
      <c r="IQ674" s="154"/>
      <c r="IR674" s="154"/>
      <c r="IS674" s="154"/>
      <c r="IT674" s="154"/>
      <c r="IU674" s="154"/>
      <c r="IV674" s="154"/>
      <c r="IW674" s="154"/>
      <c r="IX674" s="154"/>
      <c r="IY674" s="154"/>
      <c r="IZ674" s="154"/>
      <c r="JA674" s="154"/>
      <c r="JB674" s="154"/>
      <c r="JC674" s="154"/>
      <c r="JD674" s="154"/>
      <c r="JE674" s="154"/>
      <c r="JF674" s="154"/>
      <c r="JG674" s="154"/>
      <c r="JH674" s="154"/>
      <c r="JI674" s="154"/>
      <c r="JJ674" s="154"/>
      <c r="JK674" s="154"/>
      <c r="JL674" s="154"/>
      <c r="JM674" s="154"/>
      <c r="JN674" s="154"/>
      <c r="JO674" s="154"/>
      <c r="JP674" s="154"/>
      <c r="JQ674" s="154"/>
      <c r="JR674" s="154"/>
      <c r="JS674" s="154"/>
      <c r="JT674" s="154"/>
      <c r="JU674" s="154"/>
      <c r="JV674" s="154"/>
      <c r="JW674" s="154"/>
      <c r="JX674" s="154"/>
      <c r="JY674" s="154"/>
      <c r="JZ674" s="154"/>
      <c r="KA674" s="154"/>
      <c r="KB674" s="154"/>
      <c r="KC674" s="154"/>
      <c r="KD674" s="154"/>
      <c r="KE674" s="154"/>
      <c r="KF674" s="154"/>
      <c r="KG674" s="154"/>
      <c r="KH674" s="154"/>
      <c r="KI674" s="154"/>
      <c r="KJ674" s="154"/>
      <c r="KK674" s="154"/>
      <c r="KL674" s="154"/>
      <c r="KM674" s="154"/>
      <c r="KN674" s="154"/>
      <c r="KO674" s="154"/>
      <c r="KP674" s="154"/>
      <c r="KQ674" s="154"/>
      <c r="KR674" s="154"/>
      <c r="KS674" s="154"/>
      <c r="KT674" s="154"/>
      <c r="KU674" s="154"/>
      <c r="KV674" s="154"/>
      <c r="KW674" s="154"/>
      <c r="KX674" s="154"/>
      <c r="KY674" s="154"/>
      <c r="KZ674" s="154"/>
      <c r="LA674" s="154"/>
      <c r="LB674" s="154"/>
      <c r="LC674" s="154"/>
      <c r="LD674" s="154"/>
      <c r="LE674" s="154"/>
      <c r="LF674" s="154"/>
      <c r="LG674" s="154"/>
      <c r="LH674" s="154"/>
      <c r="LI674" s="154"/>
      <c r="LJ674" s="154"/>
      <c r="LK674" s="154"/>
      <c r="LL674" s="154"/>
      <c r="LM674" s="154"/>
      <c r="LN674" s="154"/>
      <c r="LO674" s="154"/>
      <c r="LP674" s="154"/>
      <c r="LQ674" s="154"/>
      <c r="LR674" s="154"/>
      <c r="LS674" s="154"/>
      <c r="LT674" s="154"/>
      <c r="LU674" s="154"/>
      <c r="LV674" s="154"/>
      <c r="LW674" s="154"/>
      <c r="LX674" s="154"/>
      <c r="LY674" s="154"/>
      <c r="LZ674" s="154"/>
      <c r="MA674" s="154"/>
      <c r="MB674" s="154"/>
      <c r="MC674" s="154"/>
      <c r="MD674" s="154"/>
      <c r="ME674" s="154"/>
      <c r="MF674" s="154"/>
      <c r="MG674" s="154"/>
      <c r="MH674" s="154"/>
      <c r="MI674" s="154"/>
      <c r="MJ674" s="154"/>
      <c r="MK674" s="154"/>
      <c r="ML674" s="154"/>
      <c r="MM674" s="154"/>
      <c r="MN674" s="154"/>
      <c r="MO674" s="154"/>
      <c r="MP674" s="154"/>
      <c r="MQ674" s="154"/>
      <c r="MR674" s="154"/>
      <c r="MS674" s="154"/>
      <c r="MT674" s="154"/>
      <c r="MU674" s="154"/>
      <c r="MV674" s="154"/>
      <c r="MW674" s="154"/>
      <c r="MX674" s="154"/>
      <c r="MY674" s="154"/>
      <c r="MZ674" s="154"/>
      <c r="NA674" s="154"/>
      <c r="NB674" s="154"/>
      <c r="NC674" s="154"/>
      <c r="ND674" s="154"/>
      <c r="NE674" s="154"/>
      <c r="NF674" s="154"/>
      <c r="NG674" s="154"/>
      <c r="NH674" s="154"/>
      <c r="NI674" s="154"/>
      <c r="NJ674" s="154"/>
      <c r="NK674" s="154"/>
      <c r="NL674" s="154"/>
      <c r="NM674" s="154"/>
      <c r="NN674" s="154"/>
      <c r="NO674" s="154"/>
      <c r="NP674" s="154"/>
      <c r="NQ674" s="154"/>
      <c r="NR674" s="154"/>
      <c r="NS674" s="154"/>
      <c r="NT674" s="154"/>
      <c r="NU674" s="154"/>
      <c r="NV674" s="154"/>
      <c r="NW674" s="154"/>
      <c r="NX674" s="154"/>
      <c r="NY674" s="154"/>
      <c r="NZ674" s="154"/>
      <c r="OA674" s="154"/>
      <c r="OB674" s="154"/>
      <c r="OC674" s="154"/>
      <c r="OD674" s="154"/>
      <c r="OE674" s="154"/>
      <c r="OF674" s="154"/>
      <c r="OG674" s="154"/>
      <c r="OH674" s="154"/>
      <c r="OI674" s="154"/>
      <c r="OJ674" s="154"/>
      <c r="OK674" s="154"/>
      <c r="OL674" s="154"/>
      <c r="OM674" s="154"/>
      <c r="ON674" s="154"/>
      <c r="OO674" s="154"/>
      <c r="OP674" s="154"/>
      <c r="OQ674" s="154"/>
      <c r="OR674" s="154"/>
      <c r="OS674" s="154"/>
      <c r="OT674" s="154"/>
      <c r="OU674" s="154"/>
      <c r="OV674" s="154"/>
      <c r="OW674" s="154"/>
      <c r="OX674" s="154"/>
      <c r="OY674" s="154"/>
      <c r="OZ674" s="154"/>
      <c r="PA674" s="154"/>
      <c r="PB674" s="154"/>
      <c r="PC674" s="154"/>
      <c r="PD674" s="154"/>
      <c r="PE674" s="154"/>
      <c r="PF674" s="154"/>
      <c r="PG674" s="154"/>
      <c r="PH674" s="154"/>
      <c r="PI674" s="154"/>
      <c r="PJ674" s="154"/>
      <c r="PK674" s="154"/>
      <c r="PL674" s="154"/>
      <c r="PM674" s="154"/>
      <c r="PN674" s="154"/>
      <c r="PO674" s="154"/>
      <c r="PP674" s="154"/>
      <c r="PQ674" s="154"/>
      <c r="PR674" s="154"/>
      <c r="PS674" s="154"/>
      <c r="PT674" s="154"/>
      <c r="PU674" s="154"/>
      <c r="PV674" s="154"/>
      <c r="PW674" s="154"/>
      <c r="PX674" s="154"/>
      <c r="PY674" s="154"/>
      <c r="PZ674" s="154"/>
      <c r="QA674" s="154"/>
      <c r="QB674" s="154"/>
      <c r="QC674" s="154"/>
      <c r="QD674" s="154"/>
      <c r="QE674" s="154"/>
      <c r="QF674" s="154"/>
      <c r="QG674" s="154"/>
      <c r="QH674" s="154"/>
      <c r="QI674" s="154"/>
      <c r="QJ674" s="154"/>
      <c r="QK674" s="154"/>
      <c r="QL674" s="154"/>
      <c r="QM674" s="154"/>
      <c r="QN674" s="154"/>
      <c r="QO674" s="154"/>
      <c r="QP674" s="154"/>
      <c r="QQ674" s="154"/>
      <c r="QR674" s="154"/>
      <c r="QS674" s="154"/>
      <c r="QT674" s="154"/>
      <c r="QU674" s="154"/>
      <c r="QV674" s="154"/>
      <c r="QW674" s="154"/>
      <c r="QX674" s="154"/>
      <c r="QY674" s="154"/>
      <c r="QZ674" s="154"/>
      <c r="RA674" s="154"/>
      <c r="RB674" s="154"/>
      <c r="RC674" s="154"/>
      <c r="RD674" s="154"/>
      <c r="RE674" s="154"/>
      <c r="RF674" s="154"/>
      <c r="RG674" s="154"/>
      <c r="RH674" s="154"/>
      <c r="RI674" s="154"/>
      <c r="RJ674" s="154"/>
      <c r="RK674" s="154"/>
      <c r="RL674" s="154"/>
      <c r="RM674" s="154"/>
      <c r="RN674" s="154"/>
      <c r="RO674" s="154"/>
      <c r="RP674" s="154"/>
      <c r="RQ674" s="154"/>
      <c r="RR674" s="154"/>
      <c r="RS674" s="154"/>
      <c r="RT674" s="154"/>
      <c r="RU674" s="154"/>
      <c r="RV674" s="154"/>
      <c r="RW674" s="154"/>
      <c r="RX674" s="154"/>
      <c r="RY674" s="154"/>
      <c r="RZ674" s="154"/>
      <c r="SA674" s="154"/>
      <c r="SB674" s="154"/>
      <c r="SC674" s="154"/>
      <c r="SD674" s="154"/>
      <c r="SE674" s="154"/>
      <c r="SF674" s="154"/>
      <c r="SG674" s="154"/>
      <c r="SH674" s="154"/>
      <c r="SI674" s="154"/>
      <c r="SJ674" s="154"/>
      <c r="SK674" s="154"/>
      <c r="SL674" s="154"/>
      <c r="SM674" s="154"/>
      <c r="SN674" s="154"/>
      <c r="SO674" s="154"/>
      <c r="SP674" s="154"/>
      <c r="SQ674" s="154"/>
      <c r="SR674" s="154"/>
      <c r="SS674" s="154"/>
      <c r="ST674" s="154"/>
      <c r="SU674" s="154"/>
      <c r="SV674" s="154"/>
      <c r="SW674" s="154"/>
      <c r="SX674" s="154"/>
      <c r="SY674" s="154"/>
      <c r="SZ674" s="154"/>
      <c r="TA674" s="154"/>
      <c r="TB674" s="154"/>
      <c r="TC674" s="154"/>
      <c r="TD674" s="154"/>
      <c r="TE674" s="154"/>
      <c r="TF674" s="154"/>
      <c r="TG674" s="154"/>
      <c r="TH674" s="154"/>
      <c r="TI674" s="154"/>
      <c r="TJ674" s="154"/>
      <c r="TK674" s="154"/>
      <c r="TL674" s="154"/>
      <c r="TM674" s="154"/>
      <c r="TN674" s="154"/>
      <c r="TO674" s="154"/>
      <c r="TP674" s="154"/>
      <c r="TQ674" s="154"/>
      <c r="TR674" s="154"/>
      <c r="TS674" s="154"/>
      <c r="TT674" s="154"/>
      <c r="TU674" s="154"/>
      <c r="TV674" s="154"/>
      <c r="TW674" s="154"/>
      <c r="TX674" s="154"/>
      <c r="TY674" s="154"/>
      <c r="TZ674" s="154"/>
      <c r="UA674" s="154"/>
      <c r="UB674" s="154"/>
      <c r="UC674" s="154"/>
      <c r="UD674" s="154"/>
      <c r="UE674" s="154"/>
      <c r="UF674" s="154"/>
      <c r="UG674" s="154"/>
      <c r="UH674" s="154"/>
      <c r="UI674" s="154"/>
      <c r="UJ674" s="154"/>
      <c r="UK674" s="154"/>
      <c r="UL674" s="154"/>
      <c r="UM674" s="154"/>
      <c r="UN674" s="154"/>
      <c r="UO674" s="154"/>
      <c r="UP674" s="154"/>
      <c r="UQ674" s="154"/>
      <c r="UR674" s="154"/>
      <c r="US674" s="154"/>
      <c r="UT674" s="154"/>
      <c r="UU674" s="154"/>
      <c r="UV674" s="154"/>
      <c r="UW674" s="154"/>
      <c r="UX674" s="154"/>
      <c r="UY674" s="154"/>
      <c r="UZ674" s="154"/>
      <c r="VA674" s="154"/>
      <c r="VB674" s="154"/>
      <c r="VC674" s="154"/>
      <c r="VD674" s="154"/>
      <c r="VE674" s="154"/>
      <c r="VF674" s="154"/>
      <c r="VG674" s="154"/>
      <c r="VH674" s="154"/>
      <c r="VI674" s="154"/>
      <c r="VJ674" s="154"/>
      <c r="VK674" s="154"/>
      <c r="VL674" s="154"/>
      <c r="VM674" s="154"/>
      <c r="VN674" s="154"/>
      <c r="VO674" s="154"/>
      <c r="VP674" s="154"/>
      <c r="VQ674" s="154"/>
      <c r="VR674" s="154"/>
      <c r="VS674" s="154"/>
      <c r="VT674" s="154"/>
      <c r="VU674" s="154"/>
      <c r="VV674" s="154"/>
      <c r="VW674" s="154"/>
    </row>
    <row r="675" spans="1:595" s="157" customFormat="1" ht="77.25" customHeight="1">
      <c r="A675" s="798"/>
      <c r="B675" s="753" t="s">
        <v>1456</v>
      </c>
      <c r="C675" s="657" t="s">
        <v>1457</v>
      </c>
      <c r="D675" s="680"/>
      <c r="E675" s="661" t="s">
        <v>1458</v>
      </c>
      <c r="F675" s="653" t="s">
        <v>51</v>
      </c>
      <c r="G675" s="664">
        <v>43466</v>
      </c>
      <c r="H675" s="653" t="s">
        <v>24</v>
      </c>
      <c r="I675" s="193" t="s">
        <v>352</v>
      </c>
      <c r="J675" s="193" t="s">
        <v>298</v>
      </c>
      <c r="K675" s="193" t="s">
        <v>1459</v>
      </c>
      <c r="L675" s="193" t="s">
        <v>28</v>
      </c>
      <c r="M675" s="152">
        <f t="shared" ref="M675:R675" si="63">M676</f>
        <v>0</v>
      </c>
      <c r="N675" s="155">
        <f t="shared" si="63"/>
        <v>0</v>
      </c>
      <c r="O675" s="155">
        <f t="shared" si="63"/>
        <v>0</v>
      </c>
      <c r="P675" s="203">
        <f t="shared" si="63"/>
        <v>840000</v>
      </c>
      <c r="Q675" s="202">
        <f t="shared" si="63"/>
        <v>0</v>
      </c>
      <c r="R675" s="202">
        <f t="shared" si="63"/>
        <v>0</v>
      </c>
      <c r="S675" s="545"/>
      <c r="T675" s="153"/>
      <c r="U675" s="153"/>
      <c r="V675" s="153"/>
      <c r="W675" s="153"/>
      <c r="X675" s="153"/>
      <c r="Y675" s="153"/>
      <c r="Z675" s="153"/>
      <c r="AA675" s="153"/>
      <c r="AB675" s="153"/>
      <c r="AC675" s="153"/>
      <c r="AD675" s="153"/>
      <c r="AE675" s="153"/>
      <c r="AF675" s="153"/>
      <c r="AG675" s="153"/>
      <c r="AH675" s="153"/>
      <c r="AI675" s="153"/>
      <c r="AJ675" s="153"/>
      <c r="AK675" s="153"/>
      <c r="AL675" s="153"/>
      <c r="AM675" s="153"/>
      <c r="AN675" s="153"/>
      <c r="AO675" s="153"/>
      <c r="AP675" s="153"/>
      <c r="AQ675" s="153"/>
      <c r="AR675" s="153"/>
      <c r="AS675" s="153"/>
      <c r="AT675" s="153"/>
      <c r="AU675" s="154"/>
      <c r="AV675" s="154"/>
      <c r="AW675" s="154"/>
      <c r="AX675" s="154"/>
      <c r="AY675" s="154"/>
      <c r="AZ675" s="154"/>
      <c r="BA675" s="154"/>
      <c r="BB675" s="154"/>
      <c r="BC675" s="154"/>
      <c r="BD675" s="154"/>
      <c r="BE675" s="154"/>
      <c r="BF675" s="154"/>
      <c r="BG675" s="154"/>
      <c r="BH675" s="154"/>
      <c r="BI675" s="154"/>
      <c r="BJ675" s="154"/>
      <c r="BK675" s="154"/>
      <c r="BL675" s="154"/>
      <c r="BM675" s="154"/>
      <c r="BN675" s="154"/>
      <c r="BO675" s="154"/>
      <c r="BP675" s="154"/>
      <c r="BQ675" s="154"/>
      <c r="BR675" s="154"/>
      <c r="BS675" s="154"/>
      <c r="BT675" s="154"/>
      <c r="BU675" s="154"/>
      <c r="BV675" s="154"/>
      <c r="BW675" s="154"/>
      <c r="BX675" s="154"/>
      <c r="BY675" s="154"/>
      <c r="BZ675" s="154"/>
      <c r="CA675" s="154"/>
      <c r="CB675" s="154"/>
      <c r="CC675" s="154"/>
      <c r="CD675" s="154"/>
      <c r="CE675" s="154"/>
      <c r="CF675" s="154"/>
      <c r="CG675" s="154"/>
      <c r="CH675" s="154"/>
      <c r="CI675" s="154"/>
      <c r="CJ675" s="154"/>
      <c r="CK675" s="154"/>
      <c r="CL675" s="154"/>
      <c r="CM675" s="154"/>
      <c r="CN675" s="154"/>
      <c r="CO675" s="154"/>
      <c r="CP675" s="154"/>
      <c r="CQ675" s="154"/>
      <c r="CR675" s="154"/>
      <c r="CS675" s="154"/>
      <c r="CT675" s="154"/>
      <c r="CU675" s="154"/>
      <c r="CV675" s="154"/>
      <c r="CW675" s="154"/>
      <c r="CX675" s="154"/>
      <c r="CY675" s="154"/>
      <c r="CZ675" s="154"/>
      <c r="DA675" s="154"/>
      <c r="DB675" s="154"/>
      <c r="DC675" s="154"/>
      <c r="DD675" s="154"/>
      <c r="DE675" s="154"/>
      <c r="DF675" s="154"/>
      <c r="DG675" s="154"/>
      <c r="DH675" s="154"/>
      <c r="DI675" s="154"/>
      <c r="DJ675" s="154"/>
      <c r="DK675" s="154"/>
      <c r="DL675" s="154"/>
      <c r="DM675" s="154"/>
      <c r="DN675" s="154"/>
      <c r="DO675" s="154"/>
      <c r="DP675" s="154"/>
      <c r="DQ675" s="154"/>
      <c r="DR675" s="154"/>
      <c r="DS675" s="154"/>
      <c r="DT675" s="154"/>
      <c r="DU675" s="154"/>
      <c r="DV675" s="154"/>
      <c r="DW675" s="154"/>
      <c r="DX675" s="154"/>
      <c r="DY675" s="154"/>
      <c r="DZ675" s="154"/>
      <c r="EA675" s="154"/>
      <c r="EB675" s="154"/>
      <c r="EC675" s="154"/>
      <c r="ED675" s="154"/>
      <c r="EE675" s="154"/>
      <c r="EF675" s="154"/>
      <c r="EG675" s="154"/>
      <c r="EH675" s="154"/>
      <c r="EI675" s="154"/>
      <c r="EJ675" s="154"/>
      <c r="EK675" s="154"/>
      <c r="EL675" s="154"/>
      <c r="EM675" s="154"/>
      <c r="EN675" s="154"/>
      <c r="EO675" s="154"/>
      <c r="EP675" s="154"/>
      <c r="EQ675" s="154"/>
      <c r="ER675" s="154"/>
      <c r="ES675" s="154"/>
      <c r="ET675" s="154"/>
      <c r="EU675" s="154"/>
      <c r="EV675" s="154"/>
      <c r="EW675" s="154"/>
      <c r="EX675" s="154"/>
      <c r="EY675" s="154"/>
      <c r="EZ675" s="154"/>
      <c r="FA675" s="154"/>
      <c r="FB675" s="154"/>
      <c r="FC675" s="154"/>
      <c r="FD675" s="154"/>
      <c r="FE675" s="154"/>
      <c r="FF675" s="154"/>
      <c r="FG675" s="154"/>
      <c r="FH675" s="154"/>
      <c r="FI675" s="154"/>
      <c r="FJ675" s="154"/>
      <c r="FK675" s="154"/>
      <c r="FL675" s="154"/>
      <c r="FM675" s="154"/>
      <c r="FN675" s="154"/>
      <c r="FO675" s="154"/>
      <c r="FP675" s="154"/>
      <c r="FQ675" s="154"/>
      <c r="FR675" s="154"/>
      <c r="FS675" s="154"/>
      <c r="FT675" s="154"/>
      <c r="FU675" s="154"/>
      <c r="FV675" s="154"/>
      <c r="FW675" s="154"/>
      <c r="FX675" s="154"/>
      <c r="FY675" s="154"/>
      <c r="FZ675" s="154"/>
      <c r="GA675" s="154"/>
      <c r="GB675" s="154"/>
      <c r="GC675" s="154"/>
      <c r="GD675" s="154"/>
      <c r="GE675" s="154"/>
      <c r="GF675" s="154"/>
      <c r="GG675" s="154"/>
      <c r="GH675" s="154"/>
      <c r="GI675" s="154"/>
      <c r="GJ675" s="154"/>
      <c r="GK675" s="154"/>
      <c r="GL675" s="154"/>
      <c r="GM675" s="154"/>
      <c r="GN675" s="154"/>
      <c r="GO675" s="154"/>
      <c r="GP675" s="154"/>
      <c r="GQ675" s="154"/>
      <c r="GR675" s="154"/>
      <c r="GS675" s="154"/>
      <c r="GT675" s="154"/>
      <c r="GU675" s="154"/>
      <c r="GV675" s="154"/>
      <c r="GW675" s="154"/>
      <c r="GX675" s="154"/>
      <c r="GY675" s="154"/>
      <c r="GZ675" s="154"/>
      <c r="HA675" s="154"/>
      <c r="HB675" s="154"/>
      <c r="HC675" s="154"/>
      <c r="HD675" s="154"/>
      <c r="HE675" s="154"/>
      <c r="HF675" s="154"/>
      <c r="HG675" s="154"/>
      <c r="HH675" s="154"/>
      <c r="HI675" s="154"/>
      <c r="HJ675" s="154"/>
      <c r="HK675" s="154"/>
      <c r="HL675" s="154"/>
      <c r="HM675" s="154"/>
      <c r="HN675" s="154"/>
      <c r="HO675" s="154"/>
      <c r="HP675" s="154"/>
      <c r="HQ675" s="154"/>
      <c r="HR675" s="154"/>
      <c r="HS675" s="154"/>
      <c r="HT675" s="154"/>
      <c r="HU675" s="154"/>
      <c r="HV675" s="154"/>
      <c r="HW675" s="154"/>
      <c r="HX675" s="154"/>
      <c r="HY675" s="154"/>
      <c r="HZ675" s="154"/>
      <c r="IA675" s="154"/>
      <c r="IB675" s="154"/>
      <c r="IC675" s="154"/>
      <c r="ID675" s="154"/>
      <c r="IE675" s="154"/>
      <c r="IF675" s="154"/>
      <c r="IG675" s="154"/>
      <c r="IH675" s="154"/>
      <c r="II675" s="154"/>
      <c r="IJ675" s="154"/>
      <c r="IK675" s="154"/>
      <c r="IL675" s="154"/>
      <c r="IM675" s="154"/>
      <c r="IN675" s="154"/>
      <c r="IO675" s="154"/>
      <c r="IP675" s="154"/>
      <c r="IQ675" s="154"/>
      <c r="IR675" s="154"/>
      <c r="IS675" s="154"/>
      <c r="IT675" s="154"/>
      <c r="IU675" s="154"/>
      <c r="IV675" s="154"/>
      <c r="IW675" s="154"/>
      <c r="IX675" s="154"/>
      <c r="IY675" s="154"/>
      <c r="IZ675" s="154"/>
      <c r="JA675" s="154"/>
      <c r="JB675" s="154"/>
      <c r="JC675" s="154"/>
      <c r="JD675" s="154"/>
      <c r="JE675" s="154"/>
      <c r="JF675" s="154"/>
      <c r="JG675" s="154"/>
      <c r="JH675" s="154"/>
      <c r="JI675" s="154"/>
      <c r="JJ675" s="154"/>
      <c r="JK675" s="154"/>
      <c r="JL675" s="154"/>
      <c r="JM675" s="154"/>
      <c r="JN675" s="154"/>
      <c r="JO675" s="154"/>
      <c r="JP675" s="154"/>
      <c r="JQ675" s="154"/>
      <c r="JR675" s="154"/>
      <c r="JS675" s="154"/>
      <c r="JT675" s="154"/>
      <c r="JU675" s="154"/>
      <c r="JV675" s="154"/>
      <c r="JW675" s="154"/>
      <c r="JX675" s="154"/>
      <c r="JY675" s="154"/>
      <c r="JZ675" s="154"/>
      <c r="KA675" s="154"/>
      <c r="KB675" s="154"/>
      <c r="KC675" s="154"/>
      <c r="KD675" s="154"/>
      <c r="KE675" s="154"/>
      <c r="KF675" s="154"/>
      <c r="KG675" s="154"/>
      <c r="KH675" s="154"/>
      <c r="KI675" s="154"/>
      <c r="KJ675" s="154"/>
      <c r="KK675" s="154"/>
      <c r="KL675" s="154"/>
      <c r="KM675" s="154"/>
      <c r="KN675" s="154"/>
      <c r="KO675" s="154"/>
      <c r="KP675" s="154"/>
      <c r="KQ675" s="154"/>
      <c r="KR675" s="154"/>
      <c r="KS675" s="154"/>
      <c r="KT675" s="154"/>
      <c r="KU675" s="154"/>
      <c r="KV675" s="154"/>
      <c r="KW675" s="154"/>
      <c r="KX675" s="154"/>
      <c r="KY675" s="154"/>
      <c r="KZ675" s="154"/>
      <c r="LA675" s="154"/>
      <c r="LB675" s="154"/>
      <c r="LC675" s="154"/>
      <c r="LD675" s="154"/>
      <c r="LE675" s="154"/>
      <c r="LF675" s="154"/>
      <c r="LG675" s="154"/>
      <c r="LH675" s="154"/>
      <c r="LI675" s="154"/>
      <c r="LJ675" s="154"/>
      <c r="LK675" s="154"/>
      <c r="LL675" s="154"/>
      <c r="LM675" s="154"/>
      <c r="LN675" s="154"/>
      <c r="LO675" s="154"/>
      <c r="LP675" s="154"/>
      <c r="LQ675" s="154"/>
      <c r="LR675" s="154"/>
      <c r="LS675" s="154"/>
      <c r="LT675" s="154"/>
      <c r="LU675" s="154"/>
      <c r="LV675" s="154"/>
      <c r="LW675" s="154"/>
      <c r="LX675" s="154"/>
      <c r="LY675" s="154"/>
      <c r="LZ675" s="154"/>
      <c r="MA675" s="154"/>
      <c r="MB675" s="154"/>
      <c r="MC675" s="154"/>
      <c r="MD675" s="154"/>
      <c r="ME675" s="154"/>
      <c r="MF675" s="154"/>
      <c r="MG675" s="154"/>
      <c r="MH675" s="154"/>
      <c r="MI675" s="154"/>
      <c r="MJ675" s="154"/>
      <c r="MK675" s="154"/>
      <c r="ML675" s="154"/>
      <c r="MM675" s="154"/>
      <c r="MN675" s="154"/>
      <c r="MO675" s="154"/>
      <c r="MP675" s="154"/>
      <c r="MQ675" s="154"/>
      <c r="MR675" s="154"/>
      <c r="MS675" s="154"/>
      <c r="MT675" s="154"/>
      <c r="MU675" s="154"/>
      <c r="MV675" s="154"/>
      <c r="MW675" s="154"/>
      <c r="MX675" s="154"/>
      <c r="MY675" s="154"/>
      <c r="MZ675" s="154"/>
      <c r="NA675" s="154"/>
      <c r="NB675" s="154"/>
      <c r="NC675" s="154"/>
      <c r="ND675" s="154"/>
      <c r="NE675" s="154"/>
      <c r="NF675" s="154"/>
      <c r="NG675" s="154"/>
      <c r="NH675" s="154"/>
      <c r="NI675" s="154"/>
      <c r="NJ675" s="154"/>
      <c r="NK675" s="154"/>
      <c r="NL675" s="154"/>
      <c r="NM675" s="154"/>
      <c r="NN675" s="154"/>
      <c r="NO675" s="154"/>
      <c r="NP675" s="154"/>
      <c r="NQ675" s="154"/>
      <c r="NR675" s="154"/>
      <c r="NS675" s="154"/>
      <c r="NT675" s="154"/>
      <c r="NU675" s="154"/>
      <c r="NV675" s="154"/>
      <c r="NW675" s="154"/>
      <c r="NX675" s="154"/>
      <c r="NY675" s="154"/>
      <c r="NZ675" s="154"/>
      <c r="OA675" s="154"/>
      <c r="OB675" s="154"/>
      <c r="OC675" s="154"/>
      <c r="OD675" s="154"/>
      <c r="OE675" s="154"/>
      <c r="OF675" s="154"/>
      <c r="OG675" s="154"/>
      <c r="OH675" s="154"/>
      <c r="OI675" s="154"/>
      <c r="OJ675" s="154"/>
      <c r="OK675" s="154"/>
      <c r="OL675" s="154"/>
      <c r="OM675" s="154"/>
      <c r="ON675" s="154"/>
      <c r="OO675" s="154"/>
      <c r="OP675" s="154"/>
      <c r="OQ675" s="154"/>
      <c r="OR675" s="154"/>
      <c r="OS675" s="154"/>
      <c r="OT675" s="154"/>
      <c r="OU675" s="154"/>
      <c r="OV675" s="154"/>
      <c r="OW675" s="154"/>
      <c r="OX675" s="154"/>
      <c r="OY675" s="154"/>
      <c r="OZ675" s="154"/>
      <c r="PA675" s="154"/>
      <c r="PB675" s="154"/>
      <c r="PC675" s="154"/>
      <c r="PD675" s="154"/>
      <c r="PE675" s="154"/>
      <c r="PF675" s="154"/>
      <c r="PG675" s="154"/>
      <c r="PH675" s="154"/>
      <c r="PI675" s="154"/>
      <c r="PJ675" s="154"/>
      <c r="PK675" s="154"/>
      <c r="PL675" s="154"/>
      <c r="PM675" s="154"/>
      <c r="PN675" s="154"/>
      <c r="PO675" s="154"/>
      <c r="PP675" s="154"/>
      <c r="PQ675" s="154"/>
      <c r="PR675" s="154"/>
      <c r="PS675" s="154"/>
      <c r="PT675" s="154"/>
      <c r="PU675" s="154"/>
      <c r="PV675" s="154"/>
      <c r="PW675" s="154"/>
      <c r="PX675" s="154"/>
      <c r="PY675" s="154"/>
      <c r="PZ675" s="154"/>
      <c r="QA675" s="154"/>
      <c r="QB675" s="154"/>
      <c r="QC675" s="154"/>
      <c r="QD675" s="154"/>
      <c r="QE675" s="154"/>
      <c r="QF675" s="154"/>
      <c r="QG675" s="154"/>
      <c r="QH675" s="154"/>
      <c r="QI675" s="154"/>
      <c r="QJ675" s="154"/>
      <c r="QK675" s="154"/>
      <c r="QL675" s="154"/>
      <c r="QM675" s="154"/>
      <c r="QN675" s="154"/>
      <c r="QO675" s="154"/>
      <c r="QP675" s="154"/>
      <c r="QQ675" s="154"/>
      <c r="QR675" s="154"/>
      <c r="QS675" s="154"/>
      <c r="QT675" s="154"/>
      <c r="QU675" s="154"/>
      <c r="QV675" s="154"/>
      <c r="QW675" s="154"/>
      <c r="QX675" s="154"/>
      <c r="QY675" s="154"/>
      <c r="QZ675" s="154"/>
      <c r="RA675" s="154"/>
      <c r="RB675" s="154"/>
      <c r="RC675" s="154"/>
      <c r="RD675" s="154"/>
      <c r="RE675" s="154"/>
      <c r="RF675" s="154"/>
      <c r="RG675" s="154"/>
      <c r="RH675" s="154"/>
      <c r="RI675" s="154"/>
      <c r="RJ675" s="154"/>
      <c r="RK675" s="154"/>
      <c r="RL675" s="154"/>
      <c r="RM675" s="154"/>
      <c r="RN675" s="154"/>
      <c r="RO675" s="154"/>
      <c r="RP675" s="154"/>
      <c r="RQ675" s="154"/>
      <c r="RR675" s="154"/>
      <c r="RS675" s="154"/>
      <c r="RT675" s="154"/>
      <c r="RU675" s="154"/>
      <c r="RV675" s="154"/>
      <c r="RW675" s="154"/>
      <c r="RX675" s="154"/>
      <c r="RY675" s="154"/>
      <c r="RZ675" s="154"/>
      <c r="SA675" s="154"/>
      <c r="SB675" s="154"/>
      <c r="SC675" s="154"/>
      <c r="SD675" s="154"/>
      <c r="SE675" s="154"/>
      <c r="SF675" s="154"/>
      <c r="SG675" s="154"/>
      <c r="SH675" s="154"/>
      <c r="SI675" s="154"/>
      <c r="SJ675" s="154"/>
      <c r="SK675" s="154"/>
      <c r="SL675" s="154"/>
      <c r="SM675" s="154"/>
      <c r="SN675" s="154"/>
      <c r="SO675" s="154"/>
      <c r="SP675" s="154"/>
      <c r="SQ675" s="154"/>
      <c r="SR675" s="154"/>
      <c r="SS675" s="154"/>
      <c r="ST675" s="154"/>
      <c r="SU675" s="154"/>
      <c r="SV675" s="154"/>
      <c r="SW675" s="154"/>
      <c r="SX675" s="154"/>
      <c r="SY675" s="154"/>
      <c r="SZ675" s="154"/>
      <c r="TA675" s="154"/>
      <c r="TB675" s="154"/>
      <c r="TC675" s="154"/>
      <c r="TD675" s="154"/>
      <c r="TE675" s="154"/>
      <c r="TF675" s="154"/>
      <c r="TG675" s="154"/>
      <c r="TH675" s="154"/>
      <c r="TI675" s="154"/>
      <c r="TJ675" s="154"/>
      <c r="TK675" s="154"/>
      <c r="TL675" s="154"/>
      <c r="TM675" s="154"/>
      <c r="TN675" s="154"/>
      <c r="TO675" s="154"/>
      <c r="TP675" s="154"/>
      <c r="TQ675" s="154"/>
      <c r="TR675" s="154"/>
      <c r="TS675" s="154"/>
      <c r="TT675" s="154"/>
      <c r="TU675" s="154"/>
      <c r="TV675" s="154"/>
      <c r="TW675" s="154"/>
      <c r="TX675" s="154"/>
      <c r="TY675" s="154"/>
      <c r="TZ675" s="154"/>
      <c r="UA675" s="154"/>
      <c r="UB675" s="154"/>
      <c r="UC675" s="154"/>
      <c r="UD675" s="154"/>
      <c r="UE675" s="154"/>
      <c r="UF675" s="154"/>
      <c r="UG675" s="154"/>
      <c r="UH675" s="154"/>
      <c r="UI675" s="154"/>
      <c r="UJ675" s="154"/>
      <c r="UK675" s="154"/>
      <c r="UL675" s="154"/>
      <c r="UM675" s="154"/>
      <c r="UN675" s="154"/>
      <c r="UO675" s="154"/>
      <c r="UP675" s="154"/>
      <c r="UQ675" s="154"/>
      <c r="UR675" s="154"/>
      <c r="US675" s="154"/>
      <c r="UT675" s="154"/>
      <c r="UU675" s="154"/>
      <c r="UV675" s="154"/>
      <c r="UW675" s="154"/>
      <c r="UX675" s="154"/>
      <c r="UY675" s="154"/>
      <c r="UZ675" s="154"/>
      <c r="VA675" s="154"/>
      <c r="VB675" s="154"/>
      <c r="VC675" s="154"/>
      <c r="VD675" s="154"/>
      <c r="VE675" s="154"/>
      <c r="VF675" s="154"/>
      <c r="VG675" s="154"/>
      <c r="VH675" s="154"/>
      <c r="VI675" s="154"/>
      <c r="VJ675" s="154"/>
      <c r="VK675" s="154"/>
      <c r="VL675" s="154"/>
      <c r="VM675" s="154"/>
      <c r="VN675" s="154"/>
      <c r="VO675" s="154"/>
      <c r="VP675" s="154"/>
      <c r="VQ675" s="154"/>
      <c r="VR675" s="154"/>
      <c r="VS675" s="154"/>
      <c r="VT675" s="154"/>
      <c r="VU675" s="154"/>
      <c r="VV675" s="154"/>
      <c r="VW675" s="154"/>
    </row>
    <row r="676" spans="1:595" s="153" customFormat="1" ht="55.5" customHeight="1">
      <c r="A676" s="798"/>
      <c r="B676" s="675"/>
      <c r="C676" s="658"/>
      <c r="D676" s="660"/>
      <c r="E676" s="662"/>
      <c r="F676" s="663"/>
      <c r="G676" s="665"/>
      <c r="H676" s="663"/>
      <c r="I676" s="169" t="s">
        <v>352</v>
      </c>
      <c r="J676" s="169" t="s">
        <v>298</v>
      </c>
      <c r="K676" s="169" t="s">
        <v>1459</v>
      </c>
      <c r="L676" s="169" t="s">
        <v>424</v>
      </c>
      <c r="M676" s="155">
        <v>0</v>
      </c>
      <c r="N676" s="155">
        <v>0</v>
      </c>
      <c r="O676" s="155">
        <v>0</v>
      </c>
      <c r="P676" s="168">
        <v>840000</v>
      </c>
      <c r="Q676" s="161">
        <v>0</v>
      </c>
      <c r="R676" s="161">
        <v>0</v>
      </c>
      <c r="S676" s="545">
        <v>3</v>
      </c>
      <c r="AU676" s="154"/>
      <c r="AV676" s="154"/>
      <c r="AW676" s="154"/>
      <c r="AX676" s="154"/>
      <c r="AY676" s="154"/>
      <c r="AZ676" s="154"/>
      <c r="BA676" s="154"/>
      <c r="BB676" s="154"/>
      <c r="BC676" s="154"/>
      <c r="BD676" s="154"/>
      <c r="BE676" s="154"/>
      <c r="BF676" s="154"/>
      <c r="BG676" s="154"/>
      <c r="BH676" s="154"/>
      <c r="BI676" s="154"/>
      <c r="BJ676" s="154"/>
      <c r="BK676" s="154"/>
      <c r="BL676" s="154"/>
      <c r="BM676" s="154"/>
      <c r="BN676" s="154"/>
      <c r="BO676" s="154"/>
      <c r="BP676" s="154"/>
      <c r="BQ676" s="154"/>
      <c r="BR676" s="154"/>
      <c r="BS676" s="154"/>
      <c r="BT676" s="154"/>
      <c r="BU676" s="154"/>
      <c r="BV676" s="154"/>
      <c r="BW676" s="154"/>
      <c r="BX676" s="154"/>
      <c r="BY676" s="154"/>
      <c r="BZ676" s="154"/>
      <c r="CA676" s="154"/>
      <c r="CB676" s="154"/>
      <c r="CC676" s="154"/>
      <c r="CD676" s="154"/>
      <c r="CE676" s="154"/>
      <c r="CF676" s="154"/>
      <c r="CG676" s="154"/>
      <c r="CH676" s="154"/>
      <c r="CI676" s="154"/>
      <c r="CJ676" s="154"/>
      <c r="CK676" s="154"/>
      <c r="CL676" s="154"/>
      <c r="CM676" s="154"/>
      <c r="CN676" s="154"/>
      <c r="CO676" s="154"/>
      <c r="CP676" s="154"/>
      <c r="CQ676" s="154"/>
      <c r="CR676" s="154"/>
      <c r="CS676" s="154"/>
      <c r="CT676" s="154"/>
      <c r="CU676" s="154"/>
      <c r="CV676" s="154"/>
      <c r="CW676" s="154"/>
      <c r="CX676" s="154"/>
      <c r="CY676" s="154"/>
      <c r="CZ676" s="154"/>
      <c r="DA676" s="154"/>
      <c r="DB676" s="154"/>
      <c r="DC676" s="154"/>
      <c r="DD676" s="154"/>
      <c r="DE676" s="154"/>
      <c r="DF676" s="154"/>
      <c r="DG676" s="154"/>
      <c r="DH676" s="154"/>
      <c r="DI676" s="154"/>
      <c r="DJ676" s="154"/>
      <c r="DK676" s="154"/>
      <c r="DL676" s="154"/>
      <c r="DM676" s="154"/>
      <c r="DN676" s="154"/>
      <c r="DO676" s="154"/>
      <c r="DP676" s="154"/>
      <c r="DQ676" s="154"/>
      <c r="DR676" s="154"/>
      <c r="DS676" s="154"/>
      <c r="DT676" s="154"/>
      <c r="DU676" s="154"/>
      <c r="DV676" s="154"/>
      <c r="DW676" s="154"/>
      <c r="DX676" s="154"/>
      <c r="DY676" s="154"/>
      <c r="DZ676" s="154"/>
      <c r="EA676" s="154"/>
      <c r="EB676" s="154"/>
      <c r="EC676" s="154"/>
      <c r="ED676" s="154"/>
      <c r="EE676" s="154"/>
      <c r="EF676" s="154"/>
      <c r="EG676" s="154"/>
      <c r="EH676" s="154"/>
      <c r="EI676" s="154"/>
      <c r="EJ676" s="154"/>
      <c r="EK676" s="154"/>
      <c r="EL676" s="154"/>
      <c r="EM676" s="154"/>
      <c r="EN676" s="154"/>
      <c r="EO676" s="154"/>
      <c r="EP676" s="154"/>
      <c r="EQ676" s="154"/>
      <c r="ER676" s="154"/>
      <c r="ES676" s="154"/>
      <c r="ET676" s="154"/>
      <c r="EU676" s="154"/>
      <c r="EV676" s="154"/>
      <c r="EW676" s="154"/>
      <c r="EX676" s="154"/>
      <c r="EY676" s="154"/>
      <c r="EZ676" s="154"/>
      <c r="FA676" s="154"/>
      <c r="FB676" s="154"/>
      <c r="FC676" s="154"/>
      <c r="FD676" s="154"/>
      <c r="FE676" s="154"/>
      <c r="FF676" s="154"/>
      <c r="FG676" s="154"/>
      <c r="FH676" s="154"/>
      <c r="FI676" s="154"/>
      <c r="FJ676" s="154"/>
      <c r="FK676" s="154"/>
      <c r="FL676" s="154"/>
      <c r="FM676" s="154"/>
      <c r="FN676" s="154"/>
      <c r="FO676" s="154"/>
      <c r="FP676" s="154"/>
      <c r="FQ676" s="154"/>
      <c r="FR676" s="154"/>
      <c r="FS676" s="154"/>
      <c r="FT676" s="154"/>
      <c r="FU676" s="154"/>
      <c r="FV676" s="154"/>
      <c r="FW676" s="154"/>
      <c r="FX676" s="154"/>
      <c r="FY676" s="154"/>
      <c r="FZ676" s="154"/>
      <c r="GA676" s="154"/>
      <c r="GB676" s="154"/>
      <c r="GC676" s="154"/>
      <c r="GD676" s="154"/>
      <c r="GE676" s="154"/>
      <c r="GF676" s="154"/>
      <c r="GG676" s="154"/>
      <c r="GH676" s="154"/>
      <c r="GI676" s="154"/>
      <c r="GJ676" s="154"/>
      <c r="GK676" s="154"/>
      <c r="GL676" s="154"/>
      <c r="GM676" s="154"/>
      <c r="GN676" s="154"/>
      <c r="GO676" s="154"/>
      <c r="GP676" s="154"/>
      <c r="GQ676" s="154"/>
      <c r="GR676" s="154"/>
      <c r="GS676" s="154"/>
      <c r="GT676" s="154"/>
      <c r="GU676" s="154"/>
      <c r="GV676" s="154"/>
      <c r="GW676" s="154"/>
      <c r="GX676" s="154"/>
      <c r="GY676" s="154"/>
      <c r="GZ676" s="154"/>
      <c r="HA676" s="154"/>
      <c r="HB676" s="154"/>
      <c r="HC676" s="154"/>
      <c r="HD676" s="154"/>
      <c r="HE676" s="154"/>
      <c r="HF676" s="154"/>
      <c r="HG676" s="154"/>
      <c r="HH676" s="154"/>
      <c r="HI676" s="154"/>
      <c r="HJ676" s="154"/>
      <c r="HK676" s="154"/>
      <c r="HL676" s="154"/>
      <c r="HM676" s="154"/>
      <c r="HN676" s="154"/>
      <c r="HO676" s="154"/>
      <c r="HP676" s="154"/>
      <c r="HQ676" s="154"/>
      <c r="HR676" s="154"/>
      <c r="HS676" s="154"/>
      <c r="HT676" s="154"/>
      <c r="HU676" s="154"/>
      <c r="HV676" s="154"/>
      <c r="HW676" s="154"/>
      <c r="HX676" s="154"/>
      <c r="HY676" s="154"/>
      <c r="HZ676" s="154"/>
      <c r="IA676" s="154"/>
      <c r="IB676" s="154"/>
      <c r="IC676" s="154"/>
      <c r="ID676" s="154"/>
      <c r="IE676" s="154"/>
      <c r="IF676" s="154"/>
      <c r="IG676" s="154"/>
      <c r="IH676" s="154"/>
      <c r="II676" s="154"/>
      <c r="IJ676" s="154"/>
      <c r="IK676" s="154"/>
      <c r="IL676" s="154"/>
      <c r="IM676" s="154"/>
      <c r="IN676" s="154"/>
      <c r="IO676" s="154"/>
      <c r="IP676" s="154"/>
      <c r="IQ676" s="154"/>
      <c r="IR676" s="154"/>
      <c r="IS676" s="154"/>
      <c r="IT676" s="154"/>
      <c r="IU676" s="154"/>
      <c r="IV676" s="154"/>
      <c r="IW676" s="154"/>
      <c r="IX676" s="154"/>
      <c r="IY676" s="154"/>
      <c r="IZ676" s="154"/>
      <c r="JA676" s="154"/>
      <c r="JB676" s="154"/>
      <c r="JC676" s="154"/>
      <c r="JD676" s="154"/>
      <c r="JE676" s="154"/>
      <c r="JF676" s="154"/>
      <c r="JG676" s="154"/>
      <c r="JH676" s="154"/>
      <c r="JI676" s="154"/>
      <c r="JJ676" s="154"/>
      <c r="JK676" s="154"/>
      <c r="JL676" s="154"/>
      <c r="JM676" s="154"/>
      <c r="JN676" s="154"/>
      <c r="JO676" s="154"/>
      <c r="JP676" s="154"/>
      <c r="JQ676" s="154"/>
      <c r="JR676" s="154"/>
      <c r="JS676" s="154"/>
      <c r="JT676" s="154"/>
      <c r="JU676" s="154"/>
      <c r="JV676" s="154"/>
      <c r="JW676" s="154"/>
      <c r="JX676" s="154"/>
      <c r="JY676" s="154"/>
      <c r="JZ676" s="154"/>
      <c r="KA676" s="154"/>
      <c r="KB676" s="154"/>
      <c r="KC676" s="154"/>
      <c r="KD676" s="154"/>
      <c r="KE676" s="154"/>
      <c r="KF676" s="154"/>
      <c r="KG676" s="154"/>
      <c r="KH676" s="154"/>
      <c r="KI676" s="154"/>
      <c r="KJ676" s="154"/>
      <c r="KK676" s="154"/>
      <c r="KL676" s="154"/>
      <c r="KM676" s="154"/>
      <c r="KN676" s="154"/>
      <c r="KO676" s="154"/>
      <c r="KP676" s="154"/>
      <c r="KQ676" s="154"/>
      <c r="KR676" s="154"/>
      <c r="KS676" s="154"/>
      <c r="KT676" s="154"/>
      <c r="KU676" s="154"/>
      <c r="KV676" s="154"/>
      <c r="KW676" s="154"/>
      <c r="KX676" s="154"/>
      <c r="KY676" s="154"/>
      <c r="KZ676" s="154"/>
      <c r="LA676" s="154"/>
      <c r="LB676" s="154"/>
      <c r="LC676" s="154"/>
      <c r="LD676" s="154"/>
      <c r="LE676" s="154"/>
      <c r="LF676" s="154"/>
      <c r="LG676" s="154"/>
      <c r="LH676" s="154"/>
      <c r="LI676" s="154"/>
      <c r="LJ676" s="154"/>
      <c r="LK676" s="154"/>
      <c r="LL676" s="154"/>
      <c r="LM676" s="154"/>
      <c r="LN676" s="154"/>
      <c r="LO676" s="154"/>
      <c r="LP676" s="154"/>
      <c r="LQ676" s="154"/>
      <c r="LR676" s="154"/>
      <c r="LS676" s="154"/>
      <c r="LT676" s="154"/>
      <c r="LU676" s="154"/>
      <c r="LV676" s="154"/>
      <c r="LW676" s="154"/>
      <c r="LX676" s="154"/>
      <c r="LY676" s="154"/>
      <c r="LZ676" s="154"/>
      <c r="MA676" s="154"/>
      <c r="MB676" s="154"/>
      <c r="MC676" s="154"/>
      <c r="MD676" s="154"/>
      <c r="ME676" s="154"/>
      <c r="MF676" s="154"/>
      <c r="MG676" s="154"/>
      <c r="MH676" s="154"/>
      <c r="MI676" s="154"/>
      <c r="MJ676" s="154"/>
      <c r="MK676" s="154"/>
      <c r="ML676" s="154"/>
      <c r="MM676" s="154"/>
      <c r="MN676" s="154"/>
      <c r="MO676" s="154"/>
      <c r="MP676" s="154"/>
      <c r="MQ676" s="154"/>
      <c r="MR676" s="154"/>
      <c r="MS676" s="154"/>
      <c r="MT676" s="154"/>
      <c r="MU676" s="154"/>
      <c r="MV676" s="154"/>
      <c r="MW676" s="154"/>
      <c r="MX676" s="154"/>
      <c r="MY676" s="154"/>
      <c r="MZ676" s="154"/>
      <c r="NA676" s="154"/>
      <c r="NB676" s="154"/>
      <c r="NC676" s="154"/>
      <c r="ND676" s="154"/>
      <c r="NE676" s="154"/>
      <c r="NF676" s="154"/>
      <c r="NG676" s="154"/>
      <c r="NH676" s="154"/>
      <c r="NI676" s="154"/>
      <c r="NJ676" s="154"/>
      <c r="NK676" s="154"/>
      <c r="NL676" s="154"/>
      <c r="NM676" s="154"/>
      <c r="NN676" s="154"/>
      <c r="NO676" s="154"/>
      <c r="NP676" s="154"/>
      <c r="NQ676" s="154"/>
      <c r="NR676" s="154"/>
      <c r="NS676" s="154"/>
      <c r="NT676" s="154"/>
      <c r="NU676" s="154"/>
      <c r="NV676" s="154"/>
      <c r="NW676" s="154"/>
      <c r="NX676" s="154"/>
      <c r="NY676" s="154"/>
      <c r="NZ676" s="154"/>
      <c r="OA676" s="154"/>
      <c r="OB676" s="154"/>
      <c r="OC676" s="154"/>
      <c r="OD676" s="154"/>
      <c r="OE676" s="154"/>
      <c r="OF676" s="154"/>
      <c r="OG676" s="154"/>
      <c r="OH676" s="154"/>
      <c r="OI676" s="154"/>
      <c r="OJ676" s="154"/>
      <c r="OK676" s="154"/>
      <c r="OL676" s="154"/>
      <c r="OM676" s="154"/>
      <c r="ON676" s="154"/>
      <c r="OO676" s="154"/>
      <c r="OP676" s="154"/>
      <c r="OQ676" s="154"/>
      <c r="OR676" s="154"/>
      <c r="OS676" s="154"/>
      <c r="OT676" s="154"/>
      <c r="OU676" s="154"/>
      <c r="OV676" s="154"/>
      <c r="OW676" s="154"/>
      <c r="OX676" s="154"/>
      <c r="OY676" s="154"/>
      <c r="OZ676" s="154"/>
      <c r="PA676" s="154"/>
      <c r="PB676" s="154"/>
      <c r="PC676" s="154"/>
      <c r="PD676" s="154"/>
      <c r="PE676" s="154"/>
      <c r="PF676" s="154"/>
      <c r="PG676" s="154"/>
      <c r="PH676" s="154"/>
      <c r="PI676" s="154"/>
      <c r="PJ676" s="154"/>
      <c r="PK676" s="154"/>
      <c r="PL676" s="154"/>
      <c r="PM676" s="154"/>
      <c r="PN676" s="154"/>
      <c r="PO676" s="154"/>
      <c r="PP676" s="154"/>
      <c r="PQ676" s="154"/>
      <c r="PR676" s="154"/>
      <c r="PS676" s="154"/>
      <c r="PT676" s="154"/>
      <c r="PU676" s="154"/>
      <c r="PV676" s="154"/>
      <c r="PW676" s="154"/>
      <c r="PX676" s="154"/>
      <c r="PY676" s="154"/>
      <c r="PZ676" s="154"/>
      <c r="QA676" s="154"/>
      <c r="QB676" s="154"/>
      <c r="QC676" s="154"/>
      <c r="QD676" s="154"/>
      <c r="QE676" s="154"/>
      <c r="QF676" s="154"/>
      <c r="QG676" s="154"/>
      <c r="QH676" s="154"/>
      <c r="QI676" s="154"/>
      <c r="QJ676" s="154"/>
      <c r="QK676" s="154"/>
      <c r="QL676" s="154"/>
      <c r="QM676" s="154"/>
      <c r="QN676" s="154"/>
      <c r="QO676" s="154"/>
      <c r="QP676" s="154"/>
      <c r="QQ676" s="154"/>
      <c r="QR676" s="154"/>
      <c r="QS676" s="154"/>
      <c r="QT676" s="154"/>
      <c r="QU676" s="154"/>
      <c r="QV676" s="154"/>
      <c r="QW676" s="154"/>
      <c r="QX676" s="154"/>
      <c r="QY676" s="154"/>
      <c r="QZ676" s="154"/>
      <c r="RA676" s="154"/>
      <c r="RB676" s="154"/>
      <c r="RC676" s="154"/>
      <c r="RD676" s="154"/>
      <c r="RE676" s="154"/>
      <c r="RF676" s="154"/>
      <c r="RG676" s="154"/>
      <c r="RH676" s="154"/>
      <c r="RI676" s="154"/>
      <c r="RJ676" s="154"/>
      <c r="RK676" s="154"/>
      <c r="RL676" s="154"/>
      <c r="RM676" s="154"/>
      <c r="RN676" s="154"/>
      <c r="RO676" s="154"/>
      <c r="RP676" s="154"/>
      <c r="RQ676" s="154"/>
      <c r="RR676" s="154"/>
      <c r="RS676" s="154"/>
      <c r="RT676" s="154"/>
      <c r="RU676" s="154"/>
      <c r="RV676" s="154"/>
      <c r="RW676" s="154"/>
      <c r="RX676" s="154"/>
      <c r="RY676" s="154"/>
      <c r="RZ676" s="154"/>
      <c r="SA676" s="154"/>
      <c r="SB676" s="154"/>
      <c r="SC676" s="154"/>
      <c r="SD676" s="154"/>
      <c r="SE676" s="154"/>
      <c r="SF676" s="154"/>
      <c r="SG676" s="154"/>
      <c r="SH676" s="154"/>
      <c r="SI676" s="154"/>
      <c r="SJ676" s="154"/>
      <c r="SK676" s="154"/>
      <c r="SL676" s="154"/>
      <c r="SM676" s="154"/>
      <c r="SN676" s="154"/>
      <c r="SO676" s="154"/>
      <c r="SP676" s="154"/>
      <c r="SQ676" s="154"/>
      <c r="SR676" s="154"/>
      <c r="SS676" s="154"/>
      <c r="ST676" s="154"/>
      <c r="SU676" s="154"/>
      <c r="SV676" s="154"/>
      <c r="SW676" s="154"/>
      <c r="SX676" s="154"/>
      <c r="SY676" s="154"/>
      <c r="SZ676" s="154"/>
      <c r="TA676" s="154"/>
      <c r="TB676" s="154"/>
      <c r="TC676" s="154"/>
      <c r="TD676" s="154"/>
      <c r="TE676" s="154"/>
      <c r="TF676" s="154"/>
      <c r="TG676" s="154"/>
      <c r="TH676" s="154"/>
      <c r="TI676" s="154"/>
      <c r="TJ676" s="154"/>
      <c r="TK676" s="154"/>
      <c r="TL676" s="154"/>
      <c r="TM676" s="154"/>
      <c r="TN676" s="154"/>
      <c r="TO676" s="154"/>
      <c r="TP676" s="154"/>
      <c r="TQ676" s="154"/>
      <c r="TR676" s="154"/>
      <c r="TS676" s="154"/>
      <c r="TT676" s="154"/>
      <c r="TU676" s="154"/>
      <c r="TV676" s="154"/>
      <c r="TW676" s="154"/>
      <c r="TX676" s="154"/>
      <c r="TY676" s="154"/>
      <c r="TZ676" s="154"/>
      <c r="UA676" s="154"/>
      <c r="UB676" s="154"/>
      <c r="UC676" s="154"/>
      <c r="UD676" s="154"/>
      <c r="UE676" s="154"/>
      <c r="UF676" s="154"/>
      <c r="UG676" s="154"/>
      <c r="UH676" s="154"/>
      <c r="UI676" s="154"/>
      <c r="UJ676" s="154"/>
      <c r="UK676" s="154"/>
      <c r="UL676" s="154"/>
      <c r="UM676" s="154"/>
      <c r="UN676" s="154"/>
      <c r="UO676" s="154"/>
      <c r="UP676" s="154"/>
      <c r="UQ676" s="154"/>
      <c r="UR676" s="154"/>
      <c r="US676" s="154"/>
      <c r="UT676" s="154"/>
      <c r="UU676" s="154"/>
      <c r="UV676" s="154"/>
      <c r="UW676" s="154"/>
      <c r="UX676" s="154"/>
      <c r="UY676" s="154"/>
      <c r="UZ676" s="154"/>
      <c r="VA676" s="154"/>
      <c r="VB676" s="154"/>
      <c r="VC676" s="154"/>
      <c r="VD676" s="154"/>
      <c r="VE676" s="154"/>
      <c r="VF676" s="154"/>
      <c r="VG676" s="154"/>
      <c r="VH676" s="154"/>
      <c r="VI676" s="154"/>
      <c r="VJ676" s="154"/>
      <c r="VK676" s="154"/>
      <c r="VL676" s="154"/>
      <c r="VM676" s="154"/>
      <c r="VN676" s="154"/>
      <c r="VO676" s="154"/>
      <c r="VP676" s="154"/>
      <c r="VQ676" s="154"/>
      <c r="VR676" s="154"/>
      <c r="VS676" s="154"/>
      <c r="VT676" s="154"/>
      <c r="VU676" s="154"/>
      <c r="VV676" s="154"/>
      <c r="VW676" s="154"/>
    </row>
    <row r="677" spans="1:595" s="153" customFormat="1" ht="45" customHeight="1">
      <c r="A677" s="798"/>
      <c r="B677" s="745" t="s">
        <v>1460</v>
      </c>
      <c r="C677" s="657" t="s">
        <v>1461</v>
      </c>
      <c r="D677" s="659" t="s">
        <v>1290</v>
      </c>
      <c r="E677" s="661" t="s">
        <v>1462</v>
      </c>
      <c r="F677" s="653" t="s">
        <v>51</v>
      </c>
      <c r="G677" s="664">
        <v>44927</v>
      </c>
      <c r="H677" s="653" t="s">
        <v>24</v>
      </c>
      <c r="I677" s="193" t="s">
        <v>352</v>
      </c>
      <c r="J677" s="193" t="s">
        <v>298</v>
      </c>
      <c r="K677" s="197" t="s">
        <v>1463</v>
      </c>
      <c r="L677" s="193" t="s">
        <v>28</v>
      </c>
      <c r="M677" s="152">
        <f>M678+M679+M680</f>
        <v>2236100</v>
      </c>
      <c r="N677" s="152">
        <f t="shared" ref="N677:R677" si="64">N678+N679+N680</f>
        <v>2236100</v>
      </c>
      <c r="O677" s="152">
        <f t="shared" si="64"/>
        <v>0</v>
      </c>
      <c r="P677" s="152">
        <f t="shared" si="64"/>
        <v>0</v>
      </c>
      <c r="Q677" s="152">
        <f t="shared" si="64"/>
        <v>0</v>
      </c>
      <c r="R677" s="152">
        <f t="shared" si="64"/>
        <v>0</v>
      </c>
      <c r="S677" s="551"/>
      <c r="AU677" s="154"/>
      <c r="AV677" s="154"/>
      <c r="AW677" s="154"/>
      <c r="AX677" s="154"/>
      <c r="AY677" s="154"/>
      <c r="AZ677" s="154"/>
      <c r="BA677" s="154"/>
      <c r="BB677" s="154"/>
      <c r="BC677" s="154"/>
      <c r="BD677" s="154"/>
      <c r="BE677" s="154"/>
      <c r="BF677" s="154"/>
      <c r="BG677" s="154"/>
      <c r="BH677" s="154"/>
      <c r="BI677" s="154"/>
      <c r="BJ677" s="154"/>
      <c r="BK677" s="154"/>
      <c r="BL677" s="154"/>
      <c r="BM677" s="154"/>
      <c r="BN677" s="154"/>
      <c r="BO677" s="154"/>
      <c r="BP677" s="154"/>
      <c r="BQ677" s="154"/>
      <c r="BR677" s="154"/>
      <c r="BS677" s="154"/>
      <c r="BT677" s="154"/>
      <c r="BU677" s="154"/>
      <c r="BV677" s="154"/>
      <c r="BW677" s="154"/>
      <c r="BX677" s="154"/>
      <c r="BY677" s="154"/>
      <c r="BZ677" s="154"/>
      <c r="CA677" s="154"/>
      <c r="CB677" s="154"/>
      <c r="CC677" s="154"/>
      <c r="CD677" s="154"/>
      <c r="CE677" s="154"/>
      <c r="CF677" s="154"/>
      <c r="CG677" s="154"/>
      <c r="CH677" s="154"/>
      <c r="CI677" s="154"/>
      <c r="CJ677" s="154"/>
      <c r="CK677" s="154"/>
      <c r="CL677" s="154"/>
      <c r="CM677" s="154"/>
      <c r="CN677" s="154"/>
      <c r="CO677" s="154"/>
      <c r="CP677" s="154"/>
      <c r="CQ677" s="154"/>
      <c r="CR677" s="154"/>
      <c r="CS677" s="154"/>
      <c r="CT677" s="154"/>
      <c r="CU677" s="154"/>
      <c r="CV677" s="154"/>
      <c r="CW677" s="154"/>
      <c r="CX677" s="154"/>
      <c r="CY677" s="154"/>
      <c r="CZ677" s="154"/>
      <c r="DA677" s="154"/>
      <c r="DB677" s="154"/>
      <c r="DC677" s="154"/>
      <c r="DD677" s="154"/>
      <c r="DE677" s="154"/>
      <c r="DF677" s="154"/>
      <c r="DG677" s="154"/>
      <c r="DH677" s="154"/>
      <c r="DI677" s="154"/>
      <c r="DJ677" s="154"/>
      <c r="DK677" s="154"/>
      <c r="DL677" s="154"/>
      <c r="DM677" s="154"/>
      <c r="DN677" s="154"/>
      <c r="DO677" s="154"/>
      <c r="DP677" s="154"/>
      <c r="DQ677" s="154"/>
      <c r="DR677" s="154"/>
      <c r="DS677" s="154"/>
      <c r="DT677" s="154"/>
      <c r="DU677" s="154"/>
      <c r="DV677" s="154"/>
      <c r="DW677" s="154"/>
      <c r="DX677" s="154"/>
      <c r="DY677" s="154"/>
      <c r="DZ677" s="154"/>
      <c r="EA677" s="154"/>
      <c r="EB677" s="154"/>
      <c r="EC677" s="154"/>
      <c r="ED677" s="154"/>
      <c r="EE677" s="154"/>
      <c r="EF677" s="154"/>
      <c r="EG677" s="154"/>
      <c r="EH677" s="154"/>
      <c r="EI677" s="154"/>
      <c r="EJ677" s="154"/>
      <c r="EK677" s="154"/>
      <c r="EL677" s="154"/>
      <c r="EM677" s="154"/>
      <c r="EN677" s="154"/>
      <c r="EO677" s="154"/>
      <c r="EP677" s="154"/>
      <c r="EQ677" s="154"/>
      <c r="ER677" s="154"/>
      <c r="ES677" s="154"/>
      <c r="ET677" s="154"/>
      <c r="EU677" s="154"/>
      <c r="EV677" s="154"/>
      <c r="EW677" s="154"/>
      <c r="EX677" s="154"/>
      <c r="EY677" s="154"/>
      <c r="EZ677" s="154"/>
      <c r="FA677" s="154"/>
      <c r="FB677" s="154"/>
      <c r="FC677" s="154"/>
      <c r="FD677" s="154"/>
      <c r="FE677" s="154"/>
      <c r="FF677" s="154"/>
      <c r="FG677" s="154"/>
      <c r="FH677" s="154"/>
      <c r="FI677" s="154"/>
      <c r="FJ677" s="154"/>
      <c r="FK677" s="154"/>
      <c r="FL677" s="154"/>
      <c r="FM677" s="154"/>
      <c r="FN677" s="154"/>
      <c r="FO677" s="154"/>
      <c r="FP677" s="154"/>
      <c r="FQ677" s="154"/>
      <c r="FR677" s="154"/>
      <c r="FS677" s="154"/>
      <c r="FT677" s="154"/>
      <c r="FU677" s="154"/>
      <c r="FV677" s="154"/>
      <c r="FW677" s="154"/>
      <c r="FX677" s="154"/>
      <c r="FY677" s="154"/>
      <c r="FZ677" s="154"/>
      <c r="GA677" s="154"/>
      <c r="GB677" s="154"/>
      <c r="GC677" s="154"/>
      <c r="GD677" s="154"/>
      <c r="GE677" s="154"/>
      <c r="GF677" s="154"/>
      <c r="GG677" s="154"/>
      <c r="GH677" s="154"/>
      <c r="GI677" s="154"/>
      <c r="GJ677" s="154"/>
      <c r="GK677" s="154"/>
      <c r="GL677" s="154"/>
      <c r="GM677" s="154"/>
      <c r="GN677" s="154"/>
      <c r="GO677" s="154"/>
      <c r="GP677" s="154"/>
      <c r="GQ677" s="154"/>
      <c r="GR677" s="154"/>
      <c r="GS677" s="154"/>
      <c r="GT677" s="154"/>
      <c r="GU677" s="154"/>
      <c r="GV677" s="154"/>
      <c r="GW677" s="154"/>
      <c r="GX677" s="154"/>
      <c r="GY677" s="154"/>
      <c r="GZ677" s="154"/>
      <c r="HA677" s="154"/>
      <c r="HB677" s="154"/>
      <c r="HC677" s="154"/>
      <c r="HD677" s="154"/>
      <c r="HE677" s="154"/>
      <c r="HF677" s="154"/>
      <c r="HG677" s="154"/>
      <c r="HH677" s="154"/>
      <c r="HI677" s="154"/>
      <c r="HJ677" s="154"/>
      <c r="HK677" s="154"/>
      <c r="HL677" s="154"/>
      <c r="HM677" s="154"/>
      <c r="HN677" s="154"/>
      <c r="HO677" s="154"/>
      <c r="HP677" s="154"/>
      <c r="HQ677" s="154"/>
      <c r="HR677" s="154"/>
      <c r="HS677" s="154"/>
      <c r="HT677" s="154"/>
      <c r="HU677" s="154"/>
      <c r="HV677" s="154"/>
      <c r="HW677" s="154"/>
      <c r="HX677" s="154"/>
      <c r="HY677" s="154"/>
      <c r="HZ677" s="154"/>
      <c r="IA677" s="154"/>
      <c r="IB677" s="154"/>
      <c r="IC677" s="154"/>
      <c r="ID677" s="154"/>
      <c r="IE677" s="154"/>
      <c r="IF677" s="154"/>
      <c r="IG677" s="154"/>
      <c r="IH677" s="154"/>
      <c r="II677" s="154"/>
      <c r="IJ677" s="154"/>
      <c r="IK677" s="154"/>
      <c r="IL677" s="154"/>
      <c r="IM677" s="154"/>
      <c r="IN677" s="154"/>
      <c r="IO677" s="154"/>
      <c r="IP677" s="154"/>
      <c r="IQ677" s="154"/>
      <c r="IR677" s="154"/>
      <c r="IS677" s="154"/>
      <c r="IT677" s="154"/>
      <c r="IU677" s="154"/>
      <c r="IV677" s="154"/>
      <c r="IW677" s="154"/>
      <c r="IX677" s="154"/>
      <c r="IY677" s="154"/>
      <c r="IZ677" s="154"/>
      <c r="JA677" s="154"/>
      <c r="JB677" s="154"/>
      <c r="JC677" s="154"/>
      <c r="JD677" s="154"/>
      <c r="JE677" s="154"/>
      <c r="JF677" s="154"/>
      <c r="JG677" s="154"/>
      <c r="JH677" s="154"/>
      <c r="JI677" s="154"/>
      <c r="JJ677" s="154"/>
      <c r="JK677" s="154"/>
      <c r="JL677" s="154"/>
      <c r="JM677" s="154"/>
      <c r="JN677" s="154"/>
      <c r="JO677" s="154"/>
      <c r="JP677" s="154"/>
      <c r="JQ677" s="154"/>
      <c r="JR677" s="154"/>
      <c r="JS677" s="154"/>
      <c r="JT677" s="154"/>
      <c r="JU677" s="154"/>
      <c r="JV677" s="154"/>
      <c r="JW677" s="154"/>
      <c r="JX677" s="154"/>
      <c r="JY677" s="154"/>
      <c r="JZ677" s="154"/>
      <c r="KA677" s="154"/>
      <c r="KB677" s="154"/>
      <c r="KC677" s="154"/>
      <c r="KD677" s="154"/>
      <c r="KE677" s="154"/>
      <c r="KF677" s="154"/>
      <c r="KG677" s="154"/>
      <c r="KH677" s="154"/>
      <c r="KI677" s="154"/>
      <c r="KJ677" s="154"/>
      <c r="KK677" s="154"/>
      <c r="KL677" s="154"/>
      <c r="KM677" s="154"/>
      <c r="KN677" s="154"/>
      <c r="KO677" s="154"/>
      <c r="KP677" s="154"/>
      <c r="KQ677" s="154"/>
      <c r="KR677" s="154"/>
      <c r="KS677" s="154"/>
      <c r="KT677" s="154"/>
      <c r="KU677" s="154"/>
      <c r="KV677" s="154"/>
      <c r="KW677" s="154"/>
      <c r="KX677" s="154"/>
      <c r="KY677" s="154"/>
      <c r="KZ677" s="154"/>
      <c r="LA677" s="154"/>
      <c r="LB677" s="154"/>
      <c r="LC677" s="154"/>
      <c r="LD677" s="154"/>
      <c r="LE677" s="154"/>
      <c r="LF677" s="154"/>
      <c r="LG677" s="154"/>
      <c r="LH677" s="154"/>
      <c r="LI677" s="154"/>
      <c r="LJ677" s="154"/>
      <c r="LK677" s="154"/>
      <c r="LL677" s="154"/>
      <c r="LM677" s="154"/>
      <c r="LN677" s="154"/>
      <c r="LO677" s="154"/>
      <c r="LP677" s="154"/>
      <c r="LQ677" s="154"/>
      <c r="LR677" s="154"/>
      <c r="LS677" s="154"/>
      <c r="LT677" s="154"/>
      <c r="LU677" s="154"/>
      <c r="LV677" s="154"/>
      <c r="LW677" s="154"/>
      <c r="LX677" s="154"/>
      <c r="LY677" s="154"/>
      <c r="LZ677" s="154"/>
      <c r="MA677" s="154"/>
      <c r="MB677" s="154"/>
      <c r="MC677" s="154"/>
      <c r="MD677" s="154"/>
      <c r="ME677" s="154"/>
      <c r="MF677" s="154"/>
      <c r="MG677" s="154"/>
      <c r="MH677" s="154"/>
      <c r="MI677" s="154"/>
      <c r="MJ677" s="154"/>
      <c r="MK677" s="154"/>
      <c r="ML677" s="154"/>
      <c r="MM677" s="154"/>
      <c r="MN677" s="154"/>
      <c r="MO677" s="154"/>
      <c r="MP677" s="154"/>
      <c r="MQ677" s="154"/>
      <c r="MR677" s="154"/>
      <c r="MS677" s="154"/>
      <c r="MT677" s="154"/>
      <c r="MU677" s="154"/>
      <c r="MV677" s="154"/>
      <c r="MW677" s="154"/>
      <c r="MX677" s="154"/>
      <c r="MY677" s="154"/>
      <c r="MZ677" s="154"/>
      <c r="NA677" s="154"/>
      <c r="NB677" s="154"/>
      <c r="NC677" s="154"/>
      <c r="ND677" s="154"/>
      <c r="NE677" s="154"/>
      <c r="NF677" s="154"/>
      <c r="NG677" s="154"/>
      <c r="NH677" s="154"/>
      <c r="NI677" s="154"/>
      <c r="NJ677" s="154"/>
      <c r="NK677" s="154"/>
      <c r="NL677" s="154"/>
      <c r="NM677" s="154"/>
      <c r="NN677" s="154"/>
      <c r="NO677" s="154"/>
      <c r="NP677" s="154"/>
      <c r="NQ677" s="154"/>
      <c r="NR677" s="154"/>
      <c r="NS677" s="154"/>
      <c r="NT677" s="154"/>
      <c r="NU677" s="154"/>
      <c r="NV677" s="154"/>
      <c r="NW677" s="154"/>
      <c r="NX677" s="154"/>
      <c r="NY677" s="154"/>
      <c r="NZ677" s="154"/>
      <c r="OA677" s="154"/>
      <c r="OB677" s="154"/>
      <c r="OC677" s="154"/>
      <c r="OD677" s="154"/>
      <c r="OE677" s="154"/>
      <c r="OF677" s="154"/>
      <c r="OG677" s="154"/>
      <c r="OH677" s="154"/>
      <c r="OI677" s="154"/>
      <c r="OJ677" s="154"/>
      <c r="OK677" s="154"/>
      <c r="OL677" s="154"/>
      <c r="OM677" s="154"/>
      <c r="ON677" s="154"/>
      <c r="OO677" s="154"/>
      <c r="OP677" s="154"/>
      <c r="OQ677" s="154"/>
      <c r="OR677" s="154"/>
      <c r="OS677" s="154"/>
      <c r="OT677" s="154"/>
      <c r="OU677" s="154"/>
      <c r="OV677" s="154"/>
      <c r="OW677" s="154"/>
      <c r="OX677" s="154"/>
      <c r="OY677" s="154"/>
      <c r="OZ677" s="154"/>
      <c r="PA677" s="154"/>
      <c r="PB677" s="154"/>
      <c r="PC677" s="154"/>
      <c r="PD677" s="154"/>
      <c r="PE677" s="154"/>
      <c r="PF677" s="154"/>
      <c r="PG677" s="154"/>
      <c r="PH677" s="154"/>
      <c r="PI677" s="154"/>
      <c r="PJ677" s="154"/>
      <c r="PK677" s="154"/>
      <c r="PL677" s="154"/>
      <c r="PM677" s="154"/>
      <c r="PN677" s="154"/>
      <c r="PO677" s="154"/>
      <c r="PP677" s="154"/>
      <c r="PQ677" s="154"/>
      <c r="PR677" s="154"/>
      <c r="PS677" s="154"/>
      <c r="PT677" s="154"/>
      <c r="PU677" s="154"/>
      <c r="PV677" s="154"/>
      <c r="PW677" s="154"/>
      <c r="PX677" s="154"/>
      <c r="PY677" s="154"/>
      <c r="PZ677" s="154"/>
      <c r="QA677" s="154"/>
      <c r="QB677" s="154"/>
      <c r="QC677" s="154"/>
      <c r="QD677" s="154"/>
      <c r="QE677" s="154"/>
      <c r="QF677" s="154"/>
      <c r="QG677" s="154"/>
      <c r="QH677" s="154"/>
      <c r="QI677" s="154"/>
      <c r="QJ677" s="154"/>
      <c r="QK677" s="154"/>
      <c r="QL677" s="154"/>
      <c r="QM677" s="154"/>
      <c r="QN677" s="154"/>
      <c r="QO677" s="154"/>
      <c r="QP677" s="154"/>
      <c r="QQ677" s="154"/>
      <c r="QR677" s="154"/>
      <c r="QS677" s="154"/>
      <c r="QT677" s="154"/>
      <c r="QU677" s="154"/>
      <c r="QV677" s="154"/>
      <c r="QW677" s="154"/>
      <c r="QX677" s="154"/>
      <c r="QY677" s="154"/>
      <c r="QZ677" s="154"/>
      <c r="RA677" s="154"/>
      <c r="RB677" s="154"/>
      <c r="RC677" s="154"/>
      <c r="RD677" s="154"/>
      <c r="RE677" s="154"/>
      <c r="RF677" s="154"/>
      <c r="RG677" s="154"/>
      <c r="RH677" s="154"/>
      <c r="RI677" s="154"/>
      <c r="RJ677" s="154"/>
      <c r="RK677" s="154"/>
      <c r="RL677" s="154"/>
      <c r="RM677" s="154"/>
      <c r="RN677" s="154"/>
      <c r="RO677" s="154"/>
      <c r="RP677" s="154"/>
      <c r="RQ677" s="154"/>
      <c r="RR677" s="154"/>
      <c r="RS677" s="154"/>
      <c r="RT677" s="154"/>
      <c r="RU677" s="154"/>
      <c r="RV677" s="154"/>
      <c r="RW677" s="154"/>
      <c r="RX677" s="154"/>
      <c r="RY677" s="154"/>
      <c r="RZ677" s="154"/>
      <c r="SA677" s="154"/>
      <c r="SB677" s="154"/>
      <c r="SC677" s="154"/>
      <c r="SD677" s="154"/>
      <c r="SE677" s="154"/>
      <c r="SF677" s="154"/>
      <c r="SG677" s="154"/>
      <c r="SH677" s="154"/>
      <c r="SI677" s="154"/>
      <c r="SJ677" s="154"/>
      <c r="SK677" s="154"/>
      <c r="SL677" s="154"/>
      <c r="SM677" s="154"/>
      <c r="SN677" s="154"/>
      <c r="SO677" s="154"/>
      <c r="SP677" s="154"/>
      <c r="SQ677" s="154"/>
      <c r="SR677" s="154"/>
      <c r="SS677" s="154"/>
      <c r="ST677" s="154"/>
      <c r="SU677" s="154"/>
      <c r="SV677" s="154"/>
      <c r="SW677" s="154"/>
      <c r="SX677" s="154"/>
      <c r="SY677" s="154"/>
      <c r="SZ677" s="154"/>
      <c r="TA677" s="154"/>
      <c r="TB677" s="154"/>
      <c r="TC677" s="154"/>
      <c r="TD677" s="154"/>
      <c r="TE677" s="154"/>
      <c r="TF677" s="154"/>
      <c r="TG677" s="154"/>
      <c r="TH677" s="154"/>
      <c r="TI677" s="154"/>
      <c r="TJ677" s="154"/>
      <c r="TK677" s="154"/>
      <c r="TL677" s="154"/>
      <c r="TM677" s="154"/>
      <c r="TN677" s="154"/>
      <c r="TO677" s="154"/>
      <c r="TP677" s="154"/>
      <c r="TQ677" s="154"/>
      <c r="TR677" s="154"/>
      <c r="TS677" s="154"/>
      <c r="TT677" s="154"/>
      <c r="TU677" s="154"/>
      <c r="TV677" s="154"/>
      <c r="TW677" s="154"/>
      <c r="TX677" s="154"/>
      <c r="TY677" s="154"/>
      <c r="TZ677" s="154"/>
      <c r="UA677" s="154"/>
      <c r="UB677" s="154"/>
      <c r="UC677" s="154"/>
      <c r="UD677" s="154"/>
      <c r="UE677" s="154"/>
      <c r="UF677" s="154"/>
      <c r="UG677" s="154"/>
      <c r="UH677" s="154"/>
      <c r="UI677" s="154"/>
      <c r="UJ677" s="154"/>
      <c r="UK677" s="154"/>
      <c r="UL677" s="154"/>
      <c r="UM677" s="154"/>
      <c r="UN677" s="154"/>
      <c r="UO677" s="154"/>
      <c r="UP677" s="154"/>
      <c r="UQ677" s="154"/>
      <c r="UR677" s="154"/>
      <c r="US677" s="154"/>
      <c r="UT677" s="154"/>
      <c r="UU677" s="154"/>
      <c r="UV677" s="154"/>
      <c r="UW677" s="154"/>
      <c r="UX677" s="154"/>
      <c r="UY677" s="154"/>
      <c r="UZ677" s="154"/>
      <c r="VA677" s="154"/>
      <c r="VB677" s="154"/>
      <c r="VC677" s="154"/>
      <c r="VD677" s="154"/>
      <c r="VE677" s="154"/>
      <c r="VF677" s="154"/>
      <c r="VG677" s="154"/>
      <c r="VH677" s="154"/>
      <c r="VI677" s="154"/>
      <c r="VJ677" s="154"/>
      <c r="VK677" s="154"/>
      <c r="VL677" s="154"/>
      <c r="VM677" s="154"/>
      <c r="VN677" s="154"/>
      <c r="VO677" s="154"/>
      <c r="VP677" s="154"/>
      <c r="VQ677" s="154"/>
      <c r="VR677" s="154"/>
      <c r="VS677" s="154"/>
      <c r="VT677" s="154"/>
      <c r="VU677" s="154"/>
      <c r="VV677" s="154"/>
      <c r="VW677" s="154"/>
    </row>
    <row r="678" spans="1:595" s="153" customFormat="1" ht="37.5" customHeight="1">
      <c r="A678" s="798"/>
      <c r="B678" s="746"/>
      <c r="C678" s="676"/>
      <c r="D678" s="680"/>
      <c r="E678" s="683"/>
      <c r="F678" s="654"/>
      <c r="G678" s="684"/>
      <c r="H678" s="654"/>
      <c r="I678" s="169" t="s">
        <v>352</v>
      </c>
      <c r="J678" s="169" t="s">
        <v>298</v>
      </c>
      <c r="K678" s="175" t="s">
        <v>1463</v>
      </c>
      <c r="L678" s="169" t="s">
        <v>424</v>
      </c>
      <c r="M678" s="155">
        <v>2169400</v>
      </c>
      <c r="N678" s="155">
        <v>2169400</v>
      </c>
      <c r="O678" s="155">
        <v>0</v>
      </c>
      <c r="P678" s="168">
        <v>0</v>
      </c>
      <c r="Q678" s="161">
        <v>0</v>
      </c>
      <c r="R678" s="161">
        <v>0</v>
      </c>
      <c r="S678" s="545">
        <v>3</v>
      </c>
      <c r="AU678" s="154"/>
      <c r="AV678" s="154"/>
      <c r="AW678" s="154"/>
      <c r="AX678" s="154"/>
      <c r="AY678" s="154"/>
      <c r="AZ678" s="154"/>
      <c r="BA678" s="154"/>
      <c r="BB678" s="154"/>
      <c r="BC678" s="154"/>
      <c r="BD678" s="154"/>
      <c r="BE678" s="154"/>
      <c r="BF678" s="154"/>
      <c r="BG678" s="154"/>
      <c r="BH678" s="154"/>
      <c r="BI678" s="154"/>
      <c r="BJ678" s="154"/>
      <c r="BK678" s="154"/>
      <c r="BL678" s="154"/>
      <c r="BM678" s="154"/>
      <c r="BN678" s="154"/>
      <c r="BO678" s="154"/>
      <c r="BP678" s="154"/>
      <c r="BQ678" s="154"/>
      <c r="BR678" s="154"/>
      <c r="BS678" s="154"/>
      <c r="BT678" s="154"/>
      <c r="BU678" s="154"/>
      <c r="BV678" s="154"/>
      <c r="BW678" s="154"/>
      <c r="BX678" s="154"/>
      <c r="BY678" s="154"/>
      <c r="BZ678" s="154"/>
      <c r="CA678" s="154"/>
      <c r="CB678" s="154"/>
      <c r="CC678" s="154"/>
      <c r="CD678" s="154"/>
      <c r="CE678" s="154"/>
      <c r="CF678" s="154"/>
      <c r="CG678" s="154"/>
      <c r="CH678" s="154"/>
      <c r="CI678" s="154"/>
      <c r="CJ678" s="154"/>
      <c r="CK678" s="154"/>
      <c r="CL678" s="154"/>
      <c r="CM678" s="154"/>
      <c r="CN678" s="154"/>
      <c r="CO678" s="154"/>
      <c r="CP678" s="154"/>
      <c r="CQ678" s="154"/>
      <c r="CR678" s="154"/>
      <c r="CS678" s="154"/>
      <c r="CT678" s="154"/>
      <c r="CU678" s="154"/>
      <c r="CV678" s="154"/>
      <c r="CW678" s="154"/>
      <c r="CX678" s="154"/>
      <c r="CY678" s="154"/>
      <c r="CZ678" s="154"/>
      <c r="DA678" s="154"/>
      <c r="DB678" s="154"/>
      <c r="DC678" s="154"/>
      <c r="DD678" s="154"/>
      <c r="DE678" s="154"/>
      <c r="DF678" s="154"/>
      <c r="DG678" s="154"/>
      <c r="DH678" s="154"/>
      <c r="DI678" s="154"/>
      <c r="DJ678" s="154"/>
      <c r="DK678" s="154"/>
      <c r="DL678" s="154"/>
      <c r="DM678" s="154"/>
      <c r="DN678" s="154"/>
      <c r="DO678" s="154"/>
      <c r="DP678" s="154"/>
      <c r="DQ678" s="154"/>
      <c r="DR678" s="154"/>
      <c r="DS678" s="154"/>
      <c r="DT678" s="154"/>
      <c r="DU678" s="154"/>
      <c r="DV678" s="154"/>
      <c r="DW678" s="154"/>
      <c r="DX678" s="154"/>
      <c r="DY678" s="154"/>
      <c r="DZ678" s="154"/>
      <c r="EA678" s="154"/>
      <c r="EB678" s="154"/>
      <c r="EC678" s="154"/>
      <c r="ED678" s="154"/>
      <c r="EE678" s="154"/>
      <c r="EF678" s="154"/>
      <c r="EG678" s="154"/>
      <c r="EH678" s="154"/>
      <c r="EI678" s="154"/>
      <c r="EJ678" s="154"/>
      <c r="EK678" s="154"/>
      <c r="EL678" s="154"/>
      <c r="EM678" s="154"/>
      <c r="EN678" s="154"/>
      <c r="EO678" s="154"/>
      <c r="EP678" s="154"/>
      <c r="EQ678" s="154"/>
      <c r="ER678" s="154"/>
      <c r="ES678" s="154"/>
      <c r="ET678" s="154"/>
      <c r="EU678" s="154"/>
      <c r="EV678" s="154"/>
      <c r="EW678" s="154"/>
      <c r="EX678" s="154"/>
      <c r="EY678" s="154"/>
      <c r="EZ678" s="154"/>
      <c r="FA678" s="154"/>
      <c r="FB678" s="154"/>
      <c r="FC678" s="154"/>
      <c r="FD678" s="154"/>
      <c r="FE678" s="154"/>
      <c r="FF678" s="154"/>
      <c r="FG678" s="154"/>
      <c r="FH678" s="154"/>
      <c r="FI678" s="154"/>
      <c r="FJ678" s="154"/>
      <c r="FK678" s="154"/>
      <c r="FL678" s="154"/>
      <c r="FM678" s="154"/>
      <c r="FN678" s="154"/>
      <c r="FO678" s="154"/>
      <c r="FP678" s="154"/>
      <c r="FQ678" s="154"/>
      <c r="FR678" s="154"/>
      <c r="FS678" s="154"/>
      <c r="FT678" s="154"/>
      <c r="FU678" s="154"/>
      <c r="FV678" s="154"/>
      <c r="FW678" s="154"/>
      <c r="FX678" s="154"/>
      <c r="FY678" s="154"/>
      <c r="FZ678" s="154"/>
      <c r="GA678" s="154"/>
      <c r="GB678" s="154"/>
      <c r="GC678" s="154"/>
      <c r="GD678" s="154"/>
      <c r="GE678" s="154"/>
      <c r="GF678" s="154"/>
      <c r="GG678" s="154"/>
      <c r="GH678" s="154"/>
      <c r="GI678" s="154"/>
      <c r="GJ678" s="154"/>
      <c r="GK678" s="154"/>
      <c r="GL678" s="154"/>
      <c r="GM678" s="154"/>
      <c r="GN678" s="154"/>
      <c r="GO678" s="154"/>
      <c r="GP678" s="154"/>
      <c r="GQ678" s="154"/>
      <c r="GR678" s="154"/>
      <c r="GS678" s="154"/>
      <c r="GT678" s="154"/>
      <c r="GU678" s="154"/>
      <c r="GV678" s="154"/>
      <c r="GW678" s="154"/>
      <c r="GX678" s="154"/>
      <c r="GY678" s="154"/>
      <c r="GZ678" s="154"/>
      <c r="HA678" s="154"/>
      <c r="HB678" s="154"/>
      <c r="HC678" s="154"/>
      <c r="HD678" s="154"/>
      <c r="HE678" s="154"/>
      <c r="HF678" s="154"/>
      <c r="HG678" s="154"/>
      <c r="HH678" s="154"/>
      <c r="HI678" s="154"/>
      <c r="HJ678" s="154"/>
      <c r="HK678" s="154"/>
      <c r="HL678" s="154"/>
      <c r="HM678" s="154"/>
      <c r="HN678" s="154"/>
      <c r="HO678" s="154"/>
      <c r="HP678" s="154"/>
      <c r="HQ678" s="154"/>
      <c r="HR678" s="154"/>
      <c r="HS678" s="154"/>
      <c r="HT678" s="154"/>
      <c r="HU678" s="154"/>
      <c r="HV678" s="154"/>
      <c r="HW678" s="154"/>
      <c r="HX678" s="154"/>
      <c r="HY678" s="154"/>
      <c r="HZ678" s="154"/>
      <c r="IA678" s="154"/>
      <c r="IB678" s="154"/>
      <c r="IC678" s="154"/>
      <c r="ID678" s="154"/>
      <c r="IE678" s="154"/>
      <c r="IF678" s="154"/>
      <c r="IG678" s="154"/>
      <c r="IH678" s="154"/>
      <c r="II678" s="154"/>
      <c r="IJ678" s="154"/>
      <c r="IK678" s="154"/>
      <c r="IL678" s="154"/>
      <c r="IM678" s="154"/>
      <c r="IN678" s="154"/>
      <c r="IO678" s="154"/>
      <c r="IP678" s="154"/>
      <c r="IQ678" s="154"/>
      <c r="IR678" s="154"/>
      <c r="IS678" s="154"/>
      <c r="IT678" s="154"/>
      <c r="IU678" s="154"/>
      <c r="IV678" s="154"/>
      <c r="IW678" s="154"/>
      <c r="IX678" s="154"/>
      <c r="IY678" s="154"/>
      <c r="IZ678" s="154"/>
      <c r="JA678" s="154"/>
      <c r="JB678" s="154"/>
      <c r="JC678" s="154"/>
      <c r="JD678" s="154"/>
      <c r="JE678" s="154"/>
      <c r="JF678" s="154"/>
      <c r="JG678" s="154"/>
      <c r="JH678" s="154"/>
      <c r="JI678" s="154"/>
      <c r="JJ678" s="154"/>
      <c r="JK678" s="154"/>
      <c r="JL678" s="154"/>
      <c r="JM678" s="154"/>
      <c r="JN678" s="154"/>
      <c r="JO678" s="154"/>
      <c r="JP678" s="154"/>
      <c r="JQ678" s="154"/>
      <c r="JR678" s="154"/>
      <c r="JS678" s="154"/>
      <c r="JT678" s="154"/>
      <c r="JU678" s="154"/>
      <c r="JV678" s="154"/>
      <c r="JW678" s="154"/>
      <c r="JX678" s="154"/>
      <c r="JY678" s="154"/>
      <c r="JZ678" s="154"/>
      <c r="KA678" s="154"/>
      <c r="KB678" s="154"/>
      <c r="KC678" s="154"/>
      <c r="KD678" s="154"/>
      <c r="KE678" s="154"/>
      <c r="KF678" s="154"/>
      <c r="KG678" s="154"/>
      <c r="KH678" s="154"/>
      <c r="KI678" s="154"/>
      <c r="KJ678" s="154"/>
      <c r="KK678" s="154"/>
      <c r="KL678" s="154"/>
      <c r="KM678" s="154"/>
      <c r="KN678" s="154"/>
      <c r="KO678" s="154"/>
      <c r="KP678" s="154"/>
      <c r="KQ678" s="154"/>
      <c r="KR678" s="154"/>
      <c r="KS678" s="154"/>
      <c r="KT678" s="154"/>
      <c r="KU678" s="154"/>
      <c r="KV678" s="154"/>
      <c r="KW678" s="154"/>
      <c r="KX678" s="154"/>
      <c r="KY678" s="154"/>
      <c r="KZ678" s="154"/>
      <c r="LA678" s="154"/>
      <c r="LB678" s="154"/>
      <c r="LC678" s="154"/>
      <c r="LD678" s="154"/>
      <c r="LE678" s="154"/>
      <c r="LF678" s="154"/>
      <c r="LG678" s="154"/>
      <c r="LH678" s="154"/>
      <c r="LI678" s="154"/>
      <c r="LJ678" s="154"/>
      <c r="LK678" s="154"/>
      <c r="LL678" s="154"/>
      <c r="LM678" s="154"/>
      <c r="LN678" s="154"/>
      <c r="LO678" s="154"/>
      <c r="LP678" s="154"/>
      <c r="LQ678" s="154"/>
      <c r="LR678" s="154"/>
      <c r="LS678" s="154"/>
      <c r="LT678" s="154"/>
      <c r="LU678" s="154"/>
      <c r="LV678" s="154"/>
      <c r="LW678" s="154"/>
      <c r="LX678" s="154"/>
      <c r="LY678" s="154"/>
      <c r="LZ678" s="154"/>
      <c r="MA678" s="154"/>
      <c r="MB678" s="154"/>
      <c r="MC678" s="154"/>
      <c r="MD678" s="154"/>
      <c r="ME678" s="154"/>
      <c r="MF678" s="154"/>
      <c r="MG678" s="154"/>
      <c r="MH678" s="154"/>
      <c r="MI678" s="154"/>
      <c r="MJ678" s="154"/>
      <c r="MK678" s="154"/>
      <c r="ML678" s="154"/>
      <c r="MM678" s="154"/>
      <c r="MN678" s="154"/>
      <c r="MO678" s="154"/>
      <c r="MP678" s="154"/>
      <c r="MQ678" s="154"/>
      <c r="MR678" s="154"/>
      <c r="MS678" s="154"/>
      <c r="MT678" s="154"/>
      <c r="MU678" s="154"/>
      <c r="MV678" s="154"/>
      <c r="MW678" s="154"/>
      <c r="MX678" s="154"/>
      <c r="MY678" s="154"/>
      <c r="MZ678" s="154"/>
      <c r="NA678" s="154"/>
      <c r="NB678" s="154"/>
      <c r="NC678" s="154"/>
      <c r="ND678" s="154"/>
      <c r="NE678" s="154"/>
      <c r="NF678" s="154"/>
      <c r="NG678" s="154"/>
      <c r="NH678" s="154"/>
      <c r="NI678" s="154"/>
      <c r="NJ678" s="154"/>
      <c r="NK678" s="154"/>
      <c r="NL678" s="154"/>
      <c r="NM678" s="154"/>
      <c r="NN678" s="154"/>
      <c r="NO678" s="154"/>
      <c r="NP678" s="154"/>
      <c r="NQ678" s="154"/>
      <c r="NR678" s="154"/>
      <c r="NS678" s="154"/>
      <c r="NT678" s="154"/>
      <c r="NU678" s="154"/>
      <c r="NV678" s="154"/>
      <c r="NW678" s="154"/>
      <c r="NX678" s="154"/>
      <c r="NY678" s="154"/>
      <c r="NZ678" s="154"/>
      <c r="OA678" s="154"/>
      <c r="OB678" s="154"/>
      <c r="OC678" s="154"/>
      <c r="OD678" s="154"/>
      <c r="OE678" s="154"/>
      <c r="OF678" s="154"/>
      <c r="OG678" s="154"/>
      <c r="OH678" s="154"/>
      <c r="OI678" s="154"/>
      <c r="OJ678" s="154"/>
      <c r="OK678" s="154"/>
      <c r="OL678" s="154"/>
      <c r="OM678" s="154"/>
      <c r="ON678" s="154"/>
      <c r="OO678" s="154"/>
      <c r="OP678" s="154"/>
      <c r="OQ678" s="154"/>
      <c r="OR678" s="154"/>
      <c r="OS678" s="154"/>
      <c r="OT678" s="154"/>
      <c r="OU678" s="154"/>
      <c r="OV678" s="154"/>
      <c r="OW678" s="154"/>
      <c r="OX678" s="154"/>
      <c r="OY678" s="154"/>
      <c r="OZ678" s="154"/>
      <c r="PA678" s="154"/>
      <c r="PB678" s="154"/>
      <c r="PC678" s="154"/>
      <c r="PD678" s="154"/>
      <c r="PE678" s="154"/>
      <c r="PF678" s="154"/>
      <c r="PG678" s="154"/>
      <c r="PH678" s="154"/>
      <c r="PI678" s="154"/>
      <c r="PJ678" s="154"/>
      <c r="PK678" s="154"/>
      <c r="PL678" s="154"/>
      <c r="PM678" s="154"/>
      <c r="PN678" s="154"/>
      <c r="PO678" s="154"/>
      <c r="PP678" s="154"/>
      <c r="PQ678" s="154"/>
      <c r="PR678" s="154"/>
      <c r="PS678" s="154"/>
      <c r="PT678" s="154"/>
      <c r="PU678" s="154"/>
      <c r="PV678" s="154"/>
      <c r="PW678" s="154"/>
      <c r="PX678" s="154"/>
      <c r="PY678" s="154"/>
      <c r="PZ678" s="154"/>
      <c r="QA678" s="154"/>
      <c r="QB678" s="154"/>
      <c r="QC678" s="154"/>
      <c r="QD678" s="154"/>
      <c r="QE678" s="154"/>
      <c r="QF678" s="154"/>
      <c r="QG678" s="154"/>
      <c r="QH678" s="154"/>
      <c r="QI678" s="154"/>
      <c r="QJ678" s="154"/>
      <c r="QK678" s="154"/>
      <c r="QL678" s="154"/>
      <c r="QM678" s="154"/>
      <c r="QN678" s="154"/>
      <c r="QO678" s="154"/>
      <c r="QP678" s="154"/>
      <c r="QQ678" s="154"/>
      <c r="QR678" s="154"/>
      <c r="QS678" s="154"/>
      <c r="QT678" s="154"/>
      <c r="QU678" s="154"/>
      <c r="QV678" s="154"/>
      <c r="QW678" s="154"/>
      <c r="QX678" s="154"/>
      <c r="QY678" s="154"/>
      <c r="QZ678" s="154"/>
      <c r="RA678" s="154"/>
      <c r="RB678" s="154"/>
      <c r="RC678" s="154"/>
      <c r="RD678" s="154"/>
      <c r="RE678" s="154"/>
      <c r="RF678" s="154"/>
      <c r="RG678" s="154"/>
      <c r="RH678" s="154"/>
      <c r="RI678" s="154"/>
      <c r="RJ678" s="154"/>
      <c r="RK678" s="154"/>
      <c r="RL678" s="154"/>
      <c r="RM678" s="154"/>
      <c r="RN678" s="154"/>
      <c r="RO678" s="154"/>
      <c r="RP678" s="154"/>
      <c r="RQ678" s="154"/>
      <c r="RR678" s="154"/>
      <c r="RS678" s="154"/>
      <c r="RT678" s="154"/>
      <c r="RU678" s="154"/>
      <c r="RV678" s="154"/>
      <c r="RW678" s="154"/>
      <c r="RX678" s="154"/>
      <c r="RY678" s="154"/>
      <c r="RZ678" s="154"/>
      <c r="SA678" s="154"/>
      <c r="SB678" s="154"/>
      <c r="SC678" s="154"/>
      <c r="SD678" s="154"/>
      <c r="SE678" s="154"/>
      <c r="SF678" s="154"/>
      <c r="SG678" s="154"/>
      <c r="SH678" s="154"/>
      <c r="SI678" s="154"/>
      <c r="SJ678" s="154"/>
      <c r="SK678" s="154"/>
      <c r="SL678" s="154"/>
      <c r="SM678" s="154"/>
      <c r="SN678" s="154"/>
      <c r="SO678" s="154"/>
      <c r="SP678" s="154"/>
      <c r="SQ678" s="154"/>
      <c r="SR678" s="154"/>
      <c r="SS678" s="154"/>
      <c r="ST678" s="154"/>
      <c r="SU678" s="154"/>
      <c r="SV678" s="154"/>
      <c r="SW678" s="154"/>
      <c r="SX678" s="154"/>
      <c r="SY678" s="154"/>
      <c r="SZ678" s="154"/>
      <c r="TA678" s="154"/>
      <c r="TB678" s="154"/>
      <c r="TC678" s="154"/>
      <c r="TD678" s="154"/>
      <c r="TE678" s="154"/>
      <c r="TF678" s="154"/>
      <c r="TG678" s="154"/>
      <c r="TH678" s="154"/>
      <c r="TI678" s="154"/>
      <c r="TJ678" s="154"/>
      <c r="TK678" s="154"/>
      <c r="TL678" s="154"/>
      <c r="TM678" s="154"/>
      <c r="TN678" s="154"/>
      <c r="TO678" s="154"/>
      <c r="TP678" s="154"/>
      <c r="TQ678" s="154"/>
      <c r="TR678" s="154"/>
      <c r="TS678" s="154"/>
      <c r="TT678" s="154"/>
      <c r="TU678" s="154"/>
      <c r="TV678" s="154"/>
      <c r="TW678" s="154"/>
      <c r="TX678" s="154"/>
      <c r="TY678" s="154"/>
      <c r="TZ678" s="154"/>
      <c r="UA678" s="154"/>
      <c r="UB678" s="154"/>
      <c r="UC678" s="154"/>
      <c r="UD678" s="154"/>
      <c r="UE678" s="154"/>
      <c r="UF678" s="154"/>
      <c r="UG678" s="154"/>
      <c r="UH678" s="154"/>
      <c r="UI678" s="154"/>
      <c r="UJ678" s="154"/>
      <c r="UK678" s="154"/>
      <c r="UL678" s="154"/>
      <c r="UM678" s="154"/>
      <c r="UN678" s="154"/>
      <c r="UO678" s="154"/>
      <c r="UP678" s="154"/>
      <c r="UQ678" s="154"/>
      <c r="UR678" s="154"/>
      <c r="US678" s="154"/>
      <c r="UT678" s="154"/>
      <c r="UU678" s="154"/>
      <c r="UV678" s="154"/>
      <c r="UW678" s="154"/>
      <c r="UX678" s="154"/>
      <c r="UY678" s="154"/>
      <c r="UZ678" s="154"/>
      <c r="VA678" s="154"/>
      <c r="VB678" s="154"/>
      <c r="VC678" s="154"/>
      <c r="VD678" s="154"/>
      <c r="VE678" s="154"/>
      <c r="VF678" s="154"/>
      <c r="VG678" s="154"/>
      <c r="VH678" s="154"/>
      <c r="VI678" s="154"/>
      <c r="VJ678" s="154"/>
      <c r="VK678" s="154"/>
      <c r="VL678" s="154"/>
      <c r="VM678" s="154"/>
      <c r="VN678" s="154"/>
      <c r="VO678" s="154"/>
      <c r="VP678" s="154"/>
      <c r="VQ678" s="154"/>
      <c r="VR678" s="154"/>
      <c r="VS678" s="154"/>
      <c r="VT678" s="154"/>
      <c r="VU678" s="154"/>
      <c r="VV678" s="154"/>
      <c r="VW678" s="154"/>
    </row>
    <row r="679" spans="1:595" s="153" customFormat="1" ht="42.75" customHeight="1">
      <c r="A679" s="798"/>
      <c r="B679" s="296" t="s">
        <v>1464</v>
      </c>
      <c r="C679" s="676"/>
      <c r="D679" s="680"/>
      <c r="E679" s="683"/>
      <c r="F679" s="654"/>
      <c r="G679" s="684"/>
      <c r="H679" s="654"/>
      <c r="I679" s="169" t="s">
        <v>352</v>
      </c>
      <c r="J679" s="169" t="s">
        <v>298</v>
      </c>
      <c r="K679" s="175" t="s">
        <v>1463</v>
      </c>
      <c r="L679" s="169" t="s">
        <v>424</v>
      </c>
      <c r="M679" s="155">
        <v>44300</v>
      </c>
      <c r="N679" s="155">
        <v>44300</v>
      </c>
      <c r="O679" s="155"/>
      <c r="P679" s="168"/>
      <c r="Q679" s="161"/>
      <c r="R679" s="161"/>
      <c r="S679" s="545">
        <v>3</v>
      </c>
      <c r="AU679" s="154"/>
      <c r="AV679" s="154"/>
      <c r="AW679" s="154"/>
      <c r="AX679" s="154"/>
      <c r="AY679" s="154"/>
      <c r="AZ679" s="154"/>
      <c r="BA679" s="154"/>
      <c r="BB679" s="154"/>
      <c r="BC679" s="154"/>
      <c r="BD679" s="154"/>
      <c r="BE679" s="154"/>
      <c r="BF679" s="154"/>
      <c r="BG679" s="154"/>
      <c r="BH679" s="154"/>
      <c r="BI679" s="154"/>
      <c r="BJ679" s="154"/>
      <c r="BK679" s="154"/>
      <c r="BL679" s="154"/>
      <c r="BM679" s="154"/>
      <c r="BN679" s="154"/>
      <c r="BO679" s="154"/>
      <c r="BP679" s="154"/>
      <c r="BQ679" s="154"/>
      <c r="BR679" s="154"/>
      <c r="BS679" s="154"/>
      <c r="BT679" s="154"/>
      <c r="BU679" s="154"/>
      <c r="BV679" s="154"/>
      <c r="BW679" s="154"/>
      <c r="BX679" s="154"/>
      <c r="BY679" s="154"/>
      <c r="BZ679" s="154"/>
      <c r="CA679" s="154"/>
      <c r="CB679" s="154"/>
      <c r="CC679" s="154"/>
      <c r="CD679" s="154"/>
      <c r="CE679" s="154"/>
      <c r="CF679" s="154"/>
      <c r="CG679" s="154"/>
      <c r="CH679" s="154"/>
      <c r="CI679" s="154"/>
      <c r="CJ679" s="154"/>
      <c r="CK679" s="154"/>
      <c r="CL679" s="154"/>
      <c r="CM679" s="154"/>
      <c r="CN679" s="154"/>
      <c r="CO679" s="154"/>
      <c r="CP679" s="154"/>
      <c r="CQ679" s="154"/>
      <c r="CR679" s="154"/>
      <c r="CS679" s="154"/>
      <c r="CT679" s="154"/>
      <c r="CU679" s="154"/>
      <c r="CV679" s="154"/>
      <c r="CW679" s="154"/>
      <c r="CX679" s="154"/>
      <c r="CY679" s="154"/>
      <c r="CZ679" s="154"/>
      <c r="DA679" s="154"/>
      <c r="DB679" s="154"/>
      <c r="DC679" s="154"/>
      <c r="DD679" s="154"/>
      <c r="DE679" s="154"/>
      <c r="DF679" s="154"/>
      <c r="DG679" s="154"/>
      <c r="DH679" s="154"/>
      <c r="DI679" s="154"/>
      <c r="DJ679" s="154"/>
      <c r="DK679" s="154"/>
      <c r="DL679" s="154"/>
      <c r="DM679" s="154"/>
      <c r="DN679" s="154"/>
      <c r="DO679" s="154"/>
      <c r="DP679" s="154"/>
      <c r="DQ679" s="154"/>
      <c r="DR679" s="154"/>
      <c r="DS679" s="154"/>
      <c r="DT679" s="154"/>
      <c r="DU679" s="154"/>
      <c r="DV679" s="154"/>
      <c r="DW679" s="154"/>
      <c r="DX679" s="154"/>
      <c r="DY679" s="154"/>
      <c r="DZ679" s="154"/>
      <c r="EA679" s="154"/>
      <c r="EB679" s="154"/>
      <c r="EC679" s="154"/>
      <c r="ED679" s="154"/>
      <c r="EE679" s="154"/>
      <c r="EF679" s="154"/>
      <c r="EG679" s="154"/>
      <c r="EH679" s="154"/>
      <c r="EI679" s="154"/>
      <c r="EJ679" s="154"/>
      <c r="EK679" s="154"/>
      <c r="EL679" s="154"/>
      <c r="EM679" s="154"/>
      <c r="EN679" s="154"/>
      <c r="EO679" s="154"/>
      <c r="EP679" s="154"/>
      <c r="EQ679" s="154"/>
      <c r="ER679" s="154"/>
      <c r="ES679" s="154"/>
      <c r="ET679" s="154"/>
      <c r="EU679" s="154"/>
      <c r="EV679" s="154"/>
      <c r="EW679" s="154"/>
      <c r="EX679" s="154"/>
      <c r="EY679" s="154"/>
      <c r="EZ679" s="154"/>
      <c r="FA679" s="154"/>
      <c r="FB679" s="154"/>
      <c r="FC679" s="154"/>
      <c r="FD679" s="154"/>
      <c r="FE679" s="154"/>
      <c r="FF679" s="154"/>
      <c r="FG679" s="154"/>
      <c r="FH679" s="154"/>
      <c r="FI679" s="154"/>
      <c r="FJ679" s="154"/>
      <c r="FK679" s="154"/>
      <c r="FL679" s="154"/>
      <c r="FM679" s="154"/>
      <c r="FN679" s="154"/>
      <c r="FO679" s="154"/>
      <c r="FP679" s="154"/>
      <c r="FQ679" s="154"/>
      <c r="FR679" s="154"/>
      <c r="FS679" s="154"/>
      <c r="FT679" s="154"/>
      <c r="FU679" s="154"/>
      <c r="FV679" s="154"/>
      <c r="FW679" s="154"/>
      <c r="FX679" s="154"/>
      <c r="FY679" s="154"/>
      <c r="FZ679" s="154"/>
      <c r="GA679" s="154"/>
      <c r="GB679" s="154"/>
      <c r="GC679" s="154"/>
      <c r="GD679" s="154"/>
      <c r="GE679" s="154"/>
      <c r="GF679" s="154"/>
      <c r="GG679" s="154"/>
      <c r="GH679" s="154"/>
      <c r="GI679" s="154"/>
      <c r="GJ679" s="154"/>
      <c r="GK679" s="154"/>
      <c r="GL679" s="154"/>
      <c r="GM679" s="154"/>
      <c r="GN679" s="154"/>
      <c r="GO679" s="154"/>
      <c r="GP679" s="154"/>
      <c r="GQ679" s="154"/>
      <c r="GR679" s="154"/>
      <c r="GS679" s="154"/>
      <c r="GT679" s="154"/>
      <c r="GU679" s="154"/>
      <c r="GV679" s="154"/>
      <c r="GW679" s="154"/>
      <c r="GX679" s="154"/>
      <c r="GY679" s="154"/>
      <c r="GZ679" s="154"/>
      <c r="HA679" s="154"/>
      <c r="HB679" s="154"/>
      <c r="HC679" s="154"/>
      <c r="HD679" s="154"/>
      <c r="HE679" s="154"/>
      <c r="HF679" s="154"/>
      <c r="HG679" s="154"/>
      <c r="HH679" s="154"/>
      <c r="HI679" s="154"/>
      <c r="HJ679" s="154"/>
      <c r="HK679" s="154"/>
      <c r="HL679" s="154"/>
      <c r="HM679" s="154"/>
      <c r="HN679" s="154"/>
      <c r="HO679" s="154"/>
      <c r="HP679" s="154"/>
      <c r="HQ679" s="154"/>
      <c r="HR679" s="154"/>
      <c r="HS679" s="154"/>
      <c r="HT679" s="154"/>
      <c r="HU679" s="154"/>
      <c r="HV679" s="154"/>
      <c r="HW679" s="154"/>
      <c r="HX679" s="154"/>
      <c r="HY679" s="154"/>
      <c r="HZ679" s="154"/>
      <c r="IA679" s="154"/>
      <c r="IB679" s="154"/>
      <c r="IC679" s="154"/>
      <c r="ID679" s="154"/>
      <c r="IE679" s="154"/>
      <c r="IF679" s="154"/>
      <c r="IG679" s="154"/>
      <c r="IH679" s="154"/>
      <c r="II679" s="154"/>
      <c r="IJ679" s="154"/>
      <c r="IK679" s="154"/>
      <c r="IL679" s="154"/>
      <c r="IM679" s="154"/>
      <c r="IN679" s="154"/>
      <c r="IO679" s="154"/>
      <c r="IP679" s="154"/>
      <c r="IQ679" s="154"/>
      <c r="IR679" s="154"/>
      <c r="IS679" s="154"/>
      <c r="IT679" s="154"/>
      <c r="IU679" s="154"/>
      <c r="IV679" s="154"/>
      <c r="IW679" s="154"/>
      <c r="IX679" s="154"/>
      <c r="IY679" s="154"/>
      <c r="IZ679" s="154"/>
      <c r="JA679" s="154"/>
      <c r="JB679" s="154"/>
      <c r="JC679" s="154"/>
      <c r="JD679" s="154"/>
      <c r="JE679" s="154"/>
      <c r="JF679" s="154"/>
      <c r="JG679" s="154"/>
      <c r="JH679" s="154"/>
      <c r="JI679" s="154"/>
      <c r="JJ679" s="154"/>
      <c r="JK679" s="154"/>
      <c r="JL679" s="154"/>
      <c r="JM679" s="154"/>
      <c r="JN679" s="154"/>
      <c r="JO679" s="154"/>
      <c r="JP679" s="154"/>
      <c r="JQ679" s="154"/>
      <c r="JR679" s="154"/>
      <c r="JS679" s="154"/>
      <c r="JT679" s="154"/>
      <c r="JU679" s="154"/>
      <c r="JV679" s="154"/>
      <c r="JW679" s="154"/>
      <c r="JX679" s="154"/>
      <c r="JY679" s="154"/>
      <c r="JZ679" s="154"/>
      <c r="KA679" s="154"/>
      <c r="KB679" s="154"/>
      <c r="KC679" s="154"/>
      <c r="KD679" s="154"/>
      <c r="KE679" s="154"/>
      <c r="KF679" s="154"/>
      <c r="KG679" s="154"/>
      <c r="KH679" s="154"/>
      <c r="KI679" s="154"/>
      <c r="KJ679" s="154"/>
      <c r="KK679" s="154"/>
      <c r="KL679" s="154"/>
      <c r="KM679" s="154"/>
      <c r="KN679" s="154"/>
      <c r="KO679" s="154"/>
      <c r="KP679" s="154"/>
      <c r="KQ679" s="154"/>
      <c r="KR679" s="154"/>
      <c r="KS679" s="154"/>
      <c r="KT679" s="154"/>
      <c r="KU679" s="154"/>
      <c r="KV679" s="154"/>
      <c r="KW679" s="154"/>
      <c r="KX679" s="154"/>
      <c r="KY679" s="154"/>
      <c r="KZ679" s="154"/>
      <c r="LA679" s="154"/>
      <c r="LB679" s="154"/>
      <c r="LC679" s="154"/>
      <c r="LD679" s="154"/>
      <c r="LE679" s="154"/>
      <c r="LF679" s="154"/>
      <c r="LG679" s="154"/>
      <c r="LH679" s="154"/>
      <c r="LI679" s="154"/>
      <c r="LJ679" s="154"/>
      <c r="LK679" s="154"/>
      <c r="LL679" s="154"/>
      <c r="LM679" s="154"/>
      <c r="LN679" s="154"/>
      <c r="LO679" s="154"/>
      <c r="LP679" s="154"/>
      <c r="LQ679" s="154"/>
      <c r="LR679" s="154"/>
      <c r="LS679" s="154"/>
      <c r="LT679" s="154"/>
      <c r="LU679" s="154"/>
      <c r="LV679" s="154"/>
      <c r="LW679" s="154"/>
      <c r="LX679" s="154"/>
      <c r="LY679" s="154"/>
      <c r="LZ679" s="154"/>
      <c r="MA679" s="154"/>
      <c r="MB679" s="154"/>
      <c r="MC679" s="154"/>
      <c r="MD679" s="154"/>
      <c r="ME679" s="154"/>
      <c r="MF679" s="154"/>
      <c r="MG679" s="154"/>
      <c r="MH679" s="154"/>
      <c r="MI679" s="154"/>
      <c r="MJ679" s="154"/>
      <c r="MK679" s="154"/>
      <c r="ML679" s="154"/>
      <c r="MM679" s="154"/>
      <c r="MN679" s="154"/>
      <c r="MO679" s="154"/>
      <c r="MP679" s="154"/>
      <c r="MQ679" s="154"/>
      <c r="MR679" s="154"/>
      <c r="MS679" s="154"/>
      <c r="MT679" s="154"/>
      <c r="MU679" s="154"/>
      <c r="MV679" s="154"/>
      <c r="MW679" s="154"/>
      <c r="MX679" s="154"/>
      <c r="MY679" s="154"/>
      <c r="MZ679" s="154"/>
      <c r="NA679" s="154"/>
      <c r="NB679" s="154"/>
      <c r="NC679" s="154"/>
      <c r="ND679" s="154"/>
      <c r="NE679" s="154"/>
      <c r="NF679" s="154"/>
      <c r="NG679" s="154"/>
      <c r="NH679" s="154"/>
      <c r="NI679" s="154"/>
      <c r="NJ679" s="154"/>
      <c r="NK679" s="154"/>
      <c r="NL679" s="154"/>
      <c r="NM679" s="154"/>
      <c r="NN679" s="154"/>
      <c r="NO679" s="154"/>
      <c r="NP679" s="154"/>
      <c r="NQ679" s="154"/>
      <c r="NR679" s="154"/>
      <c r="NS679" s="154"/>
      <c r="NT679" s="154"/>
      <c r="NU679" s="154"/>
      <c r="NV679" s="154"/>
      <c r="NW679" s="154"/>
      <c r="NX679" s="154"/>
      <c r="NY679" s="154"/>
      <c r="NZ679" s="154"/>
      <c r="OA679" s="154"/>
      <c r="OB679" s="154"/>
      <c r="OC679" s="154"/>
      <c r="OD679" s="154"/>
      <c r="OE679" s="154"/>
      <c r="OF679" s="154"/>
      <c r="OG679" s="154"/>
      <c r="OH679" s="154"/>
      <c r="OI679" s="154"/>
      <c r="OJ679" s="154"/>
      <c r="OK679" s="154"/>
      <c r="OL679" s="154"/>
      <c r="OM679" s="154"/>
      <c r="ON679" s="154"/>
      <c r="OO679" s="154"/>
      <c r="OP679" s="154"/>
      <c r="OQ679" s="154"/>
      <c r="OR679" s="154"/>
      <c r="OS679" s="154"/>
      <c r="OT679" s="154"/>
      <c r="OU679" s="154"/>
      <c r="OV679" s="154"/>
      <c r="OW679" s="154"/>
      <c r="OX679" s="154"/>
      <c r="OY679" s="154"/>
      <c r="OZ679" s="154"/>
      <c r="PA679" s="154"/>
      <c r="PB679" s="154"/>
      <c r="PC679" s="154"/>
      <c r="PD679" s="154"/>
      <c r="PE679" s="154"/>
      <c r="PF679" s="154"/>
      <c r="PG679" s="154"/>
      <c r="PH679" s="154"/>
      <c r="PI679" s="154"/>
      <c r="PJ679" s="154"/>
      <c r="PK679" s="154"/>
      <c r="PL679" s="154"/>
      <c r="PM679" s="154"/>
      <c r="PN679" s="154"/>
      <c r="PO679" s="154"/>
      <c r="PP679" s="154"/>
      <c r="PQ679" s="154"/>
      <c r="PR679" s="154"/>
      <c r="PS679" s="154"/>
      <c r="PT679" s="154"/>
      <c r="PU679" s="154"/>
      <c r="PV679" s="154"/>
      <c r="PW679" s="154"/>
      <c r="PX679" s="154"/>
      <c r="PY679" s="154"/>
      <c r="PZ679" s="154"/>
      <c r="QA679" s="154"/>
      <c r="QB679" s="154"/>
      <c r="QC679" s="154"/>
      <c r="QD679" s="154"/>
      <c r="QE679" s="154"/>
      <c r="QF679" s="154"/>
      <c r="QG679" s="154"/>
      <c r="QH679" s="154"/>
      <c r="QI679" s="154"/>
      <c r="QJ679" s="154"/>
      <c r="QK679" s="154"/>
      <c r="QL679" s="154"/>
      <c r="QM679" s="154"/>
      <c r="QN679" s="154"/>
      <c r="QO679" s="154"/>
      <c r="QP679" s="154"/>
      <c r="QQ679" s="154"/>
      <c r="QR679" s="154"/>
      <c r="QS679" s="154"/>
      <c r="QT679" s="154"/>
      <c r="QU679" s="154"/>
      <c r="QV679" s="154"/>
      <c r="QW679" s="154"/>
      <c r="QX679" s="154"/>
      <c r="QY679" s="154"/>
      <c r="QZ679" s="154"/>
      <c r="RA679" s="154"/>
      <c r="RB679" s="154"/>
      <c r="RC679" s="154"/>
      <c r="RD679" s="154"/>
      <c r="RE679" s="154"/>
      <c r="RF679" s="154"/>
      <c r="RG679" s="154"/>
      <c r="RH679" s="154"/>
      <c r="RI679" s="154"/>
      <c r="RJ679" s="154"/>
      <c r="RK679" s="154"/>
      <c r="RL679" s="154"/>
      <c r="RM679" s="154"/>
      <c r="RN679" s="154"/>
      <c r="RO679" s="154"/>
      <c r="RP679" s="154"/>
      <c r="RQ679" s="154"/>
      <c r="RR679" s="154"/>
      <c r="RS679" s="154"/>
      <c r="RT679" s="154"/>
      <c r="RU679" s="154"/>
      <c r="RV679" s="154"/>
      <c r="RW679" s="154"/>
      <c r="RX679" s="154"/>
      <c r="RY679" s="154"/>
      <c r="RZ679" s="154"/>
      <c r="SA679" s="154"/>
      <c r="SB679" s="154"/>
      <c r="SC679" s="154"/>
      <c r="SD679" s="154"/>
      <c r="SE679" s="154"/>
      <c r="SF679" s="154"/>
      <c r="SG679" s="154"/>
      <c r="SH679" s="154"/>
      <c r="SI679" s="154"/>
      <c r="SJ679" s="154"/>
      <c r="SK679" s="154"/>
      <c r="SL679" s="154"/>
      <c r="SM679" s="154"/>
      <c r="SN679" s="154"/>
      <c r="SO679" s="154"/>
      <c r="SP679" s="154"/>
      <c r="SQ679" s="154"/>
      <c r="SR679" s="154"/>
      <c r="SS679" s="154"/>
      <c r="ST679" s="154"/>
      <c r="SU679" s="154"/>
      <c r="SV679" s="154"/>
      <c r="SW679" s="154"/>
      <c r="SX679" s="154"/>
      <c r="SY679" s="154"/>
      <c r="SZ679" s="154"/>
      <c r="TA679" s="154"/>
      <c r="TB679" s="154"/>
      <c r="TC679" s="154"/>
      <c r="TD679" s="154"/>
      <c r="TE679" s="154"/>
      <c r="TF679" s="154"/>
      <c r="TG679" s="154"/>
      <c r="TH679" s="154"/>
      <c r="TI679" s="154"/>
      <c r="TJ679" s="154"/>
      <c r="TK679" s="154"/>
      <c r="TL679" s="154"/>
      <c r="TM679" s="154"/>
      <c r="TN679" s="154"/>
      <c r="TO679" s="154"/>
      <c r="TP679" s="154"/>
      <c r="TQ679" s="154"/>
      <c r="TR679" s="154"/>
      <c r="TS679" s="154"/>
      <c r="TT679" s="154"/>
      <c r="TU679" s="154"/>
      <c r="TV679" s="154"/>
      <c r="TW679" s="154"/>
      <c r="TX679" s="154"/>
      <c r="TY679" s="154"/>
      <c r="TZ679" s="154"/>
      <c r="UA679" s="154"/>
      <c r="UB679" s="154"/>
      <c r="UC679" s="154"/>
      <c r="UD679" s="154"/>
      <c r="UE679" s="154"/>
      <c r="UF679" s="154"/>
      <c r="UG679" s="154"/>
      <c r="UH679" s="154"/>
      <c r="UI679" s="154"/>
      <c r="UJ679" s="154"/>
      <c r="UK679" s="154"/>
      <c r="UL679" s="154"/>
      <c r="UM679" s="154"/>
      <c r="UN679" s="154"/>
      <c r="UO679" s="154"/>
      <c r="UP679" s="154"/>
      <c r="UQ679" s="154"/>
      <c r="UR679" s="154"/>
      <c r="US679" s="154"/>
      <c r="UT679" s="154"/>
      <c r="UU679" s="154"/>
      <c r="UV679" s="154"/>
      <c r="UW679" s="154"/>
      <c r="UX679" s="154"/>
      <c r="UY679" s="154"/>
      <c r="UZ679" s="154"/>
      <c r="VA679" s="154"/>
      <c r="VB679" s="154"/>
      <c r="VC679" s="154"/>
      <c r="VD679" s="154"/>
      <c r="VE679" s="154"/>
      <c r="VF679" s="154"/>
      <c r="VG679" s="154"/>
      <c r="VH679" s="154"/>
      <c r="VI679" s="154"/>
      <c r="VJ679" s="154"/>
      <c r="VK679" s="154"/>
      <c r="VL679" s="154"/>
      <c r="VM679" s="154"/>
      <c r="VN679" s="154"/>
      <c r="VO679" s="154"/>
      <c r="VP679" s="154"/>
      <c r="VQ679" s="154"/>
      <c r="VR679" s="154"/>
      <c r="VS679" s="154"/>
      <c r="VT679" s="154"/>
      <c r="VU679" s="154"/>
      <c r="VV679" s="154"/>
      <c r="VW679" s="154"/>
    </row>
    <row r="680" spans="1:595" s="153" customFormat="1" ht="45" customHeight="1">
      <c r="A680" s="798"/>
      <c r="B680" s="297" t="s">
        <v>1465</v>
      </c>
      <c r="C680" s="658"/>
      <c r="D680" s="660"/>
      <c r="E680" s="662"/>
      <c r="F680" s="663"/>
      <c r="G680" s="665"/>
      <c r="H680" s="663"/>
      <c r="I680" s="169" t="s">
        <v>352</v>
      </c>
      <c r="J680" s="169" t="s">
        <v>298</v>
      </c>
      <c r="K680" s="175" t="s">
        <v>1463</v>
      </c>
      <c r="L680" s="169" t="s">
        <v>424</v>
      </c>
      <c r="M680" s="155">
        <v>22400</v>
      </c>
      <c r="N680" s="155">
        <v>22400</v>
      </c>
      <c r="O680" s="155"/>
      <c r="P680" s="168"/>
      <c r="Q680" s="161"/>
      <c r="R680" s="161"/>
      <c r="S680" s="545">
        <v>3</v>
      </c>
      <c r="AU680" s="154"/>
      <c r="AV680" s="154"/>
      <c r="AW680" s="154"/>
      <c r="AX680" s="154"/>
      <c r="AY680" s="154"/>
      <c r="AZ680" s="154"/>
      <c r="BA680" s="154"/>
      <c r="BB680" s="154"/>
      <c r="BC680" s="154"/>
      <c r="BD680" s="154"/>
      <c r="BE680" s="154"/>
      <c r="BF680" s="154"/>
      <c r="BG680" s="154"/>
      <c r="BH680" s="154"/>
      <c r="BI680" s="154"/>
      <c r="BJ680" s="154"/>
      <c r="BK680" s="154"/>
      <c r="BL680" s="154"/>
      <c r="BM680" s="154"/>
      <c r="BN680" s="154"/>
      <c r="BO680" s="154"/>
      <c r="BP680" s="154"/>
      <c r="BQ680" s="154"/>
      <c r="BR680" s="154"/>
      <c r="BS680" s="154"/>
      <c r="BT680" s="154"/>
      <c r="BU680" s="154"/>
      <c r="BV680" s="154"/>
      <c r="BW680" s="154"/>
      <c r="BX680" s="154"/>
      <c r="BY680" s="154"/>
      <c r="BZ680" s="154"/>
      <c r="CA680" s="154"/>
      <c r="CB680" s="154"/>
      <c r="CC680" s="154"/>
      <c r="CD680" s="154"/>
      <c r="CE680" s="154"/>
      <c r="CF680" s="154"/>
      <c r="CG680" s="154"/>
      <c r="CH680" s="154"/>
      <c r="CI680" s="154"/>
      <c r="CJ680" s="154"/>
      <c r="CK680" s="154"/>
      <c r="CL680" s="154"/>
      <c r="CM680" s="154"/>
      <c r="CN680" s="154"/>
      <c r="CO680" s="154"/>
      <c r="CP680" s="154"/>
      <c r="CQ680" s="154"/>
      <c r="CR680" s="154"/>
      <c r="CS680" s="154"/>
      <c r="CT680" s="154"/>
      <c r="CU680" s="154"/>
      <c r="CV680" s="154"/>
      <c r="CW680" s="154"/>
      <c r="CX680" s="154"/>
      <c r="CY680" s="154"/>
      <c r="CZ680" s="154"/>
      <c r="DA680" s="154"/>
      <c r="DB680" s="154"/>
      <c r="DC680" s="154"/>
      <c r="DD680" s="154"/>
      <c r="DE680" s="154"/>
      <c r="DF680" s="154"/>
      <c r="DG680" s="154"/>
      <c r="DH680" s="154"/>
      <c r="DI680" s="154"/>
      <c r="DJ680" s="154"/>
      <c r="DK680" s="154"/>
      <c r="DL680" s="154"/>
      <c r="DM680" s="154"/>
      <c r="DN680" s="154"/>
      <c r="DO680" s="154"/>
      <c r="DP680" s="154"/>
      <c r="DQ680" s="154"/>
      <c r="DR680" s="154"/>
      <c r="DS680" s="154"/>
      <c r="DT680" s="154"/>
      <c r="DU680" s="154"/>
      <c r="DV680" s="154"/>
      <c r="DW680" s="154"/>
      <c r="DX680" s="154"/>
      <c r="DY680" s="154"/>
      <c r="DZ680" s="154"/>
      <c r="EA680" s="154"/>
      <c r="EB680" s="154"/>
      <c r="EC680" s="154"/>
      <c r="ED680" s="154"/>
      <c r="EE680" s="154"/>
      <c r="EF680" s="154"/>
      <c r="EG680" s="154"/>
      <c r="EH680" s="154"/>
      <c r="EI680" s="154"/>
      <c r="EJ680" s="154"/>
      <c r="EK680" s="154"/>
      <c r="EL680" s="154"/>
      <c r="EM680" s="154"/>
      <c r="EN680" s="154"/>
      <c r="EO680" s="154"/>
      <c r="EP680" s="154"/>
      <c r="EQ680" s="154"/>
      <c r="ER680" s="154"/>
      <c r="ES680" s="154"/>
      <c r="ET680" s="154"/>
      <c r="EU680" s="154"/>
      <c r="EV680" s="154"/>
      <c r="EW680" s="154"/>
      <c r="EX680" s="154"/>
      <c r="EY680" s="154"/>
      <c r="EZ680" s="154"/>
      <c r="FA680" s="154"/>
      <c r="FB680" s="154"/>
      <c r="FC680" s="154"/>
      <c r="FD680" s="154"/>
      <c r="FE680" s="154"/>
      <c r="FF680" s="154"/>
      <c r="FG680" s="154"/>
      <c r="FH680" s="154"/>
      <c r="FI680" s="154"/>
      <c r="FJ680" s="154"/>
      <c r="FK680" s="154"/>
      <c r="FL680" s="154"/>
      <c r="FM680" s="154"/>
      <c r="FN680" s="154"/>
      <c r="FO680" s="154"/>
      <c r="FP680" s="154"/>
      <c r="FQ680" s="154"/>
      <c r="FR680" s="154"/>
      <c r="FS680" s="154"/>
      <c r="FT680" s="154"/>
      <c r="FU680" s="154"/>
      <c r="FV680" s="154"/>
      <c r="FW680" s="154"/>
      <c r="FX680" s="154"/>
      <c r="FY680" s="154"/>
      <c r="FZ680" s="154"/>
      <c r="GA680" s="154"/>
      <c r="GB680" s="154"/>
      <c r="GC680" s="154"/>
      <c r="GD680" s="154"/>
      <c r="GE680" s="154"/>
      <c r="GF680" s="154"/>
      <c r="GG680" s="154"/>
      <c r="GH680" s="154"/>
      <c r="GI680" s="154"/>
      <c r="GJ680" s="154"/>
      <c r="GK680" s="154"/>
      <c r="GL680" s="154"/>
      <c r="GM680" s="154"/>
      <c r="GN680" s="154"/>
      <c r="GO680" s="154"/>
      <c r="GP680" s="154"/>
      <c r="GQ680" s="154"/>
      <c r="GR680" s="154"/>
      <c r="GS680" s="154"/>
      <c r="GT680" s="154"/>
      <c r="GU680" s="154"/>
      <c r="GV680" s="154"/>
      <c r="GW680" s="154"/>
      <c r="GX680" s="154"/>
      <c r="GY680" s="154"/>
      <c r="GZ680" s="154"/>
      <c r="HA680" s="154"/>
      <c r="HB680" s="154"/>
      <c r="HC680" s="154"/>
      <c r="HD680" s="154"/>
      <c r="HE680" s="154"/>
      <c r="HF680" s="154"/>
      <c r="HG680" s="154"/>
      <c r="HH680" s="154"/>
      <c r="HI680" s="154"/>
      <c r="HJ680" s="154"/>
      <c r="HK680" s="154"/>
      <c r="HL680" s="154"/>
      <c r="HM680" s="154"/>
      <c r="HN680" s="154"/>
      <c r="HO680" s="154"/>
      <c r="HP680" s="154"/>
      <c r="HQ680" s="154"/>
      <c r="HR680" s="154"/>
      <c r="HS680" s="154"/>
      <c r="HT680" s="154"/>
      <c r="HU680" s="154"/>
      <c r="HV680" s="154"/>
      <c r="HW680" s="154"/>
      <c r="HX680" s="154"/>
      <c r="HY680" s="154"/>
      <c r="HZ680" s="154"/>
      <c r="IA680" s="154"/>
      <c r="IB680" s="154"/>
      <c r="IC680" s="154"/>
      <c r="ID680" s="154"/>
      <c r="IE680" s="154"/>
      <c r="IF680" s="154"/>
      <c r="IG680" s="154"/>
      <c r="IH680" s="154"/>
      <c r="II680" s="154"/>
      <c r="IJ680" s="154"/>
      <c r="IK680" s="154"/>
      <c r="IL680" s="154"/>
      <c r="IM680" s="154"/>
      <c r="IN680" s="154"/>
      <c r="IO680" s="154"/>
      <c r="IP680" s="154"/>
      <c r="IQ680" s="154"/>
      <c r="IR680" s="154"/>
      <c r="IS680" s="154"/>
      <c r="IT680" s="154"/>
      <c r="IU680" s="154"/>
      <c r="IV680" s="154"/>
      <c r="IW680" s="154"/>
      <c r="IX680" s="154"/>
      <c r="IY680" s="154"/>
      <c r="IZ680" s="154"/>
      <c r="JA680" s="154"/>
      <c r="JB680" s="154"/>
      <c r="JC680" s="154"/>
      <c r="JD680" s="154"/>
      <c r="JE680" s="154"/>
      <c r="JF680" s="154"/>
      <c r="JG680" s="154"/>
      <c r="JH680" s="154"/>
      <c r="JI680" s="154"/>
      <c r="JJ680" s="154"/>
      <c r="JK680" s="154"/>
      <c r="JL680" s="154"/>
      <c r="JM680" s="154"/>
      <c r="JN680" s="154"/>
      <c r="JO680" s="154"/>
      <c r="JP680" s="154"/>
      <c r="JQ680" s="154"/>
      <c r="JR680" s="154"/>
      <c r="JS680" s="154"/>
      <c r="JT680" s="154"/>
      <c r="JU680" s="154"/>
      <c r="JV680" s="154"/>
      <c r="JW680" s="154"/>
      <c r="JX680" s="154"/>
      <c r="JY680" s="154"/>
      <c r="JZ680" s="154"/>
      <c r="KA680" s="154"/>
      <c r="KB680" s="154"/>
      <c r="KC680" s="154"/>
      <c r="KD680" s="154"/>
      <c r="KE680" s="154"/>
      <c r="KF680" s="154"/>
      <c r="KG680" s="154"/>
      <c r="KH680" s="154"/>
      <c r="KI680" s="154"/>
      <c r="KJ680" s="154"/>
      <c r="KK680" s="154"/>
      <c r="KL680" s="154"/>
      <c r="KM680" s="154"/>
      <c r="KN680" s="154"/>
      <c r="KO680" s="154"/>
      <c r="KP680" s="154"/>
      <c r="KQ680" s="154"/>
      <c r="KR680" s="154"/>
      <c r="KS680" s="154"/>
      <c r="KT680" s="154"/>
      <c r="KU680" s="154"/>
      <c r="KV680" s="154"/>
      <c r="KW680" s="154"/>
      <c r="KX680" s="154"/>
      <c r="KY680" s="154"/>
      <c r="KZ680" s="154"/>
      <c r="LA680" s="154"/>
      <c r="LB680" s="154"/>
      <c r="LC680" s="154"/>
      <c r="LD680" s="154"/>
      <c r="LE680" s="154"/>
      <c r="LF680" s="154"/>
      <c r="LG680" s="154"/>
      <c r="LH680" s="154"/>
      <c r="LI680" s="154"/>
      <c r="LJ680" s="154"/>
      <c r="LK680" s="154"/>
      <c r="LL680" s="154"/>
      <c r="LM680" s="154"/>
      <c r="LN680" s="154"/>
      <c r="LO680" s="154"/>
      <c r="LP680" s="154"/>
      <c r="LQ680" s="154"/>
      <c r="LR680" s="154"/>
      <c r="LS680" s="154"/>
      <c r="LT680" s="154"/>
      <c r="LU680" s="154"/>
      <c r="LV680" s="154"/>
      <c r="LW680" s="154"/>
      <c r="LX680" s="154"/>
      <c r="LY680" s="154"/>
      <c r="LZ680" s="154"/>
      <c r="MA680" s="154"/>
      <c r="MB680" s="154"/>
      <c r="MC680" s="154"/>
      <c r="MD680" s="154"/>
      <c r="ME680" s="154"/>
      <c r="MF680" s="154"/>
      <c r="MG680" s="154"/>
      <c r="MH680" s="154"/>
      <c r="MI680" s="154"/>
      <c r="MJ680" s="154"/>
      <c r="MK680" s="154"/>
      <c r="ML680" s="154"/>
      <c r="MM680" s="154"/>
      <c r="MN680" s="154"/>
      <c r="MO680" s="154"/>
      <c r="MP680" s="154"/>
      <c r="MQ680" s="154"/>
      <c r="MR680" s="154"/>
      <c r="MS680" s="154"/>
      <c r="MT680" s="154"/>
      <c r="MU680" s="154"/>
      <c r="MV680" s="154"/>
      <c r="MW680" s="154"/>
      <c r="MX680" s="154"/>
      <c r="MY680" s="154"/>
      <c r="MZ680" s="154"/>
      <c r="NA680" s="154"/>
      <c r="NB680" s="154"/>
      <c r="NC680" s="154"/>
      <c r="ND680" s="154"/>
      <c r="NE680" s="154"/>
      <c r="NF680" s="154"/>
      <c r="NG680" s="154"/>
      <c r="NH680" s="154"/>
      <c r="NI680" s="154"/>
      <c r="NJ680" s="154"/>
      <c r="NK680" s="154"/>
      <c r="NL680" s="154"/>
      <c r="NM680" s="154"/>
      <c r="NN680" s="154"/>
      <c r="NO680" s="154"/>
      <c r="NP680" s="154"/>
      <c r="NQ680" s="154"/>
      <c r="NR680" s="154"/>
      <c r="NS680" s="154"/>
      <c r="NT680" s="154"/>
      <c r="NU680" s="154"/>
      <c r="NV680" s="154"/>
      <c r="NW680" s="154"/>
      <c r="NX680" s="154"/>
      <c r="NY680" s="154"/>
      <c r="NZ680" s="154"/>
      <c r="OA680" s="154"/>
      <c r="OB680" s="154"/>
      <c r="OC680" s="154"/>
      <c r="OD680" s="154"/>
      <c r="OE680" s="154"/>
      <c r="OF680" s="154"/>
      <c r="OG680" s="154"/>
      <c r="OH680" s="154"/>
      <c r="OI680" s="154"/>
      <c r="OJ680" s="154"/>
      <c r="OK680" s="154"/>
      <c r="OL680" s="154"/>
      <c r="OM680" s="154"/>
      <c r="ON680" s="154"/>
      <c r="OO680" s="154"/>
      <c r="OP680" s="154"/>
      <c r="OQ680" s="154"/>
      <c r="OR680" s="154"/>
      <c r="OS680" s="154"/>
      <c r="OT680" s="154"/>
      <c r="OU680" s="154"/>
      <c r="OV680" s="154"/>
      <c r="OW680" s="154"/>
      <c r="OX680" s="154"/>
      <c r="OY680" s="154"/>
      <c r="OZ680" s="154"/>
      <c r="PA680" s="154"/>
      <c r="PB680" s="154"/>
      <c r="PC680" s="154"/>
      <c r="PD680" s="154"/>
      <c r="PE680" s="154"/>
      <c r="PF680" s="154"/>
      <c r="PG680" s="154"/>
      <c r="PH680" s="154"/>
      <c r="PI680" s="154"/>
      <c r="PJ680" s="154"/>
      <c r="PK680" s="154"/>
      <c r="PL680" s="154"/>
      <c r="PM680" s="154"/>
      <c r="PN680" s="154"/>
      <c r="PO680" s="154"/>
      <c r="PP680" s="154"/>
      <c r="PQ680" s="154"/>
      <c r="PR680" s="154"/>
      <c r="PS680" s="154"/>
      <c r="PT680" s="154"/>
      <c r="PU680" s="154"/>
      <c r="PV680" s="154"/>
      <c r="PW680" s="154"/>
      <c r="PX680" s="154"/>
      <c r="PY680" s="154"/>
      <c r="PZ680" s="154"/>
      <c r="QA680" s="154"/>
      <c r="QB680" s="154"/>
      <c r="QC680" s="154"/>
      <c r="QD680" s="154"/>
      <c r="QE680" s="154"/>
      <c r="QF680" s="154"/>
      <c r="QG680" s="154"/>
      <c r="QH680" s="154"/>
      <c r="QI680" s="154"/>
      <c r="QJ680" s="154"/>
      <c r="QK680" s="154"/>
      <c r="QL680" s="154"/>
      <c r="QM680" s="154"/>
      <c r="QN680" s="154"/>
      <c r="QO680" s="154"/>
      <c r="QP680" s="154"/>
      <c r="QQ680" s="154"/>
      <c r="QR680" s="154"/>
      <c r="QS680" s="154"/>
      <c r="QT680" s="154"/>
      <c r="QU680" s="154"/>
      <c r="QV680" s="154"/>
      <c r="QW680" s="154"/>
      <c r="QX680" s="154"/>
      <c r="QY680" s="154"/>
      <c r="QZ680" s="154"/>
      <c r="RA680" s="154"/>
      <c r="RB680" s="154"/>
      <c r="RC680" s="154"/>
      <c r="RD680" s="154"/>
      <c r="RE680" s="154"/>
      <c r="RF680" s="154"/>
      <c r="RG680" s="154"/>
      <c r="RH680" s="154"/>
      <c r="RI680" s="154"/>
      <c r="RJ680" s="154"/>
      <c r="RK680" s="154"/>
      <c r="RL680" s="154"/>
      <c r="RM680" s="154"/>
      <c r="RN680" s="154"/>
      <c r="RO680" s="154"/>
      <c r="RP680" s="154"/>
      <c r="RQ680" s="154"/>
      <c r="RR680" s="154"/>
      <c r="RS680" s="154"/>
      <c r="RT680" s="154"/>
      <c r="RU680" s="154"/>
      <c r="RV680" s="154"/>
      <c r="RW680" s="154"/>
      <c r="RX680" s="154"/>
      <c r="RY680" s="154"/>
      <c r="RZ680" s="154"/>
      <c r="SA680" s="154"/>
      <c r="SB680" s="154"/>
      <c r="SC680" s="154"/>
      <c r="SD680" s="154"/>
      <c r="SE680" s="154"/>
      <c r="SF680" s="154"/>
      <c r="SG680" s="154"/>
      <c r="SH680" s="154"/>
      <c r="SI680" s="154"/>
      <c r="SJ680" s="154"/>
      <c r="SK680" s="154"/>
      <c r="SL680" s="154"/>
      <c r="SM680" s="154"/>
      <c r="SN680" s="154"/>
      <c r="SO680" s="154"/>
      <c r="SP680" s="154"/>
      <c r="SQ680" s="154"/>
      <c r="SR680" s="154"/>
      <c r="SS680" s="154"/>
      <c r="ST680" s="154"/>
      <c r="SU680" s="154"/>
      <c r="SV680" s="154"/>
      <c r="SW680" s="154"/>
      <c r="SX680" s="154"/>
      <c r="SY680" s="154"/>
      <c r="SZ680" s="154"/>
      <c r="TA680" s="154"/>
      <c r="TB680" s="154"/>
      <c r="TC680" s="154"/>
      <c r="TD680" s="154"/>
      <c r="TE680" s="154"/>
      <c r="TF680" s="154"/>
      <c r="TG680" s="154"/>
      <c r="TH680" s="154"/>
      <c r="TI680" s="154"/>
      <c r="TJ680" s="154"/>
      <c r="TK680" s="154"/>
      <c r="TL680" s="154"/>
      <c r="TM680" s="154"/>
      <c r="TN680" s="154"/>
      <c r="TO680" s="154"/>
      <c r="TP680" s="154"/>
      <c r="TQ680" s="154"/>
      <c r="TR680" s="154"/>
      <c r="TS680" s="154"/>
      <c r="TT680" s="154"/>
      <c r="TU680" s="154"/>
      <c r="TV680" s="154"/>
      <c r="TW680" s="154"/>
      <c r="TX680" s="154"/>
      <c r="TY680" s="154"/>
      <c r="TZ680" s="154"/>
      <c r="UA680" s="154"/>
      <c r="UB680" s="154"/>
      <c r="UC680" s="154"/>
      <c r="UD680" s="154"/>
      <c r="UE680" s="154"/>
      <c r="UF680" s="154"/>
      <c r="UG680" s="154"/>
      <c r="UH680" s="154"/>
      <c r="UI680" s="154"/>
      <c r="UJ680" s="154"/>
      <c r="UK680" s="154"/>
      <c r="UL680" s="154"/>
      <c r="UM680" s="154"/>
      <c r="UN680" s="154"/>
      <c r="UO680" s="154"/>
      <c r="UP680" s="154"/>
      <c r="UQ680" s="154"/>
      <c r="UR680" s="154"/>
      <c r="US680" s="154"/>
      <c r="UT680" s="154"/>
      <c r="UU680" s="154"/>
      <c r="UV680" s="154"/>
      <c r="UW680" s="154"/>
      <c r="UX680" s="154"/>
      <c r="UY680" s="154"/>
      <c r="UZ680" s="154"/>
      <c r="VA680" s="154"/>
      <c r="VB680" s="154"/>
      <c r="VC680" s="154"/>
      <c r="VD680" s="154"/>
      <c r="VE680" s="154"/>
      <c r="VF680" s="154"/>
      <c r="VG680" s="154"/>
      <c r="VH680" s="154"/>
      <c r="VI680" s="154"/>
      <c r="VJ680" s="154"/>
      <c r="VK680" s="154"/>
      <c r="VL680" s="154"/>
      <c r="VM680" s="154"/>
      <c r="VN680" s="154"/>
      <c r="VO680" s="154"/>
      <c r="VP680" s="154"/>
      <c r="VQ680" s="154"/>
      <c r="VR680" s="154"/>
      <c r="VS680" s="154"/>
      <c r="VT680" s="154"/>
      <c r="VU680" s="154"/>
      <c r="VV680" s="154"/>
      <c r="VW680" s="154"/>
    </row>
    <row r="681" spans="1:595" s="153" customFormat="1" ht="66" customHeight="1">
      <c r="A681" s="798"/>
      <c r="B681" s="747" t="s">
        <v>1466</v>
      </c>
      <c r="C681" s="657" t="s">
        <v>1467</v>
      </c>
      <c r="D681" s="659" t="s">
        <v>1290</v>
      </c>
      <c r="E681" s="661" t="s">
        <v>1468</v>
      </c>
      <c r="F681" s="653" t="s">
        <v>1469</v>
      </c>
      <c r="G681" s="664">
        <v>44927</v>
      </c>
      <c r="H681" s="653" t="s">
        <v>24</v>
      </c>
      <c r="I681" s="193" t="s">
        <v>352</v>
      </c>
      <c r="J681" s="193" t="s">
        <v>298</v>
      </c>
      <c r="K681" s="197" t="s">
        <v>1470</v>
      </c>
      <c r="L681" s="193" t="s">
        <v>28</v>
      </c>
      <c r="M681" s="152">
        <f>M682+M683+M684</f>
        <v>925100</v>
      </c>
      <c r="N681" s="152">
        <f t="shared" ref="N681:R681" si="65">N682+N683+N684</f>
        <v>925100</v>
      </c>
      <c r="O681" s="152">
        <f t="shared" si="65"/>
        <v>0</v>
      </c>
      <c r="P681" s="152">
        <f t="shared" si="65"/>
        <v>0</v>
      </c>
      <c r="Q681" s="152">
        <f t="shared" si="65"/>
        <v>0</v>
      </c>
      <c r="R681" s="152">
        <f t="shared" si="65"/>
        <v>0</v>
      </c>
      <c r="S681" s="551"/>
      <c r="AU681" s="154"/>
      <c r="AV681" s="154"/>
      <c r="AW681" s="154"/>
      <c r="AX681" s="154"/>
      <c r="AY681" s="154"/>
      <c r="AZ681" s="154"/>
      <c r="BA681" s="154"/>
      <c r="BB681" s="154"/>
      <c r="BC681" s="154"/>
      <c r="BD681" s="154"/>
      <c r="BE681" s="154"/>
      <c r="BF681" s="154"/>
      <c r="BG681" s="154"/>
      <c r="BH681" s="154"/>
      <c r="BI681" s="154"/>
      <c r="BJ681" s="154"/>
      <c r="BK681" s="154"/>
      <c r="BL681" s="154"/>
      <c r="BM681" s="154"/>
      <c r="BN681" s="154"/>
      <c r="BO681" s="154"/>
      <c r="BP681" s="154"/>
      <c r="BQ681" s="154"/>
      <c r="BR681" s="154"/>
      <c r="BS681" s="154"/>
      <c r="BT681" s="154"/>
      <c r="BU681" s="154"/>
      <c r="BV681" s="154"/>
      <c r="BW681" s="154"/>
      <c r="BX681" s="154"/>
      <c r="BY681" s="154"/>
      <c r="BZ681" s="154"/>
      <c r="CA681" s="154"/>
      <c r="CB681" s="154"/>
      <c r="CC681" s="154"/>
      <c r="CD681" s="154"/>
      <c r="CE681" s="154"/>
      <c r="CF681" s="154"/>
      <c r="CG681" s="154"/>
      <c r="CH681" s="154"/>
      <c r="CI681" s="154"/>
      <c r="CJ681" s="154"/>
      <c r="CK681" s="154"/>
      <c r="CL681" s="154"/>
      <c r="CM681" s="154"/>
      <c r="CN681" s="154"/>
      <c r="CO681" s="154"/>
      <c r="CP681" s="154"/>
      <c r="CQ681" s="154"/>
      <c r="CR681" s="154"/>
      <c r="CS681" s="154"/>
      <c r="CT681" s="154"/>
      <c r="CU681" s="154"/>
      <c r="CV681" s="154"/>
      <c r="CW681" s="154"/>
      <c r="CX681" s="154"/>
      <c r="CY681" s="154"/>
      <c r="CZ681" s="154"/>
      <c r="DA681" s="154"/>
      <c r="DB681" s="154"/>
      <c r="DC681" s="154"/>
      <c r="DD681" s="154"/>
      <c r="DE681" s="154"/>
      <c r="DF681" s="154"/>
      <c r="DG681" s="154"/>
      <c r="DH681" s="154"/>
      <c r="DI681" s="154"/>
      <c r="DJ681" s="154"/>
      <c r="DK681" s="154"/>
      <c r="DL681" s="154"/>
      <c r="DM681" s="154"/>
      <c r="DN681" s="154"/>
      <c r="DO681" s="154"/>
      <c r="DP681" s="154"/>
      <c r="DQ681" s="154"/>
      <c r="DR681" s="154"/>
      <c r="DS681" s="154"/>
      <c r="DT681" s="154"/>
      <c r="DU681" s="154"/>
      <c r="DV681" s="154"/>
      <c r="DW681" s="154"/>
      <c r="DX681" s="154"/>
      <c r="DY681" s="154"/>
      <c r="DZ681" s="154"/>
      <c r="EA681" s="154"/>
      <c r="EB681" s="154"/>
      <c r="EC681" s="154"/>
      <c r="ED681" s="154"/>
      <c r="EE681" s="154"/>
      <c r="EF681" s="154"/>
      <c r="EG681" s="154"/>
      <c r="EH681" s="154"/>
      <c r="EI681" s="154"/>
      <c r="EJ681" s="154"/>
      <c r="EK681" s="154"/>
      <c r="EL681" s="154"/>
      <c r="EM681" s="154"/>
      <c r="EN681" s="154"/>
      <c r="EO681" s="154"/>
      <c r="EP681" s="154"/>
      <c r="EQ681" s="154"/>
      <c r="ER681" s="154"/>
      <c r="ES681" s="154"/>
      <c r="ET681" s="154"/>
      <c r="EU681" s="154"/>
      <c r="EV681" s="154"/>
      <c r="EW681" s="154"/>
      <c r="EX681" s="154"/>
      <c r="EY681" s="154"/>
      <c r="EZ681" s="154"/>
      <c r="FA681" s="154"/>
      <c r="FB681" s="154"/>
      <c r="FC681" s="154"/>
      <c r="FD681" s="154"/>
      <c r="FE681" s="154"/>
      <c r="FF681" s="154"/>
      <c r="FG681" s="154"/>
      <c r="FH681" s="154"/>
      <c r="FI681" s="154"/>
      <c r="FJ681" s="154"/>
      <c r="FK681" s="154"/>
      <c r="FL681" s="154"/>
      <c r="FM681" s="154"/>
      <c r="FN681" s="154"/>
      <c r="FO681" s="154"/>
      <c r="FP681" s="154"/>
      <c r="FQ681" s="154"/>
      <c r="FR681" s="154"/>
      <c r="FS681" s="154"/>
      <c r="FT681" s="154"/>
      <c r="FU681" s="154"/>
      <c r="FV681" s="154"/>
      <c r="FW681" s="154"/>
      <c r="FX681" s="154"/>
      <c r="FY681" s="154"/>
      <c r="FZ681" s="154"/>
      <c r="GA681" s="154"/>
      <c r="GB681" s="154"/>
      <c r="GC681" s="154"/>
      <c r="GD681" s="154"/>
      <c r="GE681" s="154"/>
      <c r="GF681" s="154"/>
      <c r="GG681" s="154"/>
      <c r="GH681" s="154"/>
      <c r="GI681" s="154"/>
      <c r="GJ681" s="154"/>
      <c r="GK681" s="154"/>
      <c r="GL681" s="154"/>
      <c r="GM681" s="154"/>
      <c r="GN681" s="154"/>
      <c r="GO681" s="154"/>
      <c r="GP681" s="154"/>
      <c r="GQ681" s="154"/>
      <c r="GR681" s="154"/>
      <c r="GS681" s="154"/>
      <c r="GT681" s="154"/>
      <c r="GU681" s="154"/>
      <c r="GV681" s="154"/>
      <c r="GW681" s="154"/>
      <c r="GX681" s="154"/>
      <c r="GY681" s="154"/>
      <c r="GZ681" s="154"/>
      <c r="HA681" s="154"/>
      <c r="HB681" s="154"/>
      <c r="HC681" s="154"/>
      <c r="HD681" s="154"/>
      <c r="HE681" s="154"/>
      <c r="HF681" s="154"/>
      <c r="HG681" s="154"/>
      <c r="HH681" s="154"/>
      <c r="HI681" s="154"/>
      <c r="HJ681" s="154"/>
      <c r="HK681" s="154"/>
      <c r="HL681" s="154"/>
      <c r="HM681" s="154"/>
      <c r="HN681" s="154"/>
      <c r="HO681" s="154"/>
      <c r="HP681" s="154"/>
      <c r="HQ681" s="154"/>
      <c r="HR681" s="154"/>
      <c r="HS681" s="154"/>
      <c r="HT681" s="154"/>
      <c r="HU681" s="154"/>
      <c r="HV681" s="154"/>
      <c r="HW681" s="154"/>
      <c r="HX681" s="154"/>
      <c r="HY681" s="154"/>
      <c r="HZ681" s="154"/>
      <c r="IA681" s="154"/>
      <c r="IB681" s="154"/>
      <c r="IC681" s="154"/>
      <c r="ID681" s="154"/>
      <c r="IE681" s="154"/>
      <c r="IF681" s="154"/>
      <c r="IG681" s="154"/>
      <c r="IH681" s="154"/>
      <c r="II681" s="154"/>
      <c r="IJ681" s="154"/>
      <c r="IK681" s="154"/>
      <c r="IL681" s="154"/>
      <c r="IM681" s="154"/>
      <c r="IN681" s="154"/>
      <c r="IO681" s="154"/>
      <c r="IP681" s="154"/>
      <c r="IQ681" s="154"/>
      <c r="IR681" s="154"/>
      <c r="IS681" s="154"/>
      <c r="IT681" s="154"/>
      <c r="IU681" s="154"/>
      <c r="IV681" s="154"/>
      <c r="IW681" s="154"/>
      <c r="IX681" s="154"/>
      <c r="IY681" s="154"/>
      <c r="IZ681" s="154"/>
      <c r="JA681" s="154"/>
      <c r="JB681" s="154"/>
      <c r="JC681" s="154"/>
      <c r="JD681" s="154"/>
      <c r="JE681" s="154"/>
      <c r="JF681" s="154"/>
      <c r="JG681" s="154"/>
      <c r="JH681" s="154"/>
      <c r="JI681" s="154"/>
      <c r="JJ681" s="154"/>
      <c r="JK681" s="154"/>
      <c r="JL681" s="154"/>
      <c r="JM681" s="154"/>
      <c r="JN681" s="154"/>
      <c r="JO681" s="154"/>
      <c r="JP681" s="154"/>
      <c r="JQ681" s="154"/>
      <c r="JR681" s="154"/>
      <c r="JS681" s="154"/>
      <c r="JT681" s="154"/>
      <c r="JU681" s="154"/>
      <c r="JV681" s="154"/>
      <c r="JW681" s="154"/>
      <c r="JX681" s="154"/>
      <c r="JY681" s="154"/>
      <c r="JZ681" s="154"/>
      <c r="KA681" s="154"/>
      <c r="KB681" s="154"/>
      <c r="KC681" s="154"/>
      <c r="KD681" s="154"/>
      <c r="KE681" s="154"/>
      <c r="KF681" s="154"/>
      <c r="KG681" s="154"/>
      <c r="KH681" s="154"/>
      <c r="KI681" s="154"/>
      <c r="KJ681" s="154"/>
      <c r="KK681" s="154"/>
      <c r="KL681" s="154"/>
      <c r="KM681" s="154"/>
      <c r="KN681" s="154"/>
      <c r="KO681" s="154"/>
      <c r="KP681" s="154"/>
      <c r="KQ681" s="154"/>
      <c r="KR681" s="154"/>
      <c r="KS681" s="154"/>
      <c r="KT681" s="154"/>
      <c r="KU681" s="154"/>
      <c r="KV681" s="154"/>
      <c r="KW681" s="154"/>
      <c r="KX681" s="154"/>
      <c r="KY681" s="154"/>
      <c r="KZ681" s="154"/>
      <c r="LA681" s="154"/>
      <c r="LB681" s="154"/>
      <c r="LC681" s="154"/>
      <c r="LD681" s="154"/>
      <c r="LE681" s="154"/>
      <c r="LF681" s="154"/>
      <c r="LG681" s="154"/>
      <c r="LH681" s="154"/>
      <c r="LI681" s="154"/>
      <c r="LJ681" s="154"/>
      <c r="LK681" s="154"/>
      <c r="LL681" s="154"/>
      <c r="LM681" s="154"/>
      <c r="LN681" s="154"/>
      <c r="LO681" s="154"/>
      <c r="LP681" s="154"/>
      <c r="LQ681" s="154"/>
      <c r="LR681" s="154"/>
      <c r="LS681" s="154"/>
      <c r="LT681" s="154"/>
      <c r="LU681" s="154"/>
      <c r="LV681" s="154"/>
      <c r="LW681" s="154"/>
      <c r="LX681" s="154"/>
      <c r="LY681" s="154"/>
      <c r="LZ681" s="154"/>
      <c r="MA681" s="154"/>
      <c r="MB681" s="154"/>
      <c r="MC681" s="154"/>
      <c r="MD681" s="154"/>
      <c r="ME681" s="154"/>
      <c r="MF681" s="154"/>
      <c r="MG681" s="154"/>
      <c r="MH681" s="154"/>
      <c r="MI681" s="154"/>
      <c r="MJ681" s="154"/>
      <c r="MK681" s="154"/>
      <c r="ML681" s="154"/>
      <c r="MM681" s="154"/>
      <c r="MN681" s="154"/>
      <c r="MO681" s="154"/>
      <c r="MP681" s="154"/>
      <c r="MQ681" s="154"/>
      <c r="MR681" s="154"/>
      <c r="MS681" s="154"/>
      <c r="MT681" s="154"/>
      <c r="MU681" s="154"/>
      <c r="MV681" s="154"/>
      <c r="MW681" s="154"/>
      <c r="MX681" s="154"/>
      <c r="MY681" s="154"/>
      <c r="MZ681" s="154"/>
      <c r="NA681" s="154"/>
      <c r="NB681" s="154"/>
      <c r="NC681" s="154"/>
      <c r="ND681" s="154"/>
      <c r="NE681" s="154"/>
      <c r="NF681" s="154"/>
      <c r="NG681" s="154"/>
      <c r="NH681" s="154"/>
      <c r="NI681" s="154"/>
      <c r="NJ681" s="154"/>
      <c r="NK681" s="154"/>
      <c r="NL681" s="154"/>
      <c r="NM681" s="154"/>
      <c r="NN681" s="154"/>
      <c r="NO681" s="154"/>
      <c r="NP681" s="154"/>
      <c r="NQ681" s="154"/>
      <c r="NR681" s="154"/>
      <c r="NS681" s="154"/>
      <c r="NT681" s="154"/>
      <c r="NU681" s="154"/>
      <c r="NV681" s="154"/>
      <c r="NW681" s="154"/>
      <c r="NX681" s="154"/>
      <c r="NY681" s="154"/>
      <c r="NZ681" s="154"/>
      <c r="OA681" s="154"/>
      <c r="OB681" s="154"/>
      <c r="OC681" s="154"/>
      <c r="OD681" s="154"/>
      <c r="OE681" s="154"/>
      <c r="OF681" s="154"/>
      <c r="OG681" s="154"/>
      <c r="OH681" s="154"/>
      <c r="OI681" s="154"/>
      <c r="OJ681" s="154"/>
      <c r="OK681" s="154"/>
      <c r="OL681" s="154"/>
      <c r="OM681" s="154"/>
      <c r="ON681" s="154"/>
      <c r="OO681" s="154"/>
      <c r="OP681" s="154"/>
      <c r="OQ681" s="154"/>
      <c r="OR681" s="154"/>
      <c r="OS681" s="154"/>
      <c r="OT681" s="154"/>
      <c r="OU681" s="154"/>
      <c r="OV681" s="154"/>
      <c r="OW681" s="154"/>
      <c r="OX681" s="154"/>
      <c r="OY681" s="154"/>
      <c r="OZ681" s="154"/>
      <c r="PA681" s="154"/>
      <c r="PB681" s="154"/>
      <c r="PC681" s="154"/>
      <c r="PD681" s="154"/>
      <c r="PE681" s="154"/>
      <c r="PF681" s="154"/>
      <c r="PG681" s="154"/>
      <c r="PH681" s="154"/>
      <c r="PI681" s="154"/>
      <c r="PJ681" s="154"/>
      <c r="PK681" s="154"/>
      <c r="PL681" s="154"/>
      <c r="PM681" s="154"/>
      <c r="PN681" s="154"/>
      <c r="PO681" s="154"/>
      <c r="PP681" s="154"/>
      <c r="PQ681" s="154"/>
      <c r="PR681" s="154"/>
      <c r="PS681" s="154"/>
      <c r="PT681" s="154"/>
      <c r="PU681" s="154"/>
      <c r="PV681" s="154"/>
      <c r="PW681" s="154"/>
      <c r="PX681" s="154"/>
      <c r="PY681" s="154"/>
      <c r="PZ681" s="154"/>
      <c r="QA681" s="154"/>
      <c r="QB681" s="154"/>
      <c r="QC681" s="154"/>
      <c r="QD681" s="154"/>
      <c r="QE681" s="154"/>
      <c r="QF681" s="154"/>
      <c r="QG681" s="154"/>
      <c r="QH681" s="154"/>
      <c r="QI681" s="154"/>
      <c r="QJ681" s="154"/>
      <c r="QK681" s="154"/>
      <c r="QL681" s="154"/>
      <c r="QM681" s="154"/>
      <c r="QN681" s="154"/>
      <c r="QO681" s="154"/>
      <c r="QP681" s="154"/>
      <c r="QQ681" s="154"/>
      <c r="QR681" s="154"/>
      <c r="QS681" s="154"/>
      <c r="QT681" s="154"/>
      <c r="QU681" s="154"/>
      <c r="QV681" s="154"/>
      <c r="QW681" s="154"/>
      <c r="QX681" s="154"/>
      <c r="QY681" s="154"/>
      <c r="QZ681" s="154"/>
      <c r="RA681" s="154"/>
      <c r="RB681" s="154"/>
      <c r="RC681" s="154"/>
      <c r="RD681" s="154"/>
      <c r="RE681" s="154"/>
      <c r="RF681" s="154"/>
      <c r="RG681" s="154"/>
      <c r="RH681" s="154"/>
      <c r="RI681" s="154"/>
      <c r="RJ681" s="154"/>
      <c r="RK681" s="154"/>
      <c r="RL681" s="154"/>
      <c r="RM681" s="154"/>
      <c r="RN681" s="154"/>
      <c r="RO681" s="154"/>
      <c r="RP681" s="154"/>
      <c r="RQ681" s="154"/>
      <c r="RR681" s="154"/>
      <c r="RS681" s="154"/>
      <c r="RT681" s="154"/>
      <c r="RU681" s="154"/>
      <c r="RV681" s="154"/>
      <c r="RW681" s="154"/>
      <c r="RX681" s="154"/>
      <c r="RY681" s="154"/>
      <c r="RZ681" s="154"/>
      <c r="SA681" s="154"/>
      <c r="SB681" s="154"/>
      <c r="SC681" s="154"/>
      <c r="SD681" s="154"/>
      <c r="SE681" s="154"/>
      <c r="SF681" s="154"/>
      <c r="SG681" s="154"/>
      <c r="SH681" s="154"/>
      <c r="SI681" s="154"/>
      <c r="SJ681" s="154"/>
      <c r="SK681" s="154"/>
      <c r="SL681" s="154"/>
      <c r="SM681" s="154"/>
      <c r="SN681" s="154"/>
      <c r="SO681" s="154"/>
      <c r="SP681" s="154"/>
      <c r="SQ681" s="154"/>
      <c r="SR681" s="154"/>
      <c r="SS681" s="154"/>
      <c r="ST681" s="154"/>
      <c r="SU681" s="154"/>
      <c r="SV681" s="154"/>
      <c r="SW681" s="154"/>
      <c r="SX681" s="154"/>
      <c r="SY681" s="154"/>
      <c r="SZ681" s="154"/>
      <c r="TA681" s="154"/>
      <c r="TB681" s="154"/>
      <c r="TC681" s="154"/>
      <c r="TD681" s="154"/>
      <c r="TE681" s="154"/>
      <c r="TF681" s="154"/>
      <c r="TG681" s="154"/>
      <c r="TH681" s="154"/>
      <c r="TI681" s="154"/>
      <c r="TJ681" s="154"/>
      <c r="TK681" s="154"/>
      <c r="TL681" s="154"/>
      <c r="TM681" s="154"/>
      <c r="TN681" s="154"/>
      <c r="TO681" s="154"/>
      <c r="TP681" s="154"/>
      <c r="TQ681" s="154"/>
      <c r="TR681" s="154"/>
      <c r="TS681" s="154"/>
      <c r="TT681" s="154"/>
      <c r="TU681" s="154"/>
      <c r="TV681" s="154"/>
      <c r="TW681" s="154"/>
      <c r="TX681" s="154"/>
      <c r="TY681" s="154"/>
      <c r="TZ681" s="154"/>
      <c r="UA681" s="154"/>
      <c r="UB681" s="154"/>
      <c r="UC681" s="154"/>
      <c r="UD681" s="154"/>
      <c r="UE681" s="154"/>
      <c r="UF681" s="154"/>
      <c r="UG681" s="154"/>
      <c r="UH681" s="154"/>
      <c r="UI681" s="154"/>
      <c r="UJ681" s="154"/>
      <c r="UK681" s="154"/>
      <c r="UL681" s="154"/>
      <c r="UM681" s="154"/>
      <c r="UN681" s="154"/>
      <c r="UO681" s="154"/>
      <c r="UP681" s="154"/>
      <c r="UQ681" s="154"/>
      <c r="UR681" s="154"/>
      <c r="US681" s="154"/>
      <c r="UT681" s="154"/>
      <c r="UU681" s="154"/>
      <c r="UV681" s="154"/>
      <c r="UW681" s="154"/>
      <c r="UX681" s="154"/>
      <c r="UY681" s="154"/>
      <c r="UZ681" s="154"/>
      <c r="VA681" s="154"/>
      <c r="VB681" s="154"/>
      <c r="VC681" s="154"/>
      <c r="VD681" s="154"/>
      <c r="VE681" s="154"/>
      <c r="VF681" s="154"/>
      <c r="VG681" s="154"/>
      <c r="VH681" s="154"/>
      <c r="VI681" s="154"/>
      <c r="VJ681" s="154"/>
      <c r="VK681" s="154"/>
      <c r="VL681" s="154"/>
      <c r="VM681" s="154"/>
      <c r="VN681" s="154"/>
      <c r="VO681" s="154"/>
      <c r="VP681" s="154"/>
      <c r="VQ681" s="154"/>
      <c r="VR681" s="154"/>
      <c r="VS681" s="154"/>
      <c r="VT681" s="154"/>
      <c r="VU681" s="154"/>
      <c r="VV681" s="154"/>
      <c r="VW681" s="154"/>
    </row>
    <row r="682" spans="1:595" s="153" customFormat="1" ht="30.75" customHeight="1">
      <c r="A682" s="798"/>
      <c r="B682" s="748"/>
      <c r="C682" s="676"/>
      <c r="D682" s="680"/>
      <c r="E682" s="683"/>
      <c r="F682" s="654"/>
      <c r="G682" s="684"/>
      <c r="H682" s="654"/>
      <c r="I682" s="169" t="s">
        <v>352</v>
      </c>
      <c r="J682" s="169" t="s">
        <v>298</v>
      </c>
      <c r="K682" s="175" t="s">
        <v>1470</v>
      </c>
      <c r="L682" s="169" t="s">
        <v>424</v>
      </c>
      <c r="M682" s="155">
        <v>897500</v>
      </c>
      <c r="N682" s="155">
        <v>897500</v>
      </c>
      <c r="O682" s="155">
        <v>0</v>
      </c>
      <c r="P682" s="168">
        <v>0</v>
      </c>
      <c r="Q682" s="161">
        <v>0</v>
      </c>
      <c r="R682" s="161">
        <v>0</v>
      </c>
      <c r="S682" s="545">
        <v>3</v>
      </c>
      <c r="AU682" s="154"/>
      <c r="AV682" s="154"/>
      <c r="AW682" s="154"/>
      <c r="AX682" s="154"/>
      <c r="AY682" s="154"/>
      <c r="AZ682" s="154"/>
      <c r="BA682" s="154"/>
      <c r="BB682" s="154"/>
      <c r="BC682" s="154"/>
      <c r="BD682" s="154"/>
      <c r="BE682" s="154"/>
      <c r="BF682" s="154"/>
      <c r="BG682" s="154"/>
      <c r="BH682" s="154"/>
      <c r="BI682" s="154"/>
      <c r="BJ682" s="154"/>
      <c r="BK682" s="154"/>
      <c r="BL682" s="154"/>
      <c r="BM682" s="154"/>
      <c r="BN682" s="154"/>
      <c r="BO682" s="154"/>
      <c r="BP682" s="154"/>
      <c r="BQ682" s="154"/>
      <c r="BR682" s="154"/>
      <c r="BS682" s="154"/>
      <c r="BT682" s="154"/>
      <c r="BU682" s="154"/>
      <c r="BV682" s="154"/>
      <c r="BW682" s="154"/>
      <c r="BX682" s="154"/>
      <c r="BY682" s="154"/>
      <c r="BZ682" s="154"/>
      <c r="CA682" s="154"/>
      <c r="CB682" s="154"/>
      <c r="CC682" s="154"/>
      <c r="CD682" s="154"/>
      <c r="CE682" s="154"/>
      <c r="CF682" s="154"/>
      <c r="CG682" s="154"/>
      <c r="CH682" s="154"/>
      <c r="CI682" s="154"/>
      <c r="CJ682" s="154"/>
      <c r="CK682" s="154"/>
      <c r="CL682" s="154"/>
      <c r="CM682" s="154"/>
      <c r="CN682" s="154"/>
      <c r="CO682" s="154"/>
      <c r="CP682" s="154"/>
      <c r="CQ682" s="154"/>
      <c r="CR682" s="154"/>
      <c r="CS682" s="154"/>
      <c r="CT682" s="154"/>
      <c r="CU682" s="154"/>
      <c r="CV682" s="154"/>
      <c r="CW682" s="154"/>
      <c r="CX682" s="154"/>
      <c r="CY682" s="154"/>
      <c r="CZ682" s="154"/>
      <c r="DA682" s="154"/>
      <c r="DB682" s="154"/>
      <c r="DC682" s="154"/>
      <c r="DD682" s="154"/>
      <c r="DE682" s="154"/>
      <c r="DF682" s="154"/>
      <c r="DG682" s="154"/>
      <c r="DH682" s="154"/>
      <c r="DI682" s="154"/>
      <c r="DJ682" s="154"/>
      <c r="DK682" s="154"/>
      <c r="DL682" s="154"/>
      <c r="DM682" s="154"/>
      <c r="DN682" s="154"/>
      <c r="DO682" s="154"/>
      <c r="DP682" s="154"/>
      <c r="DQ682" s="154"/>
      <c r="DR682" s="154"/>
      <c r="DS682" s="154"/>
      <c r="DT682" s="154"/>
      <c r="DU682" s="154"/>
      <c r="DV682" s="154"/>
      <c r="DW682" s="154"/>
      <c r="DX682" s="154"/>
      <c r="DY682" s="154"/>
      <c r="DZ682" s="154"/>
      <c r="EA682" s="154"/>
      <c r="EB682" s="154"/>
      <c r="EC682" s="154"/>
      <c r="ED682" s="154"/>
      <c r="EE682" s="154"/>
      <c r="EF682" s="154"/>
      <c r="EG682" s="154"/>
      <c r="EH682" s="154"/>
      <c r="EI682" s="154"/>
      <c r="EJ682" s="154"/>
      <c r="EK682" s="154"/>
      <c r="EL682" s="154"/>
      <c r="EM682" s="154"/>
      <c r="EN682" s="154"/>
      <c r="EO682" s="154"/>
      <c r="EP682" s="154"/>
      <c r="EQ682" s="154"/>
      <c r="ER682" s="154"/>
      <c r="ES682" s="154"/>
      <c r="ET682" s="154"/>
      <c r="EU682" s="154"/>
      <c r="EV682" s="154"/>
      <c r="EW682" s="154"/>
      <c r="EX682" s="154"/>
      <c r="EY682" s="154"/>
      <c r="EZ682" s="154"/>
      <c r="FA682" s="154"/>
      <c r="FB682" s="154"/>
      <c r="FC682" s="154"/>
      <c r="FD682" s="154"/>
      <c r="FE682" s="154"/>
      <c r="FF682" s="154"/>
      <c r="FG682" s="154"/>
      <c r="FH682" s="154"/>
      <c r="FI682" s="154"/>
      <c r="FJ682" s="154"/>
      <c r="FK682" s="154"/>
      <c r="FL682" s="154"/>
      <c r="FM682" s="154"/>
      <c r="FN682" s="154"/>
      <c r="FO682" s="154"/>
      <c r="FP682" s="154"/>
      <c r="FQ682" s="154"/>
      <c r="FR682" s="154"/>
      <c r="FS682" s="154"/>
      <c r="FT682" s="154"/>
      <c r="FU682" s="154"/>
      <c r="FV682" s="154"/>
      <c r="FW682" s="154"/>
      <c r="FX682" s="154"/>
      <c r="FY682" s="154"/>
      <c r="FZ682" s="154"/>
      <c r="GA682" s="154"/>
      <c r="GB682" s="154"/>
      <c r="GC682" s="154"/>
      <c r="GD682" s="154"/>
      <c r="GE682" s="154"/>
      <c r="GF682" s="154"/>
      <c r="GG682" s="154"/>
      <c r="GH682" s="154"/>
      <c r="GI682" s="154"/>
      <c r="GJ682" s="154"/>
      <c r="GK682" s="154"/>
      <c r="GL682" s="154"/>
      <c r="GM682" s="154"/>
      <c r="GN682" s="154"/>
      <c r="GO682" s="154"/>
      <c r="GP682" s="154"/>
      <c r="GQ682" s="154"/>
      <c r="GR682" s="154"/>
      <c r="GS682" s="154"/>
      <c r="GT682" s="154"/>
      <c r="GU682" s="154"/>
      <c r="GV682" s="154"/>
      <c r="GW682" s="154"/>
      <c r="GX682" s="154"/>
      <c r="GY682" s="154"/>
      <c r="GZ682" s="154"/>
      <c r="HA682" s="154"/>
      <c r="HB682" s="154"/>
      <c r="HC682" s="154"/>
      <c r="HD682" s="154"/>
      <c r="HE682" s="154"/>
      <c r="HF682" s="154"/>
      <c r="HG682" s="154"/>
      <c r="HH682" s="154"/>
      <c r="HI682" s="154"/>
      <c r="HJ682" s="154"/>
      <c r="HK682" s="154"/>
      <c r="HL682" s="154"/>
      <c r="HM682" s="154"/>
      <c r="HN682" s="154"/>
      <c r="HO682" s="154"/>
      <c r="HP682" s="154"/>
      <c r="HQ682" s="154"/>
      <c r="HR682" s="154"/>
      <c r="HS682" s="154"/>
      <c r="HT682" s="154"/>
      <c r="HU682" s="154"/>
      <c r="HV682" s="154"/>
      <c r="HW682" s="154"/>
      <c r="HX682" s="154"/>
      <c r="HY682" s="154"/>
      <c r="HZ682" s="154"/>
      <c r="IA682" s="154"/>
      <c r="IB682" s="154"/>
      <c r="IC682" s="154"/>
      <c r="ID682" s="154"/>
      <c r="IE682" s="154"/>
      <c r="IF682" s="154"/>
      <c r="IG682" s="154"/>
      <c r="IH682" s="154"/>
      <c r="II682" s="154"/>
      <c r="IJ682" s="154"/>
      <c r="IK682" s="154"/>
      <c r="IL682" s="154"/>
      <c r="IM682" s="154"/>
      <c r="IN682" s="154"/>
      <c r="IO682" s="154"/>
      <c r="IP682" s="154"/>
      <c r="IQ682" s="154"/>
      <c r="IR682" s="154"/>
      <c r="IS682" s="154"/>
      <c r="IT682" s="154"/>
      <c r="IU682" s="154"/>
      <c r="IV682" s="154"/>
      <c r="IW682" s="154"/>
      <c r="IX682" s="154"/>
      <c r="IY682" s="154"/>
      <c r="IZ682" s="154"/>
      <c r="JA682" s="154"/>
      <c r="JB682" s="154"/>
      <c r="JC682" s="154"/>
      <c r="JD682" s="154"/>
      <c r="JE682" s="154"/>
      <c r="JF682" s="154"/>
      <c r="JG682" s="154"/>
      <c r="JH682" s="154"/>
      <c r="JI682" s="154"/>
      <c r="JJ682" s="154"/>
      <c r="JK682" s="154"/>
      <c r="JL682" s="154"/>
      <c r="JM682" s="154"/>
      <c r="JN682" s="154"/>
      <c r="JO682" s="154"/>
      <c r="JP682" s="154"/>
      <c r="JQ682" s="154"/>
      <c r="JR682" s="154"/>
      <c r="JS682" s="154"/>
      <c r="JT682" s="154"/>
      <c r="JU682" s="154"/>
      <c r="JV682" s="154"/>
      <c r="JW682" s="154"/>
      <c r="JX682" s="154"/>
      <c r="JY682" s="154"/>
      <c r="JZ682" s="154"/>
      <c r="KA682" s="154"/>
      <c r="KB682" s="154"/>
      <c r="KC682" s="154"/>
      <c r="KD682" s="154"/>
      <c r="KE682" s="154"/>
      <c r="KF682" s="154"/>
      <c r="KG682" s="154"/>
      <c r="KH682" s="154"/>
      <c r="KI682" s="154"/>
      <c r="KJ682" s="154"/>
      <c r="KK682" s="154"/>
      <c r="KL682" s="154"/>
      <c r="KM682" s="154"/>
      <c r="KN682" s="154"/>
      <c r="KO682" s="154"/>
      <c r="KP682" s="154"/>
      <c r="KQ682" s="154"/>
      <c r="KR682" s="154"/>
      <c r="KS682" s="154"/>
      <c r="KT682" s="154"/>
      <c r="KU682" s="154"/>
      <c r="KV682" s="154"/>
      <c r="KW682" s="154"/>
      <c r="KX682" s="154"/>
      <c r="KY682" s="154"/>
      <c r="KZ682" s="154"/>
      <c r="LA682" s="154"/>
      <c r="LB682" s="154"/>
      <c r="LC682" s="154"/>
      <c r="LD682" s="154"/>
      <c r="LE682" s="154"/>
      <c r="LF682" s="154"/>
      <c r="LG682" s="154"/>
      <c r="LH682" s="154"/>
      <c r="LI682" s="154"/>
      <c r="LJ682" s="154"/>
      <c r="LK682" s="154"/>
      <c r="LL682" s="154"/>
      <c r="LM682" s="154"/>
      <c r="LN682" s="154"/>
      <c r="LO682" s="154"/>
      <c r="LP682" s="154"/>
      <c r="LQ682" s="154"/>
      <c r="LR682" s="154"/>
      <c r="LS682" s="154"/>
      <c r="LT682" s="154"/>
      <c r="LU682" s="154"/>
      <c r="LV682" s="154"/>
      <c r="LW682" s="154"/>
      <c r="LX682" s="154"/>
      <c r="LY682" s="154"/>
      <c r="LZ682" s="154"/>
      <c r="MA682" s="154"/>
      <c r="MB682" s="154"/>
      <c r="MC682" s="154"/>
      <c r="MD682" s="154"/>
      <c r="ME682" s="154"/>
      <c r="MF682" s="154"/>
      <c r="MG682" s="154"/>
      <c r="MH682" s="154"/>
      <c r="MI682" s="154"/>
      <c r="MJ682" s="154"/>
      <c r="MK682" s="154"/>
      <c r="ML682" s="154"/>
      <c r="MM682" s="154"/>
      <c r="MN682" s="154"/>
      <c r="MO682" s="154"/>
      <c r="MP682" s="154"/>
      <c r="MQ682" s="154"/>
      <c r="MR682" s="154"/>
      <c r="MS682" s="154"/>
      <c r="MT682" s="154"/>
      <c r="MU682" s="154"/>
      <c r="MV682" s="154"/>
      <c r="MW682" s="154"/>
      <c r="MX682" s="154"/>
      <c r="MY682" s="154"/>
      <c r="MZ682" s="154"/>
      <c r="NA682" s="154"/>
      <c r="NB682" s="154"/>
      <c r="NC682" s="154"/>
      <c r="ND682" s="154"/>
      <c r="NE682" s="154"/>
      <c r="NF682" s="154"/>
      <c r="NG682" s="154"/>
      <c r="NH682" s="154"/>
      <c r="NI682" s="154"/>
      <c r="NJ682" s="154"/>
      <c r="NK682" s="154"/>
      <c r="NL682" s="154"/>
      <c r="NM682" s="154"/>
      <c r="NN682" s="154"/>
      <c r="NO682" s="154"/>
      <c r="NP682" s="154"/>
      <c r="NQ682" s="154"/>
      <c r="NR682" s="154"/>
      <c r="NS682" s="154"/>
      <c r="NT682" s="154"/>
      <c r="NU682" s="154"/>
      <c r="NV682" s="154"/>
      <c r="NW682" s="154"/>
      <c r="NX682" s="154"/>
      <c r="NY682" s="154"/>
      <c r="NZ682" s="154"/>
      <c r="OA682" s="154"/>
      <c r="OB682" s="154"/>
      <c r="OC682" s="154"/>
      <c r="OD682" s="154"/>
      <c r="OE682" s="154"/>
      <c r="OF682" s="154"/>
      <c r="OG682" s="154"/>
      <c r="OH682" s="154"/>
      <c r="OI682" s="154"/>
      <c r="OJ682" s="154"/>
      <c r="OK682" s="154"/>
      <c r="OL682" s="154"/>
      <c r="OM682" s="154"/>
      <c r="ON682" s="154"/>
      <c r="OO682" s="154"/>
      <c r="OP682" s="154"/>
      <c r="OQ682" s="154"/>
      <c r="OR682" s="154"/>
      <c r="OS682" s="154"/>
      <c r="OT682" s="154"/>
      <c r="OU682" s="154"/>
      <c r="OV682" s="154"/>
      <c r="OW682" s="154"/>
      <c r="OX682" s="154"/>
      <c r="OY682" s="154"/>
      <c r="OZ682" s="154"/>
      <c r="PA682" s="154"/>
      <c r="PB682" s="154"/>
      <c r="PC682" s="154"/>
      <c r="PD682" s="154"/>
      <c r="PE682" s="154"/>
      <c r="PF682" s="154"/>
      <c r="PG682" s="154"/>
      <c r="PH682" s="154"/>
      <c r="PI682" s="154"/>
      <c r="PJ682" s="154"/>
      <c r="PK682" s="154"/>
      <c r="PL682" s="154"/>
      <c r="PM682" s="154"/>
      <c r="PN682" s="154"/>
      <c r="PO682" s="154"/>
      <c r="PP682" s="154"/>
      <c r="PQ682" s="154"/>
      <c r="PR682" s="154"/>
      <c r="PS682" s="154"/>
      <c r="PT682" s="154"/>
      <c r="PU682" s="154"/>
      <c r="PV682" s="154"/>
      <c r="PW682" s="154"/>
      <c r="PX682" s="154"/>
      <c r="PY682" s="154"/>
      <c r="PZ682" s="154"/>
      <c r="QA682" s="154"/>
      <c r="QB682" s="154"/>
      <c r="QC682" s="154"/>
      <c r="QD682" s="154"/>
      <c r="QE682" s="154"/>
      <c r="QF682" s="154"/>
      <c r="QG682" s="154"/>
      <c r="QH682" s="154"/>
      <c r="QI682" s="154"/>
      <c r="QJ682" s="154"/>
      <c r="QK682" s="154"/>
      <c r="QL682" s="154"/>
      <c r="QM682" s="154"/>
      <c r="QN682" s="154"/>
      <c r="QO682" s="154"/>
      <c r="QP682" s="154"/>
      <c r="QQ682" s="154"/>
      <c r="QR682" s="154"/>
      <c r="QS682" s="154"/>
      <c r="QT682" s="154"/>
      <c r="QU682" s="154"/>
      <c r="QV682" s="154"/>
      <c r="QW682" s="154"/>
      <c r="QX682" s="154"/>
      <c r="QY682" s="154"/>
      <c r="QZ682" s="154"/>
      <c r="RA682" s="154"/>
      <c r="RB682" s="154"/>
      <c r="RC682" s="154"/>
      <c r="RD682" s="154"/>
      <c r="RE682" s="154"/>
      <c r="RF682" s="154"/>
      <c r="RG682" s="154"/>
      <c r="RH682" s="154"/>
      <c r="RI682" s="154"/>
      <c r="RJ682" s="154"/>
      <c r="RK682" s="154"/>
      <c r="RL682" s="154"/>
      <c r="RM682" s="154"/>
      <c r="RN682" s="154"/>
      <c r="RO682" s="154"/>
      <c r="RP682" s="154"/>
      <c r="RQ682" s="154"/>
      <c r="RR682" s="154"/>
      <c r="RS682" s="154"/>
      <c r="RT682" s="154"/>
      <c r="RU682" s="154"/>
      <c r="RV682" s="154"/>
      <c r="RW682" s="154"/>
      <c r="RX682" s="154"/>
      <c r="RY682" s="154"/>
      <c r="RZ682" s="154"/>
      <c r="SA682" s="154"/>
      <c r="SB682" s="154"/>
      <c r="SC682" s="154"/>
      <c r="SD682" s="154"/>
      <c r="SE682" s="154"/>
      <c r="SF682" s="154"/>
      <c r="SG682" s="154"/>
      <c r="SH682" s="154"/>
      <c r="SI682" s="154"/>
      <c r="SJ682" s="154"/>
      <c r="SK682" s="154"/>
      <c r="SL682" s="154"/>
      <c r="SM682" s="154"/>
      <c r="SN682" s="154"/>
      <c r="SO682" s="154"/>
      <c r="SP682" s="154"/>
      <c r="SQ682" s="154"/>
      <c r="SR682" s="154"/>
      <c r="SS682" s="154"/>
      <c r="ST682" s="154"/>
      <c r="SU682" s="154"/>
      <c r="SV682" s="154"/>
      <c r="SW682" s="154"/>
      <c r="SX682" s="154"/>
      <c r="SY682" s="154"/>
      <c r="SZ682" s="154"/>
      <c r="TA682" s="154"/>
      <c r="TB682" s="154"/>
      <c r="TC682" s="154"/>
      <c r="TD682" s="154"/>
      <c r="TE682" s="154"/>
      <c r="TF682" s="154"/>
      <c r="TG682" s="154"/>
      <c r="TH682" s="154"/>
      <c r="TI682" s="154"/>
      <c r="TJ682" s="154"/>
      <c r="TK682" s="154"/>
      <c r="TL682" s="154"/>
      <c r="TM682" s="154"/>
      <c r="TN682" s="154"/>
      <c r="TO682" s="154"/>
      <c r="TP682" s="154"/>
      <c r="TQ682" s="154"/>
      <c r="TR682" s="154"/>
      <c r="TS682" s="154"/>
      <c r="TT682" s="154"/>
      <c r="TU682" s="154"/>
      <c r="TV682" s="154"/>
      <c r="TW682" s="154"/>
      <c r="TX682" s="154"/>
      <c r="TY682" s="154"/>
      <c r="TZ682" s="154"/>
      <c r="UA682" s="154"/>
      <c r="UB682" s="154"/>
      <c r="UC682" s="154"/>
      <c r="UD682" s="154"/>
      <c r="UE682" s="154"/>
      <c r="UF682" s="154"/>
      <c r="UG682" s="154"/>
      <c r="UH682" s="154"/>
      <c r="UI682" s="154"/>
      <c r="UJ682" s="154"/>
      <c r="UK682" s="154"/>
      <c r="UL682" s="154"/>
      <c r="UM682" s="154"/>
      <c r="UN682" s="154"/>
      <c r="UO682" s="154"/>
      <c r="UP682" s="154"/>
      <c r="UQ682" s="154"/>
      <c r="UR682" s="154"/>
      <c r="US682" s="154"/>
      <c r="UT682" s="154"/>
      <c r="UU682" s="154"/>
      <c r="UV682" s="154"/>
      <c r="UW682" s="154"/>
      <c r="UX682" s="154"/>
      <c r="UY682" s="154"/>
      <c r="UZ682" s="154"/>
      <c r="VA682" s="154"/>
      <c r="VB682" s="154"/>
      <c r="VC682" s="154"/>
      <c r="VD682" s="154"/>
      <c r="VE682" s="154"/>
      <c r="VF682" s="154"/>
      <c r="VG682" s="154"/>
      <c r="VH682" s="154"/>
      <c r="VI682" s="154"/>
      <c r="VJ682" s="154"/>
      <c r="VK682" s="154"/>
      <c r="VL682" s="154"/>
      <c r="VM682" s="154"/>
      <c r="VN682" s="154"/>
      <c r="VO682" s="154"/>
      <c r="VP682" s="154"/>
      <c r="VQ682" s="154"/>
      <c r="VR682" s="154"/>
      <c r="VS682" s="154"/>
      <c r="VT682" s="154"/>
      <c r="VU682" s="154"/>
      <c r="VV682" s="154"/>
      <c r="VW682" s="154"/>
    </row>
    <row r="683" spans="1:595" s="153" customFormat="1" ht="24" customHeight="1">
      <c r="A683" s="798"/>
      <c r="B683" s="298" t="s">
        <v>1471</v>
      </c>
      <c r="C683" s="676"/>
      <c r="D683" s="680"/>
      <c r="E683" s="683"/>
      <c r="F683" s="654"/>
      <c r="G683" s="684"/>
      <c r="H683" s="654"/>
      <c r="I683" s="169" t="s">
        <v>352</v>
      </c>
      <c r="J683" s="169" t="s">
        <v>298</v>
      </c>
      <c r="K683" s="175" t="s">
        <v>1470</v>
      </c>
      <c r="L683" s="169" t="s">
        <v>424</v>
      </c>
      <c r="M683" s="155">
        <v>18300</v>
      </c>
      <c r="N683" s="155">
        <v>18300</v>
      </c>
      <c r="O683" s="155"/>
      <c r="P683" s="168"/>
      <c r="Q683" s="161"/>
      <c r="R683" s="161"/>
      <c r="S683" s="545">
        <v>3</v>
      </c>
      <c r="AU683" s="154"/>
      <c r="AV683" s="154"/>
      <c r="AW683" s="154"/>
      <c r="AX683" s="154"/>
      <c r="AY683" s="154"/>
      <c r="AZ683" s="154"/>
      <c r="BA683" s="154"/>
      <c r="BB683" s="154"/>
      <c r="BC683" s="154"/>
      <c r="BD683" s="154"/>
      <c r="BE683" s="154"/>
      <c r="BF683" s="154"/>
      <c r="BG683" s="154"/>
      <c r="BH683" s="154"/>
      <c r="BI683" s="154"/>
      <c r="BJ683" s="154"/>
      <c r="BK683" s="154"/>
      <c r="BL683" s="154"/>
      <c r="BM683" s="154"/>
      <c r="BN683" s="154"/>
      <c r="BO683" s="154"/>
      <c r="BP683" s="154"/>
      <c r="BQ683" s="154"/>
      <c r="BR683" s="154"/>
      <c r="BS683" s="154"/>
      <c r="BT683" s="154"/>
      <c r="BU683" s="154"/>
      <c r="BV683" s="154"/>
      <c r="BW683" s="154"/>
      <c r="BX683" s="154"/>
      <c r="BY683" s="154"/>
      <c r="BZ683" s="154"/>
      <c r="CA683" s="154"/>
      <c r="CB683" s="154"/>
      <c r="CC683" s="154"/>
      <c r="CD683" s="154"/>
      <c r="CE683" s="154"/>
      <c r="CF683" s="154"/>
      <c r="CG683" s="154"/>
      <c r="CH683" s="154"/>
      <c r="CI683" s="154"/>
      <c r="CJ683" s="154"/>
      <c r="CK683" s="154"/>
      <c r="CL683" s="154"/>
      <c r="CM683" s="154"/>
      <c r="CN683" s="154"/>
      <c r="CO683" s="154"/>
      <c r="CP683" s="154"/>
      <c r="CQ683" s="154"/>
      <c r="CR683" s="154"/>
      <c r="CS683" s="154"/>
      <c r="CT683" s="154"/>
      <c r="CU683" s="154"/>
      <c r="CV683" s="154"/>
      <c r="CW683" s="154"/>
      <c r="CX683" s="154"/>
      <c r="CY683" s="154"/>
      <c r="CZ683" s="154"/>
      <c r="DA683" s="154"/>
      <c r="DB683" s="154"/>
      <c r="DC683" s="154"/>
      <c r="DD683" s="154"/>
      <c r="DE683" s="154"/>
      <c r="DF683" s="154"/>
      <c r="DG683" s="154"/>
      <c r="DH683" s="154"/>
      <c r="DI683" s="154"/>
      <c r="DJ683" s="154"/>
      <c r="DK683" s="154"/>
      <c r="DL683" s="154"/>
      <c r="DM683" s="154"/>
      <c r="DN683" s="154"/>
      <c r="DO683" s="154"/>
      <c r="DP683" s="154"/>
      <c r="DQ683" s="154"/>
      <c r="DR683" s="154"/>
      <c r="DS683" s="154"/>
      <c r="DT683" s="154"/>
      <c r="DU683" s="154"/>
      <c r="DV683" s="154"/>
      <c r="DW683" s="154"/>
      <c r="DX683" s="154"/>
      <c r="DY683" s="154"/>
      <c r="DZ683" s="154"/>
      <c r="EA683" s="154"/>
      <c r="EB683" s="154"/>
      <c r="EC683" s="154"/>
      <c r="ED683" s="154"/>
      <c r="EE683" s="154"/>
      <c r="EF683" s="154"/>
      <c r="EG683" s="154"/>
      <c r="EH683" s="154"/>
      <c r="EI683" s="154"/>
      <c r="EJ683" s="154"/>
      <c r="EK683" s="154"/>
      <c r="EL683" s="154"/>
      <c r="EM683" s="154"/>
      <c r="EN683" s="154"/>
      <c r="EO683" s="154"/>
      <c r="EP683" s="154"/>
      <c r="EQ683" s="154"/>
      <c r="ER683" s="154"/>
      <c r="ES683" s="154"/>
      <c r="ET683" s="154"/>
      <c r="EU683" s="154"/>
      <c r="EV683" s="154"/>
      <c r="EW683" s="154"/>
      <c r="EX683" s="154"/>
      <c r="EY683" s="154"/>
      <c r="EZ683" s="154"/>
      <c r="FA683" s="154"/>
      <c r="FB683" s="154"/>
      <c r="FC683" s="154"/>
      <c r="FD683" s="154"/>
      <c r="FE683" s="154"/>
      <c r="FF683" s="154"/>
      <c r="FG683" s="154"/>
      <c r="FH683" s="154"/>
      <c r="FI683" s="154"/>
      <c r="FJ683" s="154"/>
      <c r="FK683" s="154"/>
      <c r="FL683" s="154"/>
      <c r="FM683" s="154"/>
      <c r="FN683" s="154"/>
      <c r="FO683" s="154"/>
      <c r="FP683" s="154"/>
      <c r="FQ683" s="154"/>
      <c r="FR683" s="154"/>
      <c r="FS683" s="154"/>
      <c r="FT683" s="154"/>
      <c r="FU683" s="154"/>
      <c r="FV683" s="154"/>
      <c r="FW683" s="154"/>
      <c r="FX683" s="154"/>
      <c r="FY683" s="154"/>
      <c r="FZ683" s="154"/>
      <c r="GA683" s="154"/>
      <c r="GB683" s="154"/>
      <c r="GC683" s="154"/>
      <c r="GD683" s="154"/>
      <c r="GE683" s="154"/>
      <c r="GF683" s="154"/>
      <c r="GG683" s="154"/>
      <c r="GH683" s="154"/>
      <c r="GI683" s="154"/>
      <c r="GJ683" s="154"/>
      <c r="GK683" s="154"/>
      <c r="GL683" s="154"/>
      <c r="GM683" s="154"/>
      <c r="GN683" s="154"/>
      <c r="GO683" s="154"/>
      <c r="GP683" s="154"/>
      <c r="GQ683" s="154"/>
      <c r="GR683" s="154"/>
      <c r="GS683" s="154"/>
      <c r="GT683" s="154"/>
      <c r="GU683" s="154"/>
      <c r="GV683" s="154"/>
      <c r="GW683" s="154"/>
      <c r="GX683" s="154"/>
      <c r="GY683" s="154"/>
      <c r="GZ683" s="154"/>
      <c r="HA683" s="154"/>
      <c r="HB683" s="154"/>
      <c r="HC683" s="154"/>
      <c r="HD683" s="154"/>
      <c r="HE683" s="154"/>
      <c r="HF683" s="154"/>
      <c r="HG683" s="154"/>
      <c r="HH683" s="154"/>
      <c r="HI683" s="154"/>
      <c r="HJ683" s="154"/>
      <c r="HK683" s="154"/>
      <c r="HL683" s="154"/>
      <c r="HM683" s="154"/>
      <c r="HN683" s="154"/>
      <c r="HO683" s="154"/>
      <c r="HP683" s="154"/>
      <c r="HQ683" s="154"/>
      <c r="HR683" s="154"/>
      <c r="HS683" s="154"/>
      <c r="HT683" s="154"/>
      <c r="HU683" s="154"/>
      <c r="HV683" s="154"/>
      <c r="HW683" s="154"/>
      <c r="HX683" s="154"/>
      <c r="HY683" s="154"/>
      <c r="HZ683" s="154"/>
      <c r="IA683" s="154"/>
      <c r="IB683" s="154"/>
      <c r="IC683" s="154"/>
      <c r="ID683" s="154"/>
      <c r="IE683" s="154"/>
      <c r="IF683" s="154"/>
      <c r="IG683" s="154"/>
      <c r="IH683" s="154"/>
      <c r="II683" s="154"/>
      <c r="IJ683" s="154"/>
      <c r="IK683" s="154"/>
      <c r="IL683" s="154"/>
      <c r="IM683" s="154"/>
      <c r="IN683" s="154"/>
      <c r="IO683" s="154"/>
      <c r="IP683" s="154"/>
      <c r="IQ683" s="154"/>
      <c r="IR683" s="154"/>
      <c r="IS683" s="154"/>
      <c r="IT683" s="154"/>
      <c r="IU683" s="154"/>
      <c r="IV683" s="154"/>
      <c r="IW683" s="154"/>
      <c r="IX683" s="154"/>
      <c r="IY683" s="154"/>
      <c r="IZ683" s="154"/>
      <c r="JA683" s="154"/>
      <c r="JB683" s="154"/>
      <c r="JC683" s="154"/>
      <c r="JD683" s="154"/>
      <c r="JE683" s="154"/>
      <c r="JF683" s="154"/>
      <c r="JG683" s="154"/>
      <c r="JH683" s="154"/>
      <c r="JI683" s="154"/>
      <c r="JJ683" s="154"/>
      <c r="JK683" s="154"/>
      <c r="JL683" s="154"/>
      <c r="JM683" s="154"/>
      <c r="JN683" s="154"/>
      <c r="JO683" s="154"/>
      <c r="JP683" s="154"/>
      <c r="JQ683" s="154"/>
      <c r="JR683" s="154"/>
      <c r="JS683" s="154"/>
      <c r="JT683" s="154"/>
      <c r="JU683" s="154"/>
      <c r="JV683" s="154"/>
      <c r="JW683" s="154"/>
      <c r="JX683" s="154"/>
      <c r="JY683" s="154"/>
      <c r="JZ683" s="154"/>
      <c r="KA683" s="154"/>
      <c r="KB683" s="154"/>
      <c r="KC683" s="154"/>
      <c r="KD683" s="154"/>
      <c r="KE683" s="154"/>
      <c r="KF683" s="154"/>
      <c r="KG683" s="154"/>
      <c r="KH683" s="154"/>
      <c r="KI683" s="154"/>
      <c r="KJ683" s="154"/>
      <c r="KK683" s="154"/>
      <c r="KL683" s="154"/>
      <c r="KM683" s="154"/>
      <c r="KN683" s="154"/>
      <c r="KO683" s="154"/>
      <c r="KP683" s="154"/>
      <c r="KQ683" s="154"/>
      <c r="KR683" s="154"/>
      <c r="KS683" s="154"/>
      <c r="KT683" s="154"/>
      <c r="KU683" s="154"/>
      <c r="KV683" s="154"/>
      <c r="KW683" s="154"/>
      <c r="KX683" s="154"/>
      <c r="KY683" s="154"/>
      <c r="KZ683" s="154"/>
      <c r="LA683" s="154"/>
      <c r="LB683" s="154"/>
      <c r="LC683" s="154"/>
      <c r="LD683" s="154"/>
      <c r="LE683" s="154"/>
      <c r="LF683" s="154"/>
      <c r="LG683" s="154"/>
      <c r="LH683" s="154"/>
      <c r="LI683" s="154"/>
      <c r="LJ683" s="154"/>
      <c r="LK683" s="154"/>
      <c r="LL683" s="154"/>
      <c r="LM683" s="154"/>
      <c r="LN683" s="154"/>
      <c r="LO683" s="154"/>
      <c r="LP683" s="154"/>
      <c r="LQ683" s="154"/>
      <c r="LR683" s="154"/>
      <c r="LS683" s="154"/>
      <c r="LT683" s="154"/>
      <c r="LU683" s="154"/>
      <c r="LV683" s="154"/>
      <c r="LW683" s="154"/>
      <c r="LX683" s="154"/>
      <c r="LY683" s="154"/>
      <c r="LZ683" s="154"/>
      <c r="MA683" s="154"/>
      <c r="MB683" s="154"/>
      <c r="MC683" s="154"/>
      <c r="MD683" s="154"/>
      <c r="ME683" s="154"/>
      <c r="MF683" s="154"/>
      <c r="MG683" s="154"/>
      <c r="MH683" s="154"/>
      <c r="MI683" s="154"/>
      <c r="MJ683" s="154"/>
      <c r="MK683" s="154"/>
      <c r="ML683" s="154"/>
      <c r="MM683" s="154"/>
      <c r="MN683" s="154"/>
      <c r="MO683" s="154"/>
      <c r="MP683" s="154"/>
      <c r="MQ683" s="154"/>
      <c r="MR683" s="154"/>
      <c r="MS683" s="154"/>
      <c r="MT683" s="154"/>
      <c r="MU683" s="154"/>
      <c r="MV683" s="154"/>
      <c r="MW683" s="154"/>
      <c r="MX683" s="154"/>
      <c r="MY683" s="154"/>
      <c r="MZ683" s="154"/>
      <c r="NA683" s="154"/>
      <c r="NB683" s="154"/>
      <c r="NC683" s="154"/>
      <c r="ND683" s="154"/>
      <c r="NE683" s="154"/>
      <c r="NF683" s="154"/>
      <c r="NG683" s="154"/>
      <c r="NH683" s="154"/>
      <c r="NI683" s="154"/>
      <c r="NJ683" s="154"/>
      <c r="NK683" s="154"/>
      <c r="NL683" s="154"/>
      <c r="NM683" s="154"/>
      <c r="NN683" s="154"/>
      <c r="NO683" s="154"/>
      <c r="NP683" s="154"/>
      <c r="NQ683" s="154"/>
      <c r="NR683" s="154"/>
      <c r="NS683" s="154"/>
      <c r="NT683" s="154"/>
      <c r="NU683" s="154"/>
      <c r="NV683" s="154"/>
      <c r="NW683" s="154"/>
      <c r="NX683" s="154"/>
      <c r="NY683" s="154"/>
      <c r="NZ683" s="154"/>
      <c r="OA683" s="154"/>
      <c r="OB683" s="154"/>
      <c r="OC683" s="154"/>
      <c r="OD683" s="154"/>
      <c r="OE683" s="154"/>
      <c r="OF683" s="154"/>
      <c r="OG683" s="154"/>
      <c r="OH683" s="154"/>
      <c r="OI683" s="154"/>
      <c r="OJ683" s="154"/>
      <c r="OK683" s="154"/>
      <c r="OL683" s="154"/>
      <c r="OM683" s="154"/>
      <c r="ON683" s="154"/>
      <c r="OO683" s="154"/>
      <c r="OP683" s="154"/>
      <c r="OQ683" s="154"/>
      <c r="OR683" s="154"/>
      <c r="OS683" s="154"/>
      <c r="OT683" s="154"/>
      <c r="OU683" s="154"/>
      <c r="OV683" s="154"/>
      <c r="OW683" s="154"/>
      <c r="OX683" s="154"/>
      <c r="OY683" s="154"/>
      <c r="OZ683" s="154"/>
      <c r="PA683" s="154"/>
      <c r="PB683" s="154"/>
      <c r="PC683" s="154"/>
      <c r="PD683" s="154"/>
      <c r="PE683" s="154"/>
      <c r="PF683" s="154"/>
      <c r="PG683" s="154"/>
      <c r="PH683" s="154"/>
      <c r="PI683" s="154"/>
      <c r="PJ683" s="154"/>
      <c r="PK683" s="154"/>
      <c r="PL683" s="154"/>
      <c r="PM683" s="154"/>
      <c r="PN683" s="154"/>
      <c r="PO683" s="154"/>
      <c r="PP683" s="154"/>
      <c r="PQ683" s="154"/>
      <c r="PR683" s="154"/>
      <c r="PS683" s="154"/>
      <c r="PT683" s="154"/>
      <c r="PU683" s="154"/>
      <c r="PV683" s="154"/>
      <c r="PW683" s="154"/>
      <c r="PX683" s="154"/>
      <c r="PY683" s="154"/>
      <c r="PZ683" s="154"/>
      <c r="QA683" s="154"/>
      <c r="QB683" s="154"/>
      <c r="QC683" s="154"/>
      <c r="QD683" s="154"/>
      <c r="QE683" s="154"/>
      <c r="QF683" s="154"/>
      <c r="QG683" s="154"/>
      <c r="QH683" s="154"/>
      <c r="QI683" s="154"/>
      <c r="QJ683" s="154"/>
      <c r="QK683" s="154"/>
      <c r="QL683" s="154"/>
      <c r="QM683" s="154"/>
      <c r="QN683" s="154"/>
      <c r="QO683" s="154"/>
      <c r="QP683" s="154"/>
      <c r="QQ683" s="154"/>
      <c r="QR683" s="154"/>
      <c r="QS683" s="154"/>
      <c r="QT683" s="154"/>
      <c r="QU683" s="154"/>
      <c r="QV683" s="154"/>
      <c r="QW683" s="154"/>
      <c r="QX683" s="154"/>
      <c r="QY683" s="154"/>
      <c r="QZ683" s="154"/>
      <c r="RA683" s="154"/>
      <c r="RB683" s="154"/>
      <c r="RC683" s="154"/>
      <c r="RD683" s="154"/>
      <c r="RE683" s="154"/>
      <c r="RF683" s="154"/>
      <c r="RG683" s="154"/>
      <c r="RH683" s="154"/>
      <c r="RI683" s="154"/>
      <c r="RJ683" s="154"/>
      <c r="RK683" s="154"/>
      <c r="RL683" s="154"/>
      <c r="RM683" s="154"/>
      <c r="RN683" s="154"/>
      <c r="RO683" s="154"/>
      <c r="RP683" s="154"/>
      <c r="RQ683" s="154"/>
      <c r="RR683" s="154"/>
      <c r="RS683" s="154"/>
      <c r="RT683" s="154"/>
      <c r="RU683" s="154"/>
      <c r="RV683" s="154"/>
      <c r="RW683" s="154"/>
      <c r="RX683" s="154"/>
      <c r="RY683" s="154"/>
      <c r="RZ683" s="154"/>
      <c r="SA683" s="154"/>
      <c r="SB683" s="154"/>
      <c r="SC683" s="154"/>
      <c r="SD683" s="154"/>
      <c r="SE683" s="154"/>
      <c r="SF683" s="154"/>
      <c r="SG683" s="154"/>
      <c r="SH683" s="154"/>
      <c r="SI683" s="154"/>
      <c r="SJ683" s="154"/>
      <c r="SK683" s="154"/>
      <c r="SL683" s="154"/>
      <c r="SM683" s="154"/>
      <c r="SN683" s="154"/>
      <c r="SO683" s="154"/>
      <c r="SP683" s="154"/>
      <c r="SQ683" s="154"/>
      <c r="SR683" s="154"/>
      <c r="SS683" s="154"/>
      <c r="ST683" s="154"/>
      <c r="SU683" s="154"/>
      <c r="SV683" s="154"/>
      <c r="SW683" s="154"/>
      <c r="SX683" s="154"/>
      <c r="SY683" s="154"/>
      <c r="SZ683" s="154"/>
      <c r="TA683" s="154"/>
      <c r="TB683" s="154"/>
      <c r="TC683" s="154"/>
      <c r="TD683" s="154"/>
      <c r="TE683" s="154"/>
      <c r="TF683" s="154"/>
      <c r="TG683" s="154"/>
      <c r="TH683" s="154"/>
      <c r="TI683" s="154"/>
      <c r="TJ683" s="154"/>
      <c r="TK683" s="154"/>
      <c r="TL683" s="154"/>
      <c r="TM683" s="154"/>
      <c r="TN683" s="154"/>
      <c r="TO683" s="154"/>
      <c r="TP683" s="154"/>
      <c r="TQ683" s="154"/>
      <c r="TR683" s="154"/>
      <c r="TS683" s="154"/>
      <c r="TT683" s="154"/>
      <c r="TU683" s="154"/>
      <c r="TV683" s="154"/>
      <c r="TW683" s="154"/>
      <c r="TX683" s="154"/>
      <c r="TY683" s="154"/>
      <c r="TZ683" s="154"/>
      <c r="UA683" s="154"/>
      <c r="UB683" s="154"/>
      <c r="UC683" s="154"/>
      <c r="UD683" s="154"/>
      <c r="UE683" s="154"/>
      <c r="UF683" s="154"/>
      <c r="UG683" s="154"/>
      <c r="UH683" s="154"/>
      <c r="UI683" s="154"/>
      <c r="UJ683" s="154"/>
      <c r="UK683" s="154"/>
      <c r="UL683" s="154"/>
      <c r="UM683" s="154"/>
      <c r="UN683" s="154"/>
      <c r="UO683" s="154"/>
      <c r="UP683" s="154"/>
      <c r="UQ683" s="154"/>
      <c r="UR683" s="154"/>
      <c r="US683" s="154"/>
      <c r="UT683" s="154"/>
      <c r="UU683" s="154"/>
      <c r="UV683" s="154"/>
      <c r="UW683" s="154"/>
      <c r="UX683" s="154"/>
      <c r="UY683" s="154"/>
      <c r="UZ683" s="154"/>
      <c r="VA683" s="154"/>
      <c r="VB683" s="154"/>
      <c r="VC683" s="154"/>
      <c r="VD683" s="154"/>
      <c r="VE683" s="154"/>
      <c r="VF683" s="154"/>
      <c r="VG683" s="154"/>
      <c r="VH683" s="154"/>
      <c r="VI683" s="154"/>
      <c r="VJ683" s="154"/>
      <c r="VK683" s="154"/>
      <c r="VL683" s="154"/>
      <c r="VM683" s="154"/>
      <c r="VN683" s="154"/>
      <c r="VO683" s="154"/>
      <c r="VP683" s="154"/>
      <c r="VQ683" s="154"/>
      <c r="VR683" s="154"/>
      <c r="VS683" s="154"/>
      <c r="VT683" s="154"/>
      <c r="VU683" s="154"/>
      <c r="VV683" s="154"/>
      <c r="VW683" s="154"/>
    </row>
    <row r="684" spans="1:595" s="153" customFormat="1" ht="30" customHeight="1">
      <c r="A684" s="798"/>
      <c r="B684" s="299" t="s">
        <v>1472</v>
      </c>
      <c r="C684" s="658"/>
      <c r="D684" s="660"/>
      <c r="E684" s="662"/>
      <c r="F684" s="663"/>
      <c r="G684" s="665"/>
      <c r="H684" s="663"/>
      <c r="I684" s="169" t="s">
        <v>352</v>
      </c>
      <c r="J684" s="169" t="s">
        <v>298</v>
      </c>
      <c r="K684" s="175" t="s">
        <v>1470</v>
      </c>
      <c r="L684" s="169" t="s">
        <v>424</v>
      </c>
      <c r="M684" s="155">
        <v>9300</v>
      </c>
      <c r="N684" s="155">
        <v>9300</v>
      </c>
      <c r="O684" s="155"/>
      <c r="P684" s="168"/>
      <c r="Q684" s="161"/>
      <c r="R684" s="161"/>
      <c r="S684" s="545">
        <v>3</v>
      </c>
      <c r="AU684" s="154"/>
      <c r="AV684" s="154"/>
      <c r="AW684" s="154"/>
      <c r="AX684" s="154"/>
      <c r="AY684" s="154"/>
      <c r="AZ684" s="154"/>
      <c r="BA684" s="154"/>
      <c r="BB684" s="154"/>
      <c r="BC684" s="154"/>
      <c r="BD684" s="154"/>
      <c r="BE684" s="154"/>
      <c r="BF684" s="154"/>
      <c r="BG684" s="154"/>
      <c r="BH684" s="154"/>
      <c r="BI684" s="154"/>
      <c r="BJ684" s="154"/>
      <c r="BK684" s="154"/>
      <c r="BL684" s="154"/>
      <c r="BM684" s="154"/>
      <c r="BN684" s="154"/>
      <c r="BO684" s="154"/>
      <c r="BP684" s="154"/>
      <c r="BQ684" s="154"/>
      <c r="BR684" s="154"/>
      <c r="BS684" s="154"/>
      <c r="BT684" s="154"/>
      <c r="BU684" s="154"/>
      <c r="BV684" s="154"/>
      <c r="BW684" s="154"/>
      <c r="BX684" s="154"/>
      <c r="BY684" s="154"/>
      <c r="BZ684" s="154"/>
      <c r="CA684" s="154"/>
      <c r="CB684" s="154"/>
      <c r="CC684" s="154"/>
      <c r="CD684" s="154"/>
      <c r="CE684" s="154"/>
      <c r="CF684" s="154"/>
      <c r="CG684" s="154"/>
      <c r="CH684" s="154"/>
      <c r="CI684" s="154"/>
      <c r="CJ684" s="154"/>
      <c r="CK684" s="154"/>
      <c r="CL684" s="154"/>
      <c r="CM684" s="154"/>
      <c r="CN684" s="154"/>
      <c r="CO684" s="154"/>
      <c r="CP684" s="154"/>
      <c r="CQ684" s="154"/>
      <c r="CR684" s="154"/>
      <c r="CS684" s="154"/>
      <c r="CT684" s="154"/>
      <c r="CU684" s="154"/>
      <c r="CV684" s="154"/>
      <c r="CW684" s="154"/>
      <c r="CX684" s="154"/>
      <c r="CY684" s="154"/>
      <c r="CZ684" s="154"/>
      <c r="DA684" s="154"/>
      <c r="DB684" s="154"/>
      <c r="DC684" s="154"/>
      <c r="DD684" s="154"/>
      <c r="DE684" s="154"/>
      <c r="DF684" s="154"/>
      <c r="DG684" s="154"/>
      <c r="DH684" s="154"/>
      <c r="DI684" s="154"/>
      <c r="DJ684" s="154"/>
      <c r="DK684" s="154"/>
      <c r="DL684" s="154"/>
      <c r="DM684" s="154"/>
      <c r="DN684" s="154"/>
      <c r="DO684" s="154"/>
      <c r="DP684" s="154"/>
      <c r="DQ684" s="154"/>
      <c r="DR684" s="154"/>
      <c r="DS684" s="154"/>
      <c r="DT684" s="154"/>
      <c r="DU684" s="154"/>
      <c r="DV684" s="154"/>
      <c r="DW684" s="154"/>
      <c r="DX684" s="154"/>
      <c r="DY684" s="154"/>
      <c r="DZ684" s="154"/>
      <c r="EA684" s="154"/>
      <c r="EB684" s="154"/>
      <c r="EC684" s="154"/>
      <c r="ED684" s="154"/>
      <c r="EE684" s="154"/>
      <c r="EF684" s="154"/>
      <c r="EG684" s="154"/>
      <c r="EH684" s="154"/>
      <c r="EI684" s="154"/>
      <c r="EJ684" s="154"/>
      <c r="EK684" s="154"/>
      <c r="EL684" s="154"/>
      <c r="EM684" s="154"/>
      <c r="EN684" s="154"/>
      <c r="EO684" s="154"/>
      <c r="EP684" s="154"/>
      <c r="EQ684" s="154"/>
      <c r="ER684" s="154"/>
      <c r="ES684" s="154"/>
      <c r="ET684" s="154"/>
      <c r="EU684" s="154"/>
      <c r="EV684" s="154"/>
      <c r="EW684" s="154"/>
      <c r="EX684" s="154"/>
      <c r="EY684" s="154"/>
      <c r="EZ684" s="154"/>
      <c r="FA684" s="154"/>
      <c r="FB684" s="154"/>
      <c r="FC684" s="154"/>
      <c r="FD684" s="154"/>
      <c r="FE684" s="154"/>
      <c r="FF684" s="154"/>
      <c r="FG684" s="154"/>
      <c r="FH684" s="154"/>
      <c r="FI684" s="154"/>
      <c r="FJ684" s="154"/>
      <c r="FK684" s="154"/>
      <c r="FL684" s="154"/>
      <c r="FM684" s="154"/>
      <c r="FN684" s="154"/>
      <c r="FO684" s="154"/>
      <c r="FP684" s="154"/>
      <c r="FQ684" s="154"/>
      <c r="FR684" s="154"/>
      <c r="FS684" s="154"/>
      <c r="FT684" s="154"/>
      <c r="FU684" s="154"/>
      <c r="FV684" s="154"/>
      <c r="FW684" s="154"/>
      <c r="FX684" s="154"/>
      <c r="FY684" s="154"/>
      <c r="FZ684" s="154"/>
      <c r="GA684" s="154"/>
      <c r="GB684" s="154"/>
      <c r="GC684" s="154"/>
      <c r="GD684" s="154"/>
      <c r="GE684" s="154"/>
      <c r="GF684" s="154"/>
      <c r="GG684" s="154"/>
      <c r="GH684" s="154"/>
      <c r="GI684" s="154"/>
      <c r="GJ684" s="154"/>
      <c r="GK684" s="154"/>
      <c r="GL684" s="154"/>
      <c r="GM684" s="154"/>
      <c r="GN684" s="154"/>
      <c r="GO684" s="154"/>
      <c r="GP684" s="154"/>
      <c r="GQ684" s="154"/>
      <c r="GR684" s="154"/>
      <c r="GS684" s="154"/>
      <c r="GT684" s="154"/>
      <c r="GU684" s="154"/>
      <c r="GV684" s="154"/>
      <c r="GW684" s="154"/>
      <c r="GX684" s="154"/>
      <c r="GY684" s="154"/>
      <c r="GZ684" s="154"/>
      <c r="HA684" s="154"/>
      <c r="HB684" s="154"/>
      <c r="HC684" s="154"/>
      <c r="HD684" s="154"/>
      <c r="HE684" s="154"/>
      <c r="HF684" s="154"/>
      <c r="HG684" s="154"/>
      <c r="HH684" s="154"/>
      <c r="HI684" s="154"/>
      <c r="HJ684" s="154"/>
      <c r="HK684" s="154"/>
      <c r="HL684" s="154"/>
      <c r="HM684" s="154"/>
      <c r="HN684" s="154"/>
      <c r="HO684" s="154"/>
      <c r="HP684" s="154"/>
      <c r="HQ684" s="154"/>
      <c r="HR684" s="154"/>
      <c r="HS684" s="154"/>
      <c r="HT684" s="154"/>
      <c r="HU684" s="154"/>
      <c r="HV684" s="154"/>
      <c r="HW684" s="154"/>
      <c r="HX684" s="154"/>
      <c r="HY684" s="154"/>
      <c r="HZ684" s="154"/>
      <c r="IA684" s="154"/>
      <c r="IB684" s="154"/>
      <c r="IC684" s="154"/>
      <c r="ID684" s="154"/>
      <c r="IE684" s="154"/>
      <c r="IF684" s="154"/>
      <c r="IG684" s="154"/>
      <c r="IH684" s="154"/>
      <c r="II684" s="154"/>
      <c r="IJ684" s="154"/>
      <c r="IK684" s="154"/>
      <c r="IL684" s="154"/>
      <c r="IM684" s="154"/>
      <c r="IN684" s="154"/>
      <c r="IO684" s="154"/>
      <c r="IP684" s="154"/>
      <c r="IQ684" s="154"/>
      <c r="IR684" s="154"/>
      <c r="IS684" s="154"/>
      <c r="IT684" s="154"/>
      <c r="IU684" s="154"/>
      <c r="IV684" s="154"/>
      <c r="IW684" s="154"/>
      <c r="IX684" s="154"/>
      <c r="IY684" s="154"/>
      <c r="IZ684" s="154"/>
      <c r="JA684" s="154"/>
      <c r="JB684" s="154"/>
      <c r="JC684" s="154"/>
      <c r="JD684" s="154"/>
      <c r="JE684" s="154"/>
      <c r="JF684" s="154"/>
      <c r="JG684" s="154"/>
      <c r="JH684" s="154"/>
      <c r="JI684" s="154"/>
      <c r="JJ684" s="154"/>
      <c r="JK684" s="154"/>
      <c r="JL684" s="154"/>
      <c r="JM684" s="154"/>
      <c r="JN684" s="154"/>
      <c r="JO684" s="154"/>
      <c r="JP684" s="154"/>
      <c r="JQ684" s="154"/>
      <c r="JR684" s="154"/>
      <c r="JS684" s="154"/>
      <c r="JT684" s="154"/>
      <c r="JU684" s="154"/>
      <c r="JV684" s="154"/>
      <c r="JW684" s="154"/>
      <c r="JX684" s="154"/>
      <c r="JY684" s="154"/>
      <c r="JZ684" s="154"/>
      <c r="KA684" s="154"/>
      <c r="KB684" s="154"/>
      <c r="KC684" s="154"/>
      <c r="KD684" s="154"/>
      <c r="KE684" s="154"/>
      <c r="KF684" s="154"/>
      <c r="KG684" s="154"/>
      <c r="KH684" s="154"/>
      <c r="KI684" s="154"/>
      <c r="KJ684" s="154"/>
      <c r="KK684" s="154"/>
      <c r="KL684" s="154"/>
      <c r="KM684" s="154"/>
      <c r="KN684" s="154"/>
      <c r="KO684" s="154"/>
      <c r="KP684" s="154"/>
      <c r="KQ684" s="154"/>
      <c r="KR684" s="154"/>
      <c r="KS684" s="154"/>
      <c r="KT684" s="154"/>
      <c r="KU684" s="154"/>
      <c r="KV684" s="154"/>
      <c r="KW684" s="154"/>
      <c r="KX684" s="154"/>
      <c r="KY684" s="154"/>
      <c r="KZ684" s="154"/>
      <c r="LA684" s="154"/>
      <c r="LB684" s="154"/>
      <c r="LC684" s="154"/>
      <c r="LD684" s="154"/>
      <c r="LE684" s="154"/>
      <c r="LF684" s="154"/>
      <c r="LG684" s="154"/>
      <c r="LH684" s="154"/>
      <c r="LI684" s="154"/>
      <c r="LJ684" s="154"/>
      <c r="LK684" s="154"/>
      <c r="LL684" s="154"/>
      <c r="LM684" s="154"/>
      <c r="LN684" s="154"/>
      <c r="LO684" s="154"/>
      <c r="LP684" s="154"/>
      <c r="LQ684" s="154"/>
      <c r="LR684" s="154"/>
      <c r="LS684" s="154"/>
      <c r="LT684" s="154"/>
      <c r="LU684" s="154"/>
      <c r="LV684" s="154"/>
      <c r="LW684" s="154"/>
      <c r="LX684" s="154"/>
      <c r="LY684" s="154"/>
      <c r="LZ684" s="154"/>
      <c r="MA684" s="154"/>
      <c r="MB684" s="154"/>
      <c r="MC684" s="154"/>
      <c r="MD684" s="154"/>
      <c r="ME684" s="154"/>
      <c r="MF684" s="154"/>
      <c r="MG684" s="154"/>
      <c r="MH684" s="154"/>
      <c r="MI684" s="154"/>
      <c r="MJ684" s="154"/>
      <c r="MK684" s="154"/>
      <c r="ML684" s="154"/>
      <c r="MM684" s="154"/>
      <c r="MN684" s="154"/>
      <c r="MO684" s="154"/>
      <c r="MP684" s="154"/>
      <c r="MQ684" s="154"/>
      <c r="MR684" s="154"/>
      <c r="MS684" s="154"/>
      <c r="MT684" s="154"/>
      <c r="MU684" s="154"/>
      <c r="MV684" s="154"/>
      <c r="MW684" s="154"/>
      <c r="MX684" s="154"/>
      <c r="MY684" s="154"/>
      <c r="MZ684" s="154"/>
      <c r="NA684" s="154"/>
      <c r="NB684" s="154"/>
      <c r="NC684" s="154"/>
      <c r="ND684" s="154"/>
      <c r="NE684" s="154"/>
      <c r="NF684" s="154"/>
      <c r="NG684" s="154"/>
      <c r="NH684" s="154"/>
      <c r="NI684" s="154"/>
      <c r="NJ684" s="154"/>
      <c r="NK684" s="154"/>
      <c r="NL684" s="154"/>
      <c r="NM684" s="154"/>
      <c r="NN684" s="154"/>
      <c r="NO684" s="154"/>
      <c r="NP684" s="154"/>
      <c r="NQ684" s="154"/>
      <c r="NR684" s="154"/>
      <c r="NS684" s="154"/>
      <c r="NT684" s="154"/>
      <c r="NU684" s="154"/>
      <c r="NV684" s="154"/>
      <c r="NW684" s="154"/>
      <c r="NX684" s="154"/>
      <c r="NY684" s="154"/>
      <c r="NZ684" s="154"/>
      <c r="OA684" s="154"/>
      <c r="OB684" s="154"/>
      <c r="OC684" s="154"/>
      <c r="OD684" s="154"/>
      <c r="OE684" s="154"/>
      <c r="OF684" s="154"/>
      <c r="OG684" s="154"/>
      <c r="OH684" s="154"/>
      <c r="OI684" s="154"/>
      <c r="OJ684" s="154"/>
      <c r="OK684" s="154"/>
      <c r="OL684" s="154"/>
      <c r="OM684" s="154"/>
      <c r="ON684" s="154"/>
      <c r="OO684" s="154"/>
      <c r="OP684" s="154"/>
      <c r="OQ684" s="154"/>
      <c r="OR684" s="154"/>
      <c r="OS684" s="154"/>
      <c r="OT684" s="154"/>
      <c r="OU684" s="154"/>
      <c r="OV684" s="154"/>
      <c r="OW684" s="154"/>
      <c r="OX684" s="154"/>
      <c r="OY684" s="154"/>
      <c r="OZ684" s="154"/>
      <c r="PA684" s="154"/>
      <c r="PB684" s="154"/>
      <c r="PC684" s="154"/>
      <c r="PD684" s="154"/>
      <c r="PE684" s="154"/>
      <c r="PF684" s="154"/>
      <c r="PG684" s="154"/>
      <c r="PH684" s="154"/>
      <c r="PI684" s="154"/>
      <c r="PJ684" s="154"/>
      <c r="PK684" s="154"/>
      <c r="PL684" s="154"/>
      <c r="PM684" s="154"/>
      <c r="PN684" s="154"/>
      <c r="PO684" s="154"/>
      <c r="PP684" s="154"/>
      <c r="PQ684" s="154"/>
      <c r="PR684" s="154"/>
      <c r="PS684" s="154"/>
      <c r="PT684" s="154"/>
      <c r="PU684" s="154"/>
      <c r="PV684" s="154"/>
      <c r="PW684" s="154"/>
      <c r="PX684" s="154"/>
      <c r="PY684" s="154"/>
      <c r="PZ684" s="154"/>
      <c r="QA684" s="154"/>
      <c r="QB684" s="154"/>
      <c r="QC684" s="154"/>
      <c r="QD684" s="154"/>
      <c r="QE684" s="154"/>
      <c r="QF684" s="154"/>
      <c r="QG684" s="154"/>
      <c r="QH684" s="154"/>
      <c r="QI684" s="154"/>
      <c r="QJ684" s="154"/>
      <c r="QK684" s="154"/>
      <c r="QL684" s="154"/>
      <c r="QM684" s="154"/>
      <c r="QN684" s="154"/>
      <c r="QO684" s="154"/>
      <c r="QP684" s="154"/>
      <c r="QQ684" s="154"/>
      <c r="QR684" s="154"/>
      <c r="QS684" s="154"/>
      <c r="QT684" s="154"/>
      <c r="QU684" s="154"/>
      <c r="QV684" s="154"/>
      <c r="QW684" s="154"/>
      <c r="QX684" s="154"/>
      <c r="QY684" s="154"/>
      <c r="QZ684" s="154"/>
      <c r="RA684" s="154"/>
      <c r="RB684" s="154"/>
      <c r="RC684" s="154"/>
      <c r="RD684" s="154"/>
      <c r="RE684" s="154"/>
      <c r="RF684" s="154"/>
      <c r="RG684" s="154"/>
      <c r="RH684" s="154"/>
      <c r="RI684" s="154"/>
      <c r="RJ684" s="154"/>
      <c r="RK684" s="154"/>
      <c r="RL684" s="154"/>
      <c r="RM684" s="154"/>
      <c r="RN684" s="154"/>
      <c r="RO684" s="154"/>
      <c r="RP684" s="154"/>
      <c r="RQ684" s="154"/>
      <c r="RR684" s="154"/>
      <c r="RS684" s="154"/>
      <c r="RT684" s="154"/>
      <c r="RU684" s="154"/>
      <c r="RV684" s="154"/>
      <c r="RW684" s="154"/>
      <c r="RX684" s="154"/>
      <c r="RY684" s="154"/>
      <c r="RZ684" s="154"/>
      <c r="SA684" s="154"/>
      <c r="SB684" s="154"/>
      <c r="SC684" s="154"/>
      <c r="SD684" s="154"/>
      <c r="SE684" s="154"/>
      <c r="SF684" s="154"/>
      <c r="SG684" s="154"/>
      <c r="SH684" s="154"/>
      <c r="SI684" s="154"/>
      <c r="SJ684" s="154"/>
      <c r="SK684" s="154"/>
      <c r="SL684" s="154"/>
      <c r="SM684" s="154"/>
      <c r="SN684" s="154"/>
      <c r="SO684" s="154"/>
      <c r="SP684" s="154"/>
      <c r="SQ684" s="154"/>
      <c r="SR684" s="154"/>
      <c r="SS684" s="154"/>
      <c r="ST684" s="154"/>
      <c r="SU684" s="154"/>
      <c r="SV684" s="154"/>
      <c r="SW684" s="154"/>
      <c r="SX684" s="154"/>
      <c r="SY684" s="154"/>
      <c r="SZ684" s="154"/>
      <c r="TA684" s="154"/>
      <c r="TB684" s="154"/>
      <c r="TC684" s="154"/>
      <c r="TD684" s="154"/>
      <c r="TE684" s="154"/>
      <c r="TF684" s="154"/>
      <c r="TG684" s="154"/>
      <c r="TH684" s="154"/>
      <c r="TI684" s="154"/>
      <c r="TJ684" s="154"/>
      <c r="TK684" s="154"/>
      <c r="TL684" s="154"/>
      <c r="TM684" s="154"/>
      <c r="TN684" s="154"/>
      <c r="TO684" s="154"/>
      <c r="TP684" s="154"/>
      <c r="TQ684" s="154"/>
      <c r="TR684" s="154"/>
      <c r="TS684" s="154"/>
      <c r="TT684" s="154"/>
      <c r="TU684" s="154"/>
      <c r="TV684" s="154"/>
      <c r="TW684" s="154"/>
      <c r="TX684" s="154"/>
      <c r="TY684" s="154"/>
      <c r="TZ684" s="154"/>
      <c r="UA684" s="154"/>
      <c r="UB684" s="154"/>
      <c r="UC684" s="154"/>
      <c r="UD684" s="154"/>
      <c r="UE684" s="154"/>
      <c r="UF684" s="154"/>
      <c r="UG684" s="154"/>
      <c r="UH684" s="154"/>
      <c r="UI684" s="154"/>
      <c r="UJ684" s="154"/>
      <c r="UK684" s="154"/>
      <c r="UL684" s="154"/>
      <c r="UM684" s="154"/>
      <c r="UN684" s="154"/>
      <c r="UO684" s="154"/>
      <c r="UP684" s="154"/>
      <c r="UQ684" s="154"/>
      <c r="UR684" s="154"/>
      <c r="US684" s="154"/>
      <c r="UT684" s="154"/>
      <c r="UU684" s="154"/>
      <c r="UV684" s="154"/>
      <c r="UW684" s="154"/>
      <c r="UX684" s="154"/>
      <c r="UY684" s="154"/>
      <c r="UZ684" s="154"/>
      <c r="VA684" s="154"/>
      <c r="VB684" s="154"/>
      <c r="VC684" s="154"/>
      <c r="VD684" s="154"/>
      <c r="VE684" s="154"/>
      <c r="VF684" s="154"/>
      <c r="VG684" s="154"/>
      <c r="VH684" s="154"/>
      <c r="VI684" s="154"/>
      <c r="VJ684" s="154"/>
      <c r="VK684" s="154"/>
      <c r="VL684" s="154"/>
      <c r="VM684" s="154"/>
      <c r="VN684" s="154"/>
      <c r="VO684" s="154"/>
      <c r="VP684" s="154"/>
      <c r="VQ684" s="154"/>
      <c r="VR684" s="154"/>
      <c r="VS684" s="154"/>
      <c r="VT684" s="154"/>
      <c r="VU684" s="154"/>
      <c r="VV684" s="154"/>
      <c r="VW684" s="154"/>
    </row>
    <row r="685" spans="1:595" s="153" customFormat="1" ht="43.5" customHeight="1">
      <c r="A685" s="798"/>
      <c r="B685" s="740" t="s">
        <v>1473</v>
      </c>
      <c r="C685" s="657" t="s">
        <v>1474</v>
      </c>
      <c r="D685" s="659" t="s">
        <v>1475</v>
      </c>
      <c r="E685" s="661" t="s">
        <v>1476</v>
      </c>
      <c r="F685" s="653" t="s">
        <v>51</v>
      </c>
      <c r="G685" s="664">
        <v>44927</v>
      </c>
      <c r="H685" s="653" t="s">
        <v>24</v>
      </c>
      <c r="I685" s="193" t="s">
        <v>352</v>
      </c>
      <c r="J685" s="193" t="s">
        <v>298</v>
      </c>
      <c r="K685" s="197" t="s">
        <v>1477</v>
      </c>
      <c r="L685" s="193" t="s">
        <v>28</v>
      </c>
      <c r="M685" s="152">
        <f>M686+M687+M688</f>
        <v>3513800</v>
      </c>
      <c r="N685" s="152">
        <f t="shared" ref="N685" si="66">N686+N687+N688</f>
        <v>3513800</v>
      </c>
      <c r="O685" s="152">
        <f>O686+O687+O688</f>
        <v>0</v>
      </c>
      <c r="P685" s="152">
        <f>P686+P687+P688</f>
        <v>0</v>
      </c>
      <c r="Q685" s="152">
        <f>Q686+Q687+Q688</f>
        <v>0</v>
      </c>
      <c r="R685" s="152">
        <f>R686+R687+R688</f>
        <v>0</v>
      </c>
      <c r="S685" s="551"/>
      <c r="AU685" s="154"/>
      <c r="AV685" s="154"/>
      <c r="AW685" s="154"/>
      <c r="AX685" s="154"/>
      <c r="AY685" s="154"/>
      <c r="AZ685" s="154"/>
      <c r="BA685" s="154"/>
      <c r="BB685" s="154"/>
      <c r="BC685" s="154"/>
      <c r="BD685" s="154"/>
      <c r="BE685" s="154"/>
      <c r="BF685" s="154"/>
      <c r="BG685" s="154"/>
      <c r="BH685" s="154"/>
      <c r="BI685" s="154"/>
      <c r="BJ685" s="154"/>
      <c r="BK685" s="154"/>
      <c r="BL685" s="154"/>
      <c r="BM685" s="154"/>
      <c r="BN685" s="154"/>
      <c r="BO685" s="154"/>
      <c r="BP685" s="154"/>
      <c r="BQ685" s="154"/>
      <c r="BR685" s="154"/>
      <c r="BS685" s="154"/>
      <c r="BT685" s="154"/>
      <c r="BU685" s="154"/>
      <c r="BV685" s="154"/>
      <c r="BW685" s="154"/>
      <c r="BX685" s="154"/>
      <c r="BY685" s="154"/>
      <c r="BZ685" s="154"/>
      <c r="CA685" s="154"/>
      <c r="CB685" s="154"/>
      <c r="CC685" s="154"/>
      <c r="CD685" s="154"/>
      <c r="CE685" s="154"/>
      <c r="CF685" s="154"/>
      <c r="CG685" s="154"/>
      <c r="CH685" s="154"/>
      <c r="CI685" s="154"/>
      <c r="CJ685" s="154"/>
      <c r="CK685" s="154"/>
      <c r="CL685" s="154"/>
      <c r="CM685" s="154"/>
      <c r="CN685" s="154"/>
      <c r="CO685" s="154"/>
      <c r="CP685" s="154"/>
      <c r="CQ685" s="154"/>
      <c r="CR685" s="154"/>
      <c r="CS685" s="154"/>
      <c r="CT685" s="154"/>
      <c r="CU685" s="154"/>
      <c r="CV685" s="154"/>
      <c r="CW685" s="154"/>
      <c r="CX685" s="154"/>
      <c r="CY685" s="154"/>
      <c r="CZ685" s="154"/>
      <c r="DA685" s="154"/>
      <c r="DB685" s="154"/>
      <c r="DC685" s="154"/>
      <c r="DD685" s="154"/>
      <c r="DE685" s="154"/>
      <c r="DF685" s="154"/>
      <c r="DG685" s="154"/>
      <c r="DH685" s="154"/>
      <c r="DI685" s="154"/>
      <c r="DJ685" s="154"/>
      <c r="DK685" s="154"/>
      <c r="DL685" s="154"/>
      <c r="DM685" s="154"/>
      <c r="DN685" s="154"/>
      <c r="DO685" s="154"/>
      <c r="DP685" s="154"/>
      <c r="DQ685" s="154"/>
      <c r="DR685" s="154"/>
      <c r="DS685" s="154"/>
      <c r="DT685" s="154"/>
      <c r="DU685" s="154"/>
      <c r="DV685" s="154"/>
      <c r="DW685" s="154"/>
      <c r="DX685" s="154"/>
      <c r="DY685" s="154"/>
      <c r="DZ685" s="154"/>
      <c r="EA685" s="154"/>
      <c r="EB685" s="154"/>
      <c r="EC685" s="154"/>
      <c r="ED685" s="154"/>
      <c r="EE685" s="154"/>
      <c r="EF685" s="154"/>
      <c r="EG685" s="154"/>
      <c r="EH685" s="154"/>
      <c r="EI685" s="154"/>
      <c r="EJ685" s="154"/>
      <c r="EK685" s="154"/>
      <c r="EL685" s="154"/>
      <c r="EM685" s="154"/>
      <c r="EN685" s="154"/>
      <c r="EO685" s="154"/>
      <c r="EP685" s="154"/>
      <c r="EQ685" s="154"/>
      <c r="ER685" s="154"/>
      <c r="ES685" s="154"/>
      <c r="ET685" s="154"/>
      <c r="EU685" s="154"/>
      <c r="EV685" s="154"/>
      <c r="EW685" s="154"/>
      <c r="EX685" s="154"/>
      <c r="EY685" s="154"/>
      <c r="EZ685" s="154"/>
      <c r="FA685" s="154"/>
      <c r="FB685" s="154"/>
      <c r="FC685" s="154"/>
      <c r="FD685" s="154"/>
      <c r="FE685" s="154"/>
      <c r="FF685" s="154"/>
      <c r="FG685" s="154"/>
      <c r="FH685" s="154"/>
      <c r="FI685" s="154"/>
      <c r="FJ685" s="154"/>
      <c r="FK685" s="154"/>
      <c r="FL685" s="154"/>
      <c r="FM685" s="154"/>
      <c r="FN685" s="154"/>
      <c r="FO685" s="154"/>
      <c r="FP685" s="154"/>
      <c r="FQ685" s="154"/>
      <c r="FR685" s="154"/>
      <c r="FS685" s="154"/>
      <c r="FT685" s="154"/>
      <c r="FU685" s="154"/>
      <c r="FV685" s="154"/>
      <c r="FW685" s="154"/>
      <c r="FX685" s="154"/>
      <c r="FY685" s="154"/>
      <c r="FZ685" s="154"/>
      <c r="GA685" s="154"/>
      <c r="GB685" s="154"/>
      <c r="GC685" s="154"/>
      <c r="GD685" s="154"/>
      <c r="GE685" s="154"/>
      <c r="GF685" s="154"/>
      <c r="GG685" s="154"/>
      <c r="GH685" s="154"/>
      <c r="GI685" s="154"/>
      <c r="GJ685" s="154"/>
      <c r="GK685" s="154"/>
      <c r="GL685" s="154"/>
      <c r="GM685" s="154"/>
      <c r="GN685" s="154"/>
      <c r="GO685" s="154"/>
      <c r="GP685" s="154"/>
      <c r="GQ685" s="154"/>
      <c r="GR685" s="154"/>
      <c r="GS685" s="154"/>
      <c r="GT685" s="154"/>
      <c r="GU685" s="154"/>
      <c r="GV685" s="154"/>
      <c r="GW685" s="154"/>
      <c r="GX685" s="154"/>
      <c r="GY685" s="154"/>
      <c r="GZ685" s="154"/>
      <c r="HA685" s="154"/>
      <c r="HB685" s="154"/>
      <c r="HC685" s="154"/>
      <c r="HD685" s="154"/>
      <c r="HE685" s="154"/>
      <c r="HF685" s="154"/>
      <c r="HG685" s="154"/>
      <c r="HH685" s="154"/>
      <c r="HI685" s="154"/>
      <c r="HJ685" s="154"/>
      <c r="HK685" s="154"/>
      <c r="HL685" s="154"/>
      <c r="HM685" s="154"/>
      <c r="HN685" s="154"/>
      <c r="HO685" s="154"/>
      <c r="HP685" s="154"/>
      <c r="HQ685" s="154"/>
      <c r="HR685" s="154"/>
      <c r="HS685" s="154"/>
      <c r="HT685" s="154"/>
      <c r="HU685" s="154"/>
      <c r="HV685" s="154"/>
      <c r="HW685" s="154"/>
      <c r="HX685" s="154"/>
      <c r="HY685" s="154"/>
      <c r="HZ685" s="154"/>
      <c r="IA685" s="154"/>
      <c r="IB685" s="154"/>
      <c r="IC685" s="154"/>
      <c r="ID685" s="154"/>
      <c r="IE685" s="154"/>
      <c r="IF685" s="154"/>
      <c r="IG685" s="154"/>
      <c r="IH685" s="154"/>
      <c r="II685" s="154"/>
      <c r="IJ685" s="154"/>
      <c r="IK685" s="154"/>
      <c r="IL685" s="154"/>
      <c r="IM685" s="154"/>
      <c r="IN685" s="154"/>
      <c r="IO685" s="154"/>
      <c r="IP685" s="154"/>
      <c r="IQ685" s="154"/>
      <c r="IR685" s="154"/>
      <c r="IS685" s="154"/>
      <c r="IT685" s="154"/>
      <c r="IU685" s="154"/>
      <c r="IV685" s="154"/>
      <c r="IW685" s="154"/>
      <c r="IX685" s="154"/>
      <c r="IY685" s="154"/>
      <c r="IZ685" s="154"/>
      <c r="JA685" s="154"/>
      <c r="JB685" s="154"/>
      <c r="JC685" s="154"/>
      <c r="JD685" s="154"/>
      <c r="JE685" s="154"/>
      <c r="JF685" s="154"/>
      <c r="JG685" s="154"/>
      <c r="JH685" s="154"/>
      <c r="JI685" s="154"/>
      <c r="JJ685" s="154"/>
      <c r="JK685" s="154"/>
      <c r="JL685" s="154"/>
      <c r="JM685" s="154"/>
      <c r="JN685" s="154"/>
      <c r="JO685" s="154"/>
      <c r="JP685" s="154"/>
      <c r="JQ685" s="154"/>
      <c r="JR685" s="154"/>
      <c r="JS685" s="154"/>
      <c r="JT685" s="154"/>
      <c r="JU685" s="154"/>
      <c r="JV685" s="154"/>
      <c r="JW685" s="154"/>
      <c r="JX685" s="154"/>
      <c r="JY685" s="154"/>
      <c r="JZ685" s="154"/>
      <c r="KA685" s="154"/>
      <c r="KB685" s="154"/>
      <c r="KC685" s="154"/>
      <c r="KD685" s="154"/>
      <c r="KE685" s="154"/>
      <c r="KF685" s="154"/>
      <c r="KG685" s="154"/>
      <c r="KH685" s="154"/>
      <c r="KI685" s="154"/>
      <c r="KJ685" s="154"/>
      <c r="KK685" s="154"/>
      <c r="KL685" s="154"/>
      <c r="KM685" s="154"/>
      <c r="KN685" s="154"/>
      <c r="KO685" s="154"/>
      <c r="KP685" s="154"/>
      <c r="KQ685" s="154"/>
      <c r="KR685" s="154"/>
      <c r="KS685" s="154"/>
      <c r="KT685" s="154"/>
      <c r="KU685" s="154"/>
      <c r="KV685" s="154"/>
      <c r="KW685" s="154"/>
      <c r="KX685" s="154"/>
      <c r="KY685" s="154"/>
      <c r="KZ685" s="154"/>
      <c r="LA685" s="154"/>
      <c r="LB685" s="154"/>
      <c r="LC685" s="154"/>
      <c r="LD685" s="154"/>
      <c r="LE685" s="154"/>
      <c r="LF685" s="154"/>
      <c r="LG685" s="154"/>
      <c r="LH685" s="154"/>
      <c r="LI685" s="154"/>
      <c r="LJ685" s="154"/>
      <c r="LK685" s="154"/>
      <c r="LL685" s="154"/>
      <c r="LM685" s="154"/>
      <c r="LN685" s="154"/>
      <c r="LO685" s="154"/>
      <c r="LP685" s="154"/>
      <c r="LQ685" s="154"/>
      <c r="LR685" s="154"/>
      <c r="LS685" s="154"/>
      <c r="LT685" s="154"/>
      <c r="LU685" s="154"/>
      <c r="LV685" s="154"/>
      <c r="LW685" s="154"/>
      <c r="LX685" s="154"/>
      <c r="LY685" s="154"/>
      <c r="LZ685" s="154"/>
      <c r="MA685" s="154"/>
      <c r="MB685" s="154"/>
      <c r="MC685" s="154"/>
      <c r="MD685" s="154"/>
      <c r="ME685" s="154"/>
      <c r="MF685" s="154"/>
      <c r="MG685" s="154"/>
      <c r="MH685" s="154"/>
      <c r="MI685" s="154"/>
      <c r="MJ685" s="154"/>
      <c r="MK685" s="154"/>
      <c r="ML685" s="154"/>
      <c r="MM685" s="154"/>
      <c r="MN685" s="154"/>
      <c r="MO685" s="154"/>
      <c r="MP685" s="154"/>
      <c r="MQ685" s="154"/>
      <c r="MR685" s="154"/>
      <c r="MS685" s="154"/>
      <c r="MT685" s="154"/>
      <c r="MU685" s="154"/>
      <c r="MV685" s="154"/>
      <c r="MW685" s="154"/>
      <c r="MX685" s="154"/>
      <c r="MY685" s="154"/>
      <c r="MZ685" s="154"/>
      <c r="NA685" s="154"/>
      <c r="NB685" s="154"/>
      <c r="NC685" s="154"/>
      <c r="ND685" s="154"/>
      <c r="NE685" s="154"/>
      <c r="NF685" s="154"/>
      <c r="NG685" s="154"/>
      <c r="NH685" s="154"/>
      <c r="NI685" s="154"/>
      <c r="NJ685" s="154"/>
      <c r="NK685" s="154"/>
      <c r="NL685" s="154"/>
      <c r="NM685" s="154"/>
      <c r="NN685" s="154"/>
      <c r="NO685" s="154"/>
      <c r="NP685" s="154"/>
      <c r="NQ685" s="154"/>
      <c r="NR685" s="154"/>
      <c r="NS685" s="154"/>
      <c r="NT685" s="154"/>
      <c r="NU685" s="154"/>
      <c r="NV685" s="154"/>
      <c r="NW685" s="154"/>
      <c r="NX685" s="154"/>
      <c r="NY685" s="154"/>
      <c r="NZ685" s="154"/>
      <c r="OA685" s="154"/>
      <c r="OB685" s="154"/>
      <c r="OC685" s="154"/>
      <c r="OD685" s="154"/>
      <c r="OE685" s="154"/>
      <c r="OF685" s="154"/>
      <c r="OG685" s="154"/>
      <c r="OH685" s="154"/>
      <c r="OI685" s="154"/>
      <c r="OJ685" s="154"/>
      <c r="OK685" s="154"/>
      <c r="OL685" s="154"/>
      <c r="OM685" s="154"/>
      <c r="ON685" s="154"/>
      <c r="OO685" s="154"/>
      <c r="OP685" s="154"/>
      <c r="OQ685" s="154"/>
      <c r="OR685" s="154"/>
      <c r="OS685" s="154"/>
      <c r="OT685" s="154"/>
      <c r="OU685" s="154"/>
      <c r="OV685" s="154"/>
      <c r="OW685" s="154"/>
      <c r="OX685" s="154"/>
      <c r="OY685" s="154"/>
      <c r="OZ685" s="154"/>
      <c r="PA685" s="154"/>
      <c r="PB685" s="154"/>
      <c r="PC685" s="154"/>
      <c r="PD685" s="154"/>
      <c r="PE685" s="154"/>
      <c r="PF685" s="154"/>
      <c r="PG685" s="154"/>
      <c r="PH685" s="154"/>
      <c r="PI685" s="154"/>
      <c r="PJ685" s="154"/>
      <c r="PK685" s="154"/>
      <c r="PL685" s="154"/>
      <c r="PM685" s="154"/>
      <c r="PN685" s="154"/>
      <c r="PO685" s="154"/>
      <c r="PP685" s="154"/>
      <c r="PQ685" s="154"/>
      <c r="PR685" s="154"/>
      <c r="PS685" s="154"/>
      <c r="PT685" s="154"/>
      <c r="PU685" s="154"/>
      <c r="PV685" s="154"/>
      <c r="PW685" s="154"/>
      <c r="PX685" s="154"/>
      <c r="PY685" s="154"/>
      <c r="PZ685" s="154"/>
      <c r="QA685" s="154"/>
      <c r="QB685" s="154"/>
      <c r="QC685" s="154"/>
      <c r="QD685" s="154"/>
      <c r="QE685" s="154"/>
      <c r="QF685" s="154"/>
      <c r="QG685" s="154"/>
      <c r="QH685" s="154"/>
      <c r="QI685" s="154"/>
      <c r="QJ685" s="154"/>
      <c r="QK685" s="154"/>
      <c r="QL685" s="154"/>
      <c r="QM685" s="154"/>
      <c r="QN685" s="154"/>
      <c r="QO685" s="154"/>
      <c r="QP685" s="154"/>
      <c r="QQ685" s="154"/>
      <c r="QR685" s="154"/>
      <c r="QS685" s="154"/>
      <c r="QT685" s="154"/>
      <c r="QU685" s="154"/>
      <c r="QV685" s="154"/>
      <c r="QW685" s="154"/>
      <c r="QX685" s="154"/>
      <c r="QY685" s="154"/>
      <c r="QZ685" s="154"/>
      <c r="RA685" s="154"/>
      <c r="RB685" s="154"/>
      <c r="RC685" s="154"/>
      <c r="RD685" s="154"/>
      <c r="RE685" s="154"/>
      <c r="RF685" s="154"/>
      <c r="RG685" s="154"/>
      <c r="RH685" s="154"/>
      <c r="RI685" s="154"/>
      <c r="RJ685" s="154"/>
      <c r="RK685" s="154"/>
      <c r="RL685" s="154"/>
      <c r="RM685" s="154"/>
      <c r="RN685" s="154"/>
      <c r="RO685" s="154"/>
      <c r="RP685" s="154"/>
      <c r="RQ685" s="154"/>
      <c r="RR685" s="154"/>
      <c r="RS685" s="154"/>
      <c r="RT685" s="154"/>
      <c r="RU685" s="154"/>
      <c r="RV685" s="154"/>
      <c r="RW685" s="154"/>
      <c r="RX685" s="154"/>
      <c r="RY685" s="154"/>
      <c r="RZ685" s="154"/>
      <c r="SA685" s="154"/>
      <c r="SB685" s="154"/>
      <c r="SC685" s="154"/>
      <c r="SD685" s="154"/>
      <c r="SE685" s="154"/>
      <c r="SF685" s="154"/>
      <c r="SG685" s="154"/>
      <c r="SH685" s="154"/>
      <c r="SI685" s="154"/>
      <c r="SJ685" s="154"/>
      <c r="SK685" s="154"/>
      <c r="SL685" s="154"/>
      <c r="SM685" s="154"/>
      <c r="SN685" s="154"/>
      <c r="SO685" s="154"/>
      <c r="SP685" s="154"/>
      <c r="SQ685" s="154"/>
      <c r="SR685" s="154"/>
      <c r="SS685" s="154"/>
      <c r="ST685" s="154"/>
      <c r="SU685" s="154"/>
      <c r="SV685" s="154"/>
      <c r="SW685" s="154"/>
      <c r="SX685" s="154"/>
      <c r="SY685" s="154"/>
      <c r="SZ685" s="154"/>
      <c r="TA685" s="154"/>
      <c r="TB685" s="154"/>
      <c r="TC685" s="154"/>
      <c r="TD685" s="154"/>
      <c r="TE685" s="154"/>
      <c r="TF685" s="154"/>
      <c r="TG685" s="154"/>
      <c r="TH685" s="154"/>
      <c r="TI685" s="154"/>
      <c r="TJ685" s="154"/>
      <c r="TK685" s="154"/>
      <c r="TL685" s="154"/>
      <c r="TM685" s="154"/>
      <c r="TN685" s="154"/>
      <c r="TO685" s="154"/>
      <c r="TP685" s="154"/>
      <c r="TQ685" s="154"/>
      <c r="TR685" s="154"/>
      <c r="TS685" s="154"/>
      <c r="TT685" s="154"/>
      <c r="TU685" s="154"/>
      <c r="TV685" s="154"/>
      <c r="TW685" s="154"/>
      <c r="TX685" s="154"/>
      <c r="TY685" s="154"/>
      <c r="TZ685" s="154"/>
      <c r="UA685" s="154"/>
      <c r="UB685" s="154"/>
      <c r="UC685" s="154"/>
      <c r="UD685" s="154"/>
      <c r="UE685" s="154"/>
      <c r="UF685" s="154"/>
      <c r="UG685" s="154"/>
      <c r="UH685" s="154"/>
      <c r="UI685" s="154"/>
      <c r="UJ685" s="154"/>
      <c r="UK685" s="154"/>
      <c r="UL685" s="154"/>
      <c r="UM685" s="154"/>
      <c r="UN685" s="154"/>
      <c r="UO685" s="154"/>
      <c r="UP685" s="154"/>
      <c r="UQ685" s="154"/>
      <c r="UR685" s="154"/>
      <c r="US685" s="154"/>
      <c r="UT685" s="154"/>
      <c r="UU685" s="154"/>
      <c r="UV685" s="154"/>
      <c r="UW685" s="154"/>
      <c r="UX685" s="154"/>
      <c r="UY685" s="154"/>
      <c r="UZ685" s="154"/>
      <c r="VA685" s="154"/>
      <c r="VB685" s="154"/>
      <c r="VC685" s="154"/>
      <c r="VD685" s="154"/>
      <c r="VE685" s="154"/>
      <c r="VF685" s="154"/>
      <c r="VG685" s="154"/>
      <c r="VH685" s="154"/>
      <c r="VI685" s="154"/>
      <c r="VJ685" s="154"/>
      <c r="VK685" s="154"/>
      <c r="VL685" s="154"/>
      <c r="VM685" s="154"/>
      <c r="VN685" s="154"/>
      <c r="VO685" s="154"/>
      <c r="VP685" s="154"/>
      <c r="VQ685" s="154"/>
      <c r="VR685" s="154"/>
      <c r="VS685" s="154"/>
      <c r="VT685" s="154"/>
      <c r="VU685" s="154"/>
      <c r="VV685" s="154"/>
      <c r="VW685" s="154"/>
    </row>
    <row r="686" spans="1:595" s="153" customFormat="1" ht="41.25" customHeight="1">
      <c r="A686" s="798"/>
      <c r="B686" s="741"/>
      <c r="C686" s="676"/>
      <c r="D686" s="680"/>
      <c r="E686" s="683"/>
      <c r="F686" s="654"/>
      <c r="G686" s="684"/>
      <c r="H686" s="654"/>
      <c r="I686" s="169" t="s">
        <v>352</v>
      </c>
      <c r="J686" s="169" t="s">
        <v>298</v>
      </c>
      <c r="K686" s="169" t="s">
        <v>1477</v>
      </c>
      <c r="L686" s="169" t="s">
        <v>424</v>
      </c>
      <c r="M686" s="155">
        <v>3409000</v>
      </c>
      <c r="N686" s="155">
        <v>3409000</v>
      </c>
      <c r="O686" s="155">
        <v>0</v>
      </c>
      <c r="P686" s="168">
        <v>0</v>
      </c>
      <c r="Q686" s="161">
        <v>0</v>
      </c>
      <c r="R686" s="161">
        <v>0</v>
      </c>
      <c r="S686" s="545">
        <v>3</v>
      </c>
      <c r="AU686" s="154"/>
      <c r="AV686" s="154"/>
      <c r="AW686" s="154"/>
      <c r="AX686" s="154"/>
      <c r="AY686" s="154"/>
      <c r="AZ686" s="154"/>
      <c r="BA686" s="154"/>
      <c r="BB686" s="154"/>
      <c r="BC686" s="154"/>
      <c r="BD686" s="154"/>
      <c r="BE686" s="154"/>
      <c r="BF686" s="154"/>
      <c r="BG686" s="154"/>
      <c r="BH686" s="154"/>
      <c r="BI686" s="154"/>
      <c r="BJ686" s="154"/>
      <c r="BK686" s="154"/>
      <c r="BL686" s="154"/>
      <c r="BM686" s="154"/>
      <c r="BN686" s="154"/>
      <c r="BO686" s="154"/>
      <c r="BP686" s="154"/>
      <c r="BQ686" s="154"/>
      <c r="BR686" s="154"/>
      <c r="BS686" s="154"/>
      <c r="BT686" s="154"/>
      <c r="BU686" s="154"/>
      <c r="BV686" s="154"/>
      <c r="BW686" s="154"/>
      <c r="BX686" s="154"/>
      <c r="BY686" s="154"/>
      <c r="BZ686" s="154"/>
      <c r="CA686" s="154"/>
      <c r="CB686" s="154"/>
      <c r="CC686" s="154"/>
      <c r="CD686" s="154"/>
      <c r="CE686" s="154"/>
      <c r="CF686" s="154"/>
      <c r="CG686" s="154"/>
      <c r="CH686" s="154"/>
      <c r="CI686" s="154"/>
      <c r="CJ686" s="154"/>
      <c r="CK686" s="154"/>
      <c r="CL686" s="154"/>
      <c r="CM686" s="154"/>
      <c r="CN686" s="154"/>
      <c r="CO686" s="154"/>
      <c r="CP686" s="154"/>
      <c r="CQ686" s="154"/>
      <c r="CR686" s="154"/>
      <c r="CS686" s="154"/>
      <c r="CT686" s="154"/>
      <c r="CU686" s="154"/>
      <c r="CV686" s="154"/>
      <c r="CW686" s="154"/>
      <c r="CX686" s="154"/>
      <c r="CY686" s="154"/>
      <c r="CZ686" s="154"/>
      <c r="DA686" s="154"/>
      <c r="DB686" s="154"/>
      <c r="DC686" s="154"/>
      <c r="DD686" s="154"/>
      <c r="DE686" s="154"/>
      <c r="DF686" s="154"/>
      <c r="DG686" s="154"/>
      <c r="DH686" s="154"/>
      <c r="DI686" s="154"/>
      <c r="DJ686" s="154"/>
      <c r="DK686" s="154"/>
      <c r="DL686" s="154"/>
      <c r="DM686" s="154"/>
      <c r="DN686" s="154"/>
      <c r="DO686" s="154"/>
      <c r="DP686" s="154"/>
      <c r="DQ686" s="154"/>
      <c r="DR686" s="154"/>
      <c r="DS686" s="154"/>
      <c r="DT686" s="154"/>
      <c r="DU686" s="154"/>
      <c r="DV686" s="154"/>
      <c r="DW686" s="154"/>
      <c r="DX686" s="154"/>
      <c r="DY686" s="154"/>
      <c r="DZ686" s="154"/>
      <c r="EA686" s="154"/>
      <c r="EB686" s="154"/>
      <c r="EC686" s="154"/>
      <c r="ED686" s="154"/>
      <c r="EE686" s="154"/>
      <c r="EF686" s="154"/>
      <c r="EG686" s="154"/>
      <c r="EH686" s="154"/>
      <c r="EI686" s="154"/>
      <c r="EJ686" s="154"/>
      <c r="EK686" s="154"/>
      <c r="EL686" s="154"/>
      <c r="EM686" s="154"/>
      <c r="EN686" s="154"/>
      <c r="EO686" s="154"/>
      <c r="EP686" s="154"/>
      <c r="EQ686" s="154"/>
      <c r="ER686" s="154"/>
      <c r="ES686" s="154"/>
      <c r="ET686" s="154"/>
      <c r="EU686" s="154"/>
      <c r="EV686" s="154"/>
      <c r="EW686" s="154"/>
      <c r="EX686" s="154"/>
      <c r="EY686" s="154"/>
      <c r="EZ686" s="154"/>
      <c r="FA686" s="154"/>
      <c r="FB686" s="154"/>
      <c r="FC686" s="154"/>
      <c r="FD686" s="154"/>
      <c r="FE686" s="154"/>
      <c r="FF686" s="154"/>
      <c r="FG686" s="154"/>
      <c r="FH686" s="154"/>
      <c r="FI686" s="154"/>
      <c r="FJ686" s="154"/>
      <c r="FK686" s="154"/>
      <c r="FL686" s="154"/>
      <c r="FM686" s="154"/>
      <c r="FN686" s="154"/>
      <c r="FO686" s="154"/>
      <c r="FP686" s="154"/>
      <c r="FQ686" s="154"/>
      <c r="FR686" s="154"/>
      <c r="FS686" s="154"/>
      <c r="FT686" s="154"/>
      <c r="FU686" s="154"/>
      <c r="FV686" s="154"/>
      <c r="FW686" s="154"/>
      <c r="FX686" s="154"/>
      <c r="FY686" s="154"/>
      <c r="FZ686" s="154"/>
      <c r="GA686" s="154"/>
      <c r="GB686" s="154"/>
      <c r="GC686" s="154"/>
      <c r="GD686" s="154"/>
      <c r="GE686" s="154"/>
      <c r="GF686" s="154"/>
      <c r="GG686" s="154"/>
      <c r="GH686" s="154"/>
      <c r="GI686" s="154"/>
      <c r="GJ686" s="154"/>
      <c r="GK686" s="154"/>
      <c r="GL686" s="154"/>
      <c r="GM686" s="154"/>
      <c r="GN686" s="154"/>
      <c r="GO686" s="154"/>
      <c r="GP686" s="154"/>
      <c r="GQ686" s="154"/>
      <c r="GR686" s="154"/>
      <c r="GS686" s="154"/>
      <c r="GT686" s="154"/>
      <c r="GU686" s="154"/>
      <c r="GV686" s="154"/>
      <c r="GW686" s="154"/>
      <c r="GX686" s="154"/>
      <c r="GY686" s="154"/>
      <c r="GZ686" s="154"/>
      <c r="HA686" s="154"/>
      <c r="HB686" s="154"/>
      <c r="HC686" s="154"/>
      <c r="HD686" s="154"/>
      <c r="HE686" s="154"/>
      <c r="HF686" s="154"/>
      <c r="HG686" s="154"/>
      <c r="HH686" s="154"/>
      <c r="HI686" s="154"/>
      <c r="HJ686" s="154"/>
      <c r="HK686" s="154"/>
      <c r="HL686" s="154"/>
      <c r="HM686" s="154"/>
      <c r="HN686" s="154"/>
      <c r="HO686" s="154"/>
      <c r="HP686" s="154"/>
      <c r="HQ686" s="154"/>
      <c r="HR686" s="154"/>
      <c r="HS686" s="154"/>
      <c r="HT686" s="154"/>
      <c r="HU686" s="154"/>
      <c r="HV686" s="154"/>
      <c r="HW686" s="154"/>
      <c r="HX686" s="154"/>
      <c r="HY686" s="154"/>
      <c r="HZ686" s="154"/>
      <c r="IA686" s="154"/>
      <c r="IB686" s="154"/>
      <c r="IC686" s="154"/>
      <c r="ID686" s="154"/>
      <c r="IE686" s="154"/>
      <c r="IF686" s="154"/>
      <c r="IG686" s="154"/>
      <c r="IH686" s="154"/>
      <c r="II686" s="154"/>
      <c r="IJ686" s="154"/>
      <c r="IK686" s="154"/>
      <c r="IL686" s="154"/>
      <c r="IM686" s="154"/>
      <c r="IN686" s="154"/>
      <c r="IO686" s="154"/>
      <c r="IP686" s="154"/>
      <c r="IQ686" s="154"/>
      <c r="IR686" s="154"/>
      <c r="IS686" s="154"/>
      <c r="IT686" s="154"/>
      <c r="IU686" s="154"/>
      <c r="IV686" s="154"/>
      <c r="IW686" s="154"/>
      <c r="IX686" s="154"/>
      <c r="IY686" s="154"/>
      <c r="IZ686" s="154"/>
      <c r="JA686" s="154"/>
      <c r="JB686" s="154"/>
      <c r="JC686" s="154"/>
      <c r="JD686" s="154"/>
      <c r="JE686" s="154"/>
      <c r="JF686" s="154"/>
      <c r="JG686" s="154"/>
      <c r="JH686" s="154"/>
      <c r="JI686" s="154"/>
      <c r="JJ686" s="154"/>
      <c r="JK686" s="154"/>
      <c r="JL686" s="154"/>
      <c r="JM686" s="154"/>
      <c r="JN686" s="154"/>
      <c r="JO686" s="154"/>
      <c r="JP686" s="154"/>
      <c r="JQ686" s="154"/>
      <c r="JR686" s="154"/>
      <c r="JS686" s="154"/>
      <c r="JT686" s="154"/>
      <c r="JU686" s="154"/>
      <c r="JV686" s="154"/>
      <c r="JW686" s="154"/>
      <c r="JX686" s="154"/>
      <c r="JY686" s="154"/>
      <c r="JZ686" s="154"/>
      <c r="KA686" s="154"/>
      <c r="KB686" s="154"/>
      <c r="KC686" s="154"/>
      <c r="KD686" s="154"/>
      <c r="KE686" s="154"/>
      <c r="KF686" s="154"/>
      <c r="KG686" s="154"/>
      <c r="KH686" s="154"/>
      <c r="KI686" s="154"/>
      <c r="KJ686" s="154"/>
      <c r="KK686" s="154"/>
      <c r="KL686" s="154"/>
      <c r="KM686" s="154"/>
      <c r="KN686" s="154"/>
      <c r="KO686" s="154"/>
      <c r="KP686" s="154"/>
      <c r="KQ686" s="154"/>
      <c r="KR686" s="154"/>
      <c r="KS686" s="154"/>
      <c r="KT686" s="154"/>
      <c r="KU686" s="154"/>
      <c r="KV686" s="154"/>
      <c r="KW686" s="154"/>
      <c r="KX686" s="154"/>
      <c r="KY686" s="154"/>
      <c r="KZ686" s="154"/>
      <c r="LA686" s="154"/>
      <c r="LB686" s="154"/>
      <c r="LC686" s="154"/>
      <c r="LD686" s="154"/>
      <c r="LE686" s="154"/>
      <c r="LF686" s="154"/>
      <c r="LG686" s="154"/>
      <c r="LH686" s="154"/>
      <c r="LI686" s="154"/>
      <c r="LJ686" s="154"/>
      <c r="LK686" s="154"/>
      <c r="LL686" s="154"/>
      <c r="LM686" s="154"/>
      <c r="LN686" s="154"/>
      <c r="LO686" s="154"/>
      <c r="LP686" s="154"/>
      <c r="LQ686" s="154"/>
      <c r="LR686" s="154"/>
      <c r="LS686" s="154"/>
      <c r="LT686" s="154"/>
      <c r="LU686" s="154"/>
      <c r="LV686" s="154"/>
      <c r="LW686" s="154"/>
      <c r="LX686" s="154"/>
      <c r="LY686" s="154"/>
      <c r="LZ686" s="154"/>
      <c r="MA686" s="154"/>
      <c r="MB686" s="154"/>
      <c r="MC686" s="154"/>
      <c r="MD686" s="154"/>
      <c r="ME686" s="154"/>
      <c r="MF686" s="154"/>
      <c r="MG686" s="154"/>
      <c r="MH686" s="154"/>
      <c r="MI686" s="154"/>
      <c r="MJ686" s="154"/>
      <c r="MK686" s="154"/>
      <c r="ML686" s="154"/>
      <c r="MM686" s="154"/>
      <c r="MN686" s="154"/>
      <c r="MO686" s="154"/>
      <c r="MP686" s="154"/>
      <c r="MQ686" s="154"/>
      <c r="MR686" s="154"/>
      <c r="MS686" s="154"/>
      <c r="MT686" s="154"/>
      <c r="MU686" s="154"/>
      <c r="MV686" s="154"/>
      <c r="MW686" s="154"/>
      <c r="MX686" s="154"/>
      <c r="MY686" s="154"/>
      <c r="MZ686" s="154"/>
      <c r="NA686" s="154"/>
      <c r="NB686" s="154"/>
      <c r="NC686" s="154"/>
      <c r="ND686" s="154"/>
      <c r="NE686" s="154"/>
      <c r="NF686" s="154"/>
      <c r="NG686" s="154"/>
      <c r="NH686" s="154"/>
      <c r="NI686" s="154"/>
      <c r="NJ686" s="154"/>
      <c r="NK686" s="154"/>
      <c r="NL686" s="154"/>
      <c r="NM686" s="154"/>
      <c r="NN686" s="154"/>
      <c r="NO686" s="154"/>
      <c r="NP686" s="154"/>
      <c r="NQ686" s="154"/>
      <c r="NR686" s="154"/>
      <c r="NS686" s="154"/>
      <c r="NT686" s="154"/>
      <c r="NU686" s="154"/>
      <c r="NV686" s="154"/>
      <c r="NW686" s="154"/>
      <c r="NX686" s="154"/>
      <c r="NY686" s="154"/>
      <c r="NZ686" s="154"/>
      <c r="OA686" s="154"/>
      <c r="OB686" s="154"/>
      <c r="OC686" s="154"/>
      <c r="OD686" s="154"/>
      <c r="OE686" s="154"/>
      <c r="OF686" s="154"/>
      <c r="OG686" s="154"/>
      <c r="OH686" s="154"/>
      <c r="OI686" s="154"/>
      <c r="OJ686" s="154"/>
      <c r="OK686" s="154"/>
      <c r="OL686" s="154"/>
      <c r="OM686" s="154"/>
      <c r="ON686" s="154"/>
      <c r="OO686" s="154"/>
      <c r="OP686" s="154"/>
      <c r="OQ686" s="154"/>
      <c r="OR686" s="154"/>
      <c r="OS686" s="154"/>
      <c r="OT686" s="154"/>
      <c r="OU686" s="154"/>
      <c r="OV686" s="154"/>
      <c r="OW686" s="154"/>
      <c r="OX686" s="154"/>
      <c r="OY686" s="154"/>
      <c r="OZ686" s="154"/>
      <c r="PA686" s="154"/>
      <c r="PB686" s="154"/>
      <c r="PC686" s="154"/>
      <c r="PD686" s="154"/>
      <c r="PE686" s="154"/>
      <c r="PF686" s="154"/>
      <c r="PG686" s="154"/>
      <c r="PH686" s="154"/>
      <c r="PI686" s="154"/>
      <c r="PJ686" s="154"/>
      <c r="PK686" s="154"/>
      <c r="PL686" s="154"/>
      <c r="PM686" s="154"/>
      <c r="PN686" s="154"/>
      <c r="PO686" s="154"/>
      <c r="PP686" s="154"/>
      <c r="PQ686" s="154"/>
      <c r="PR686" s="154"/>
      <c r="PS686" s="154"/>
      <c r="PT686" s="154"/>
      <c r="PU686" s="154"/>
      <c r="PV686" s="154"/>
      <c r="PW686" s="154"/>
      <c r="PX686" s="154"/>
      <c r="PY686" s="154"/>
      <c r="PZ686" s="154"/>
      <c r="QA686" s="154"/>
      <c r="QB686" s="154"/>
      <c r="QC686" s="154"/>
      <c r="QD686" s="154"/>
      <c r="QE686" s="154"/>
      <c r="QF686" s="154"/>
      <c r="QG686" s="154"/>
      <c r="QH686" s="154"/>
      <c r="QI686" s="154"/>
      <c r="QJ686" s="154"/>
      <c r="QK686" s="154"/>
      <c r="QL686" s="154"/>
      <c r="QM686" s="154"/>
      <c r="QN686" s="154"/>
      <c r="QO686" s="154"/>
      <c r="QP686" s="154"/>
      <c r="QQ686" s="154"/>
      <c r="QR686" s="154"/>
      <c r="QS686" s="154"/>
      <c r="QT686" s="154"/>
      <c r="QU686" s="154"/>
      <c r="QV686" s="154"/>
      <c r="QW686" s="154"/>
      <c r="QX686" s="154"/>
      <c r="QY686" s="154"/>
      <c r="QZ686" s="154"/>
      <c r="RA686" s="154"/>
      <c r="RB686" s="154"/>
      <c r="RC686" s="154"/>
      <c r="RD686" s="154"/>
      <c r="RE686" s="154"/>
      <c r="RF686" s="154"/>
      <c r="RG686" s="154"/>
      <c r="RH686" s="154"/>
      <c r="RI686" s="154"/>
      <c r="RJ686" s="154"/>
      <c r="RK686" s="154"/>
      <c r="RL686" s="154"/>
      <c r="RM686" s="154"/>
      <c r="RN686" s="154"/>
      <c r="RO686" s="154"/>
      <c r="RP686" s="154"/>
      <c r="RQ686" s="154"/>
      <c r="RR686" s="154"/>
      <c r="RS686" s="154"/>
      <c r="RT686" s="154"/>
      <c r="RU686" s="154"/>
      <c r="RV686" s="154"/>
      <c r="RW686" s="154"/>
      <c r="RX686" s="154"/>
      <c r="RY686" s="154"/>
      <c r="RZ686" s="154"/>
      <c r="SA686" s="154"/>
      <c r="SB686" s="154"/>
      <c r="SC686" s="154"/>
      <c r="SD686" s="154"/>
      <c r="SE686" s="154"/>
      <c r="SF686" s="154"/>
      <c r="SG686" s="154"/>
      <c r="SH686" s="154"/>
      <c r="SI686" s="154"/>
      <c r="SJ686" s="154"/>
      <c r="SK686" s="154"/>
      <c r="SL686" s="154"/>
      <c r="SM686" s="154"/>
      <c r="SN686" s="154"/>
      <c r="SO686" s="154"/>
      <c r="SP686" s="154"/>
      <c r="SQ686" s="154"/>
      <c r="SR686" s="154"/>
      <c r="SS686" s="154"/>
      <c r="ST686" s="154"/>
      <c r="SU686" s="154"/>
      <c r="SV686" s="154"/>
      <c r="SW686" s="154"/>
      <c r="SX686" s="154"/>
      <c r="SY686" s="154"/>
      <c r="SZ686" s="154"/>
      <c r="TA686" s="154"/>
      <c r="TB686" s="154"/>
      <c r="TC686" s="154"/>
      <c r="TD686" s="154"/>
      <c r="TE686" s="154"/>
      <c r="TF686" s="154"/>
      <c r="TG686" s="154"/>
      <c r="TH686" s="154"/>
      <c r="TI686" s="154"/>
      <c r="TJ686" s="154"/>
      <c r="TK686" s="154"/>
      <c r="TL686" s="154"/>
      <c r="TM686" s="154"/>
      <c r="TN686" s="154"/>
      <c r="TO686" s="154"/>
      <c r="TP686" s="154"/>
      <c r="TQ686" s="154"/>
      <c r="TR686" s="154"/>
      <c r="TS686" s="154"/>
      <c r="TT686" s="154"/>
      <c r="TU686" s="154"/>
      <c r="TV686" s="154"/>
      <c r="TW686" s="154"/>
      <c r="TX686" s="154"/>
      <c r="TY686" s="154"/>
      <c r="TZ686" s="154"/>
      <c r="UA686" s="154"/>
      <c r="UB686" s="154"/>
      <c r="UC686" s="154"/>
      <c r="UD686" s="154"/>
      <c r="UE686" s="154"/>
      <c r="UF686" s="154"/>
      <c r="UG686" s="154"/>
      <c r="UH686" s="154"/>
      <c r="UI686" s="154"/>
      <c r="UJ686" s="154"/>
      <c r="UK686" s="154"/>
      <c r="UL686" s="154"/>
      <c r="UM686" s="154"/>
      <c r="UN686" s="154"/>
      <c r="UO686" s="154"/>
      <c r="UP686" s="154"/>
      <c r="UQ686" s="154"/>
      <c r="UR686" s="154"/>
      <c r="US686" s="154"/>
      <c r="UT686" s="154"/>
      <c r="UU686" s="154"/>
      <c r="UV686" s="154"/>
      <c r="UW686" s="154"/>
      <c r="UX686" s="154"/>
      <c r="UY686" s="154"/>
      <c r="UZ686" s="154"/>
      <c r="VA686" s="154"/>
      <c r="VB686" s="154"/>
      <c r="VC686" s="154"/>
      <c r="VD686" s="154"/>
      <c r="VE686" s="154"/>
      <c r="VF686" s="154"/>
      <c r="VG686" s="154"/>
      <c r="VH686" s="154"/>
      <c r="VI686" s="154"/>
      <c r="VJ686" s="154"/>
      <c r="VK686" s="154"/>
      <c r="VL686" s="154"/>
      <c r="VM686" s="154"/>
      <c r="VN686" s="154"/>
      <c r="VO686" s="154"/>
      <c r="VP686" s="154"/>
      <c r="VQ686" s="154"/>
      <c r="VR686" s="154"/>
      <c r="VS686" s="154"/>
      <c r="VT686" s="154"/>
      <c r="VU686" s="154"/>
      <c r="VV686" s="154"/>
      <c r="VW686" s="154"/>
    </row>
    <row r="687" spans="1:595" s="153" customFormat="1" ht="41.25" customHeight="1">
      <c r="A687" s="798"/>
      <c r="B687" s="296" t="s">
        <v>1478</v>
      </c>
      <c r="C687" s="676"/>
      <c r="D687" s="680"/>
      <c r="E687" s="683"/>
      <c r="F687" s="654"/>
      <c r="G687" s="684"/>
      <c r="H687" s="654"/>
      <c r="I687" s="169" t="s">
        <v>352</v>
      </c>
      <c r="J687" s="169" t="s">
        <v>298</v>
      </c>
      <c r="K687" s="169" t="s">
        <v>1477</v>
      </c>
      <c r="L687" s="169" t="s">
        <v>424</v>
      </c>
      <c r="M687" s="155">
        <v>69600</v>
      </c>
      <c r="N687" s="155">
        <v>69600</v>
      </c>
      <c r="O687" s="155"/>
      <c r="P687" s="168"/>
      <c r="Q687" s="161"/>
      <c r="R687" s="161"/>
      <c r="S687" s="545">
        <v>3</v>
      </c>
      <c r="AU687" s="154"/>
      <c r="AV687" s="154"/>
      <c r="AW687" s="154"/>
      <c r="AX687" s="154"/>
      <c r="AY687" s="154"/>
      <c r="AZ687" s="154"/>
      <c r="BA687" s="154"/>
      <c r="BB687" s="154"/>
      <c r="BC687" s="154"/>
      <c r="BD687" s="154"/>
      <c r="BE687" s="154"/>
      <c r="BF687" s="154"/>
      <c r="BG687" s="154"/>
      <c r="BH687" s="154"/>
      <c r="BI687" s="154"/>
      <c r="BJ687" s="154"/>
      <c r="BK687" s="154"/>
      <c r="BL687" s="154"/>
      <c r="BM687" s="154"/>
      <c r="BN687" s="154"/>
      <c r="BO687" s="154"/>
      <c r="BP687" s="154"/>
      <c r="BQ687" s="154"/>
      <c r="BR687" s="154"/>
      <c r="BS687" s="154"/>
      <c r="BT687" s="154"/>
      <c r="BU687" s="154"/>
      <c r="BV687" s="154"/>
      <c r="BW687" s="154"/>
      <c r="BX687" s="154"/>
      <c r="BY687" s="154"/>
      <c r="BZ687" s="154"/>
      <c r="CA687" s="154"/>
      <c r="CB687" s="154"/>
      <c r="CC687" s="154"/>
      <c r="CD687" s="154"/>
      <c r="CE687" s="154"/>
      <c r="CF687" s="154"/>
      <c r="CG687" s="154"/>
      <c r="CH687" s="154"/>
      <c r="CI687" s="154"/>
      <c r="CJ687" s="154"/>
      <c r="CK687" s="154"/>
      <c r="CL687" s="154"/>
      <c r="CM687" s="154"/>
      <c r="CN687" s="154"/>
      <c r="CO687" s="154"/>
      <c r="CP687" s="154"/>
      <c r="CQ687" s="154"/>
      <c r="CR687" s="154"/>
      <c r="CS687" s="154"/>
      <c r="CT687" s="154"/>
      <c r="CU687" s="154"/>
      <c r="CV687" s="154"/>
      <c r="CW687" s="154"/>
      <c r="CX687" s="154"/>
      <c r="CY687" s="154"/>
      <c r="CZ687" s="154"/>
      <c r="DA687" s="154"/>
      <c r="DB687" s="154"/>
      <c r="DC687" s="154"/>
      <c r="DD687" s="154"/>
      <c r="DE687" s="154"/>
      <c r="DF687" s="154"/>
      <c r="DG687" s="154"/>
      <c r="DH687" s="154"/>
      <c r="DI687" s="154"/>
      <c r="DJ687" s="154"/>
      <c r="DK687" s="154"/>
      <c r="DL687" s="154"/>
      <c r="DM687" s="154"/>
      <c r="DN687" s="154"/>
      <c r="DO687" s="154"/>
      <c r="DP687" s="154"/>
      <c r="DQ687" s="154"/>
      <c r="DR687" s="154"/>
      <c r="DS687" s="154"/>
      <c r="DT687" s="154"/>
      <c r="DU687" s="154"/>
      <c r="DV687" s="154"/>
      <c r="DW687" s="154"/>
      <c r="DX687" s="154"/>
      <c r="DY687" s="154"/>
      <c r="DZ687" s="154"/>
      <c r="EA687" s="154"/>
      <c r="EB687" s="154"/>
      <c r="EC687" s="154"/>
      <c r="ED687" s="154"/>
      <c r="EE687" s="154"/>
      <c r="EF687" s="154"/>
      <c r="EG687" s="154"/>
      <c r="EH687" s="154"/>
      <c r="EI687" s="154"/>
      <c r="EJ687" s="154"/>
      <c r="EK687" s="154"/>
      <c r="EL687" s="154"/>
      <c r="EM687" s="154"/>
      <c r="EN687" s="154"/>
      <c r="EO687" s="154"/>
      <c r="EP687" s="154"/>
      <c r="EQ687" s="154"/>
      <c r="ER687" s="154"/>
      <c r="ES687" s="154"/>
      <c r="ET687" s="154"/>
      <c r="EU687" s="154"/>
      <c r="EV687" s="154"/>
      <c r="EW687" s="154"/>
      <c r="EX687" s="154"/>
      <c r="EY687" s="154"/>
      <c r="EZ687" s="154"/>
      <c r="FA687" s="154"/>
      <c r="FB687" s="154"/>
      <c r="FC687" s="154"/>
      <c r="FD687" s="154"/>
      <c r="FE687" s="154"/>
      <c r="FF687" s="154"/>
      <c r="FG687" s="154"/>
      <c r="FH687" s="154"/>
      <c r="FI687" s="154"/>
      <c r="FJ687" s="154"/>
      <c r="FK687" s="154"/>
      <c r="FL687" s="154"/>
      <c r="FM687" s="154"/>
      <c r="FN687" s="154"/>
      <c r="FO687" s="154"/>
      <c r="FP687" s="154"/>
      <c r="FQ687" s="154"/>
      <c r="FR687" s="154"/>
      <c r="FS687" s="154"/>
      <c r="FT687" s="154"/>
      <c r="FU687" s="154"/>
      <c r="FV687" s="154"/>
      <c r="FW687" s="154"/>
      <c r="FX687" s="154"/>
      <c r="FY687" s="154"/>
      <c r="FZ687" s="154"/>
      <c r="GA687" s="154"/>
      <c r="GB687" s="154"/>
      <c r="GC687" s="154"/>
      <c r="GD687" s="154"/>
      <c r="GE687" s="154"/>
      <c r="GF687" s="154"/>
      <c r="GG687" s="154"/>
      <c r="GH687" s="154"/>
      <c r="GI687" s="154"/>
      <c r="GJ687" s="154"/>
      <c r="GK687" s="154"/>
      <c r="GL687" s="154"/>
      <c r="GM687" s="154"/>
      <c r="GN687" s="154"/>
      <c r="GO687" s="154"/>
      <c r="GP687" s="154"/>
      <c r="GQ687" s="154"/>
      <c r="GR687" s="154"/>
      <c r="GS687" s="154"/>
      <c r="GT687" s="154"/>
      <c r="GU687" s="154"/>
      <c r="GV687" s="154"/>
      <c r="GW687" s="154"/>
      <c r="GX687" s="154"/>
      <c r="GY687" s="154"/>
      <c r="GZ687" s="154"/>
      <c r="HA687" s="154"/>
      <c r="HB687" s="154"/>
      <c r="HC687" s="154"/>
      <c r="HD687" s="154"/>
      <c r="HE687" s="154"/>
      <c r="HF687" s="154"/>
      <c r="HG687" s="154"/>
      <c r="HH687" s="154"/>
      <c r="HI687" s="154"/>
      <c r="HJ687" s="154"/>
      <c r="HK687" s="154"/>
      <c r="HL687" s="154"/>
      <c r="HM687" s="154"/>
      <c r="HN687" s="154"/>
      <c r="HO687" s="154"/>
      <c r="HP687" s="154"/>
      <c r="HQ687" s="154"/>
      <c r="HR687" s="154"/>
      <c r="HS687" s="154"/>
      <c r="HT687" s="154"/>
      <c r="HU687" s="154"/>
      <c r="HV687" s="154"/>
      <c r="HW687" s="154"/>
      <c r="HX687" s="154"/>
      <c r="HY687" s="154"/>
      <c r="HZ687" s="154"/>
      <c r="IA687" s="154"/>
      <c r="IB687" s="154"/>
      <c r="IC687" s="154"/>
      <c r="ID687" s="154"/>
      <c r="IE687" s="154"/>
      <c r="IF687" s="154"/>
      <c r="IG687" s="154"/>
      <c r="IH687" s="154"/>
      <c r="II687" s="154"/>
      <c r="IJ687" s="154"/>
      <c r="IK687" s="154"/>
      <c r="IL687" s="154"/>
      <c r="IM687" s="154"/>
      <c r="IN687" s="154"/>
      <c r="IO687" s="154"/>
      <c r="IP687" s="154"/>
      <c r="IQ687" s="154"/>
      <c r="IR687" s="154"/>
      <c r="IS687" s="154"/>
      <c r="IT687" s="154"/>
      <c r="IU687" s="154"/>
      <c r="IV687" s="154"/>
      <c r="IW687" s="154"/>
      <c r="IX687" s="154"/>
      <c r="IY687" s="154"/>
      <c r="IZ687" s="154"/>
      <c r="JA687" s="154"/>
      <c r="JB687" s="154"/>
      <c r="JC687" s="154"/>
      <c r="JD687" s="154"/>
      <c r="JE687" s="154"/>
      <c r="JF687" s="154"/>
      <c r="JG687" s="154"/>
      <c r="JH687" s="154"/>
      <c r="JI687" s="154"/>
      <c r="JJ687" s="154"/>
      <c r="JK687" s="154"/>
      <c r="JL687" s="154"/>
      <c r="JM687" s="154"/>
      <c r="JN687" s="154"/>
      <c r="JO687" s="154"/>
      <c r="JP687" s="154"/>
      <c r="JQ687" s="154"/>
      <c r="JR687" s="154"/>
      <c r="JS687" s="154"/>
      <c r="JT687" s="154"/>
      <c r="JU687" s="154"/>
      <c r="JV687" s="154"/>
      <c r="JW687" s="154"/>
      <c r="JX687" s="154"/>
      <c r="JY687" s="154"/>
      <c r="JZ687" s="154"/>
      <c r="KA687" s="154"/>
      <c r="KB687" s="154"/>
      <c r="KC687" s="154"/>
      <c r="KD687" s="154"/>
      <c r="KE687" s="154"/>
      <c r="KF687" s="154"/>
      <c r="KG687" s="154"/>
      <c r="KH687" s="154"/>
      <c r="KI687" s="154"/>
      <c r="KJ687" s="154"/>
      <c r="KK687" s="154"/>
      <c r="KL687" s="154"/>
      <c r="KM687" s="154"/>
      <c r="KN687" s="154"/>
      <c r="KO687" s="154"/>
      <c r="KP687" s="154"/>
      <c r="KQ687" s="154"/>
      <c r="KR687" s="154"/>
      <c r="KS687" s="154"/>
      <c r="KT687" s="154"/>
      <c r="KU687" s="154"/>
      <c r="KV687" s="154"/>
      <c r="KW687" s="154"/>
      <c r="KX687" s="154"/>
      <c r="KY687" s="154"/>
      <c r="KZ687" s="154"/>
      <c r="LA687" s="154"/>
      <c r="LB687" s="154"/>
      <c r="LC687" s="154"/>
      <c r="LD687" s="154"/>
      <c r="LE687" s="154"/>
      <c r="LF687" s="154"/>
      <c r="LG687" s="154"/>
      <c r="LH687" s="154"/>
      <c r="LI687" s="154"/>
      <c r="LJ687" s="154"/>
      <c r="LK687" s="154"/>
      <c r="LL687" s="154"/>
      <c r="LM687" s="154"/>
      <c r="LN687" s="154"/>
      <c r="LO687" s="154"/>
      <c r="LP687" s="154"/>
      <c r="LQ687" s="154"/>
      <c r="LR687" s="154"/>
      <c r="LS687" s="154"/>
      <c r="LT687" s="154"/>
      <c r="LU687" s="154"/>
      <c r="LV687" s="154"/>
      <c r="LW687" s="154"/>
      <c r="LX687" s="154"/>
      <c r="LY687" s="154"/>
      <c r="LZ687" s="154"/>
      <c r="MA687" s="154"/>
      <c r="MB687" s="154"/>
      <c r="MC687" s="154"/>
      <c r="MD687" s="154"/>
      <c r="ME687" s="154"/>
      <c r="MF687" s="154"/>
      <c r="MG687" s="154"/>
      <c r="MH687" s="154"/>
      <c r="MI687" s="154"/>
      <c r="MJ687" s="154"/>
      <c r="MK687" s="154"/>
      <c r="ML687" s="154"/>
      <c r="MM687" s="154"/>
      <c r="MN687" s="154"/>
      <c r="MO687" s="154"/>
      <c r="MP687" s="154"/>
      <c r="MQ687" s="154"/>
      <c r="MR687" s="154"/>
      <c r="MS687" s="154"/>
      <c r="MT687" s="154"/>
      <c r="MU687" s="154"/>
      <c r="MV687" s="154"/>
      <c r="MW687" s="154"/>
      <c r="MX687" s="154"/>
      <c r="MY687" s="154"/>
      <c r="MZ687" s="154"/>
      <c r="NA687" s="154"/>
      <c r="NB687" s="154"/>
      <c r="NC687" s="154"/>
      <c r="ND687" s="154"/>
      <c r="NE687" s="154"/>
      <c r="NF687" s="154"/>
      <c r="NG687" s="154"/>
      <c r="NH687" s="154"/>
      <c r="NI687" s="154"/>
      <c r="NJ687" s="154"/>
      <c r="NK687" s="154"/>
      <c r="NL687" s="154"/>
      <c r="NM687" s="154"/>
      <c r="NN687" s="154"/>
      <c r="NO687" s="154"/>
      <c r="NP687" s="154"/>
      <c r="NQ687" s="154"/>
      <c r="NR687" s="154"/>
      <c r="NS687" s="154"/>
      <c r="NT687" s="154"/>
      <c r="NU687" s="154"/>
      <c r="NV687" s="154"/>
      <c r="NW687" s="154"/>
      <c r="NX687" s="154"/>
      <c r="NY687" s="154"/>
      <c r="NZ687" s="154"/>
      <c r="OA687" s="154"/>
      <c r="OB687" s="154"/>
      <c r="OC687" s="154"/>
      <c r="OD687" s="154"/>
      <c r="OE687" s="154"/>
      <c r="OF687" s="154"/>
      <c r="OG687" s="154"/>
      <c r="OH687" s="154"/>
      <c r="OI687" s="154"/>
      <c r="OJ687" s="154"/>
      <c r="OK687" s="154"/>
      <c r="OL687" s="154"/>
      <c r="OM687" s="154"/>
      <c r="ON687" s="154"/>
      <c r="OO687" s="154"/>
      <c r="OP687" s="154"/>
      <c r="OQ687" s="154"/>
      <c r="OR687" s="154"/>
      <c r="OS687" s="154"/>
      <c r="OT687" s="154"/>
      <c r="OU687" s="154"/>
      <c r="OV687" s="154"/>
      <c r="OW687" s="154"/>
      <c r="OX687" s="154"/>
      <c r="OY687" s="154"/>
      <c r="OZ687" s="154"/>
      <c r="PA687" s="154"/>
      <c r="PB687" s="154"/>
      <c r="PC687" s="154"/>
      <c r="PD687" s="154"/>
      <c r="PE687" s="154"/>
      <c r="PF687" s="154"/>
      <c r="PG687" s="154"/>
      <c r="PH687" s="154"/>
      <c r="PI687" s="154"/>
      <c r="PJ687" s="154"/>
      <c r="PK687" s="154"/>
      <c r="PL687" s="154"/>
      <c r="PM687" s="154"/>
      <c r="PN687" s="154"/>
      <c r="PO687" s="154"/>
      <c r="PP687" s="154"/>
      <c r="PQ687" s="154"/>
      <c r="PR687" s="154"/>
      <c r="PS687" s="154"/>
      <c r="PT687" s="154"/>
      <c r="PU687" s="154"/>
      <c r="PV687" s="154"/>
      <c r="PW687" s="154"/>
      <c r="PX687" s="154"/>
      <c r="PY687" s="154"/>
      <c r="PZ687" s="154"/>
      <c r="QA687" s="154"/>
      <c r="QB687" s="154"/>
      <c r="QC687" s="154"/>
      <c r="QD687" s="154"/>
      <c r="QE687" s="154"/>
      <c r="QF687" s="154"/>
      <c r="QG687" s="154"/>
      <c r="QH687" s="154"/>
      <c r="QI687" s="154"/>
      <c r="QJ687" s="154"/>
      <c r="QK687" s="154"/>
      <c r="QL687" s="154"/>
      <c r="QM687" s="154"/>
      <c r="QN687" s="154"/>
      <c r="QO687" s="154"/>
      <c r="QP687" s="154"/>
      <c r="QQ687" s="154"/>
      <c r="QR687" s="154"/>
      <c r="QS687" s="154"/>
      <c r="QT687" s="154"/>
      <c r="QU687" s="154"/>
      <c r="QV687" s="154"/>
      <c r="QW687" s="154"/>
      <c r="QX687" s="154"/>
      <c r="QY687" s="154"/>
      <c r="QZ687" s="154"/>
      <c r="RA687" s="154"/>
      <c r="RB687" s="154"/>
      <c r="RC687" s="154"/>
      <c r="RD687" s="154"/>
      <c r="RE687" s="154"/>
      <c r="RF687" s="154"/>
      <c r="RG687" s="154"/>
      <c r="RH687" s="154"/>
      <c r="RI687" s="154"/>
      <c r="RJ687" s="154"/>
      <c r="RK687" s="154"/>
      <c r="RL687" s="154"/>
      <c r="RM687" s="154"/>
      <c r="RN687" s="154"/>
      <c r="RO687" s="154"/>
      <c r="RP687" s="154"/>
      <c r="RQ687" s="154"/>
      <c r="RR687" s="154"/>
      <c r="RS687" s="154"/>
      <c r="RT687" s="154"/>
      <c r="RU687" s="154"/>
      <c r="RV687" s="154"/>
      <c r="RW687" s="154"/>
      <c r="RX687" s="154"/>
      <c r="RY687" s="154"/>
      <c r="RZ687" s="154"/>
      <c r="SA687" s="154"/>
      <c r="SB687" s="154"/>
      <c r="SC687" s="154"/>
      <c r="SD687" s="154"/>
      <c r="SE687" s="154"/>
      <c r="SF687" s="154"/>
      <c r="SG687" s="154"/>
      <c r="SH687" s="154"/>
      <c r="SI687" s="154"/>
      <c r="SJ687" s="154"/>
      <c r="SK687" s="154"/>
      <c r="SL687" s="154"/>
      <c r="SM687" s="154"/>
      <c r="SN687" s="154"/>
      <c r="SO687" s="154"/>
      <c r="SP687" s="154"/>
      <c r="SQ687" s="154"/>
      <c r="SR687" s="154"/>
      <c r="SS687" s="154"/>
      <c r="ST687" s="154"/>
      <c r="SU687" s="154"/>
      <c r="SV687" s="154"/>
      <c r="SW687" s="154"/>
      <c r="SX687" s="154"/>
      <c r="SY687" s="154"/>
      <c r="SZ687" s="154"/>
      <c r="TA687" s="154"/>
      <c r="TB687" s="154"/>
      <c r="TC687" s="154"/>
      <c r="TD687" s="154"/>
      <c r="TE687" s="154"/>
      <c r="TF687" s="154"/>
      <c r="TG687" s="154"/>
      <c r="TH687" s="154"/>
      <c r="TI687" s="154"/>
      <c r="TJ687" s="154"/>
      <c r="TK687" s="154"/>
      <c r="TL687" s="154"/>
      <c r="TM687" s="154"/>
      <c r="TN687" s="154"/>
      <c r="TO687" s="154"/>
      <c r="TP687" s="154"/>
      <c r="TQ687" s="154"/>
      <c r="TR687" s="154"/>
      <c r="TS687" s="154"/>
      <c r="TT687" s="154"/>
      <c r="TU687" s="154"/>
      <c r="TV687" s="154"/>
      <c r="TW687" s="154"/>
      <c r="TX687" s="154"/>
      <c r="TY687" s="154"/>
      <c r="TZ687" s="154"/>
      <c r="UA687" s="154"/>
      <c r="UB687" s="154"/>
      <c r="UC687" s="154"/>
      <c r="UD687" s="154"/>
      <c r="UE687" s="154"/>
      <c r="UF687" s="154"/>
      <c r="UG687" s="154"/>
      <c r="UH687" s="154"/>
      <c r="UI687" s="154"/>
      <c r="UJ687" s="154"/>
      <c r="UK687" s="154"/>
      <c r="UL687" s="154"/>
      <c r="UM687" s="154"/>
      <c r="UN687" s="154"/>
      <c r="UO687" s="154"/>
      <c r="UP687" s="154"/>
      <c r="UQ687" s="154"/>
      <c r="UR687" s="154"/>
      <c r="US687" s="154"/>
      <c r="UT687" s="154"/>
      <c r="UU687" s="154"/>
      <c r="UV687" s="154"/>
      <c r="UW687" s="154"/>
      <c r="UX687" s="154"/>
      <c r="UY687" s="154"/>
      <c r="UZ687" s="154"/>
      <c r="VA687" s="154"/>
      <c r="VB687" s="154"/>
      <c r="VC687" s="154"/>
      <c r="VD687" s="154"/>
      <c r="VE687" s="154"/>
      <c r="VF687" s="154"/>
      <c r="VG687" s="154"/>
      <c r="VH687" s="154"/>
      <c r="VI687" s="154"/>
      <c r="VJ687" s="154"/>
      <c r="VK687" s="154"/>
      <c r="VL687" s="154"/>
      <c r="VM687" s="154"/>
      <c r="VN687" s="154"/>
      <c r="VO687" s="154"/>
      <c r="VP687" s="154"/>
      <c r="VQ687" s="154"/>
      <c r="VR687" s="154"/>
      <c r="VS687" s="154"/>
      <c r="VT687" s="154"/>
      <c r="VU687" s="154"/>
      <c r="VV687" s="154"/>
      <c r="VW687" s="154"/>
    </row>
    <row r="688" spans="1:595" s="153" customFormat="1" ht="41.25" customHeight="1">
      <c r="A688" s="798"/>
      <c r="B688" s="300" t="s">
        <v>1479</v>
      </c>
      <c r="C688" s="658"/>
      <c r="D688" s="660"/>
      <c r="E688" s="662"/>
      <c r="F688" s="663"/>
      <c r="G688" s="665"/>
      <c r="H688" s="663"/>
      <c r="I688" s="169" t="s">
        <v>352</v>
      </c>
      <c r="J688" s="169" t="s">
        <v>298</v>
      </c>
      <c r="K688" s="169" t="s">
        <v>1477</v>
      </c>
      <c r="L688" s="169" t="s">
        <v>424</v>
      </c>
      <c r="M688" s="155">
        <v>35200</v>
      </c>
      <c r="N688" s="155">
        <v>35200</v>
      </c>
      <c r="O688" s="155"/>
      <c r="P688" s="168"/>
      <c r="Q688" s="161"/>
      <c r="R688" s="161"/>
      <c r="S688" s="545">
        <v>3</v>
      </c>
      <c r="AU688" s="154"/>
      <c r="AV688" s="154"/>
      <c r="AW688" s="154"/>
      <c r="AX688" s="154"/>
      <c r="AY688" s="154"/>
      <c r="AZ688" s="154"/>
      <c r="BA688" s="154"/>
      <c r="BB688" s="154"/>
      <c r="BC688" s="154"/>
      <c r="BD688" s="154"/>
      <c r="BE688" s="154"/>
      <c r="BF688" s="154"/>
      <c r="BG688" s="154"/>
      <c r="BH688" s="154"/>
      <c r="BI688" s="154"/>
      <c r="BJ688" s="154"/>
      <c r="BK688" s="154"/>
      <c r="BL688" s="154"/>
      <c r="BM688" s="154"/>
      <c r="BN688" s="154"/>
      <c r="BO688" s="154"/>
      <c r="BP688" s="154"/>
      <c r="BQ688" s="154"/>
      <c r="BR688" s="154"/>
      <c r="BS688" s="154"/>
      <c r="BT688" s="154"/>
      <c r="BU688" s="154"/>
      <c r="BV688" s="154"/>
      <c r="BW688" s="154"/>
      <c r="BX688" s="154"/>
      <c r="BY688" s="154"/>
      <c r="BZ688" s="154"/>
      <c r="CA688" s="154"/>
      <c r="CB688" s="154"/>
      <c r="CC688" s="154"/>
      <c r="CD688" s="154"/>
      <c r="CE688" s="154"/>
      <c r="CF688" s="154"/>
      <c r="CG688" s="154"/>
      <c r="CH688" s="154"/>
      <c r="CI688" s="154"/>
      <c r="CJ688" s="154"/>
      <c r="CK688" s="154"/>
      <c r="CL688" s="154"/>
      <c r="CM688" s="154"/>
      <c r="CN688" s="154"/>
      <c r="CO688" s="154"/>
      <c r="CP688" s="154"/>
      <c r="CQ688" s="154"/>
      <c r="CR688" s="154"/>
      <c r="CS688" s="154"/>
      <c r="CT688" s="154"/>
      <c r="CU688" s="154"/>
      <c r="CV688" s="154"/>
      <c r="CW688" s="154"/>
      <c r="CX688" s="154"/>
      <c r="CY688" s="154"/>
      <c r="CZ688" s="154"/>
      <c r="DA688" s="154"/>
      <c r="DB688" s="154"/>
      <c r="DC688" s="154"/>
      <c r="DD688" s="154"/>
      <c r="DE688" s="154"/>
      <c r="DF688" s="154"/>
      <c r="DG688" s="154"/>
      <c r="DH688" s="154"/>
      <c r="DI688" s="154"/>
      <c r="DJ688" s="154"/>
      <c r="DK688" s="154"/>
      <c r="DL688" s="154"/>
      <c r="DM688" s="154"/>
      <c r="DN688" s="154"/>
      <c r="DO688" s="154"/>
      <c r="DP688" s="154"/>
      <c r="DQ688" s="154"/>
      <c r="DR688" s="154"/>
      <c r="DS688" s="154"/>
      <c r="DT688" s="154"/>
      <c r="DU688" s="154"/>
      <c r="DV688" s="154"/>
      <c r="DW688" s="154"/>
      <c r="DX688" s="154"/>
      <c r="DY688" s="154"/>
      <c r="DZ688" s="154"/>
      <c r="EA688" s="154"/>
      <c r="EB688" s="154"/>
      <c r="EC688" s="154"/>
      <c r="ED688" s="154"/>
      <c r="EE688" s="154"/>
      <c r="EF688" s="154"/>
      <c r="EG688" s="154"/>
      <c r="EH688" s="154"/>
      <c r="EI688" s="154"/>
      <c r="EJ688" s="154"/>
      <c r="EK688" s="154"/>
      <c r="EL688" s="154"/>
      <c r="EM688" s="154"/>
      <c r="EN688" s="154"/>
      <c r="EO688" s="154"/>
      <c r="EP688" s="154"/>
      <c r="EQ688" s="154"/>
      <c r="ER688" s="154"/>
      <c r="ES688" s="154"/>
      <c r="ET688" s="154"/>
      <c r="EU688" s="154"/>
      <c r="EV688" s="154"/>
      <c r="EW688" s="154"/>
      <c r="EX688" s="154"/>
      <c r="EY688" s="154"/>
      <c r="EZ688" s="154"/>
      <c r="FA688" s="154"/>
      <c r="FB688" s="154"/>
      <c r="FC688" s="154"/>
      <c r="FD688" s="154"/>
      <c r="FE688" s="154"/>
      <c r="FF688" s="154"/>
      <c r="FG688" s="154"/>
      <c r="FH688" s="154"/>
      <c r="FI688" s="154"/>
      <c r="FJ688" s="154"/>
      <c r="FK688" s="154"/>
      <c r="FL688" s="154"/>
      <c r="FM688" s="154"/>
      <c r="FN688" s="154"/>
      <c r="FO688" s="154"/>
      <c r="FP688" s="154"/>
      <c r="FQ688" s="154"/>
      <c r="FR688" s="154"/>
      <c r="FS688" s="154"/>
      <c r="FT688" s="154"/>
      <c r="FU688" s="154"/>
      <c r="FV688" s="154"/>
      <c r="FW688" s="154"/>
      <c r="FX688" s="154"/>
      <c r="FY688" s="154"/>
      <c r="FZ688" s="154"/>
      <c r="GA688" s="154"/>
      <c r="GB688" s="154"/>
      <c r="GC688" s="154"/>
      <c r="GD688" s="154"/>
      <c r="GE688" s="154"/>
      <c r="GF688" s="154"/>
      <c r="GG688" s="154"/>
      <c r="GH688" s="154"/>
      <c r="GI688" s="154"/>
      <c r="GJ688" s="154"/>
      <c r="GK688" s="154"/>
      <c r="GL688" s="154"/>
      <c r="GM688" s="154"/>
      <c r="GN688" s="154"/>
      <c r="GO688" s="154"/>
      <c r="GP688" s="154"/>
      <c r="GQ688" s="154"/>
      <c r="GR688" s="154"/>
      <c r="GS688" s="154"/>
      <c r="GT688" s="154"/>
      <c r="GU688" s="154"/>
      <c r="GV688" s="154"/>
      <c r="GW688" s="154"/>
      <c r="GX688" s="154"/>
      <c r="GY688" s="154"/>
      <c r="GZ688" s="154"/>
      <c r="HA688" s="154"/>
      <c r="HB688" s="154"/>
      <c r="HC688" s="154"/>
      <c r="HD688" s="154"/>
      <c r="HE688" s="154"/>
      <c r="HF688" s="154"/>
      <c r="HG688" s="154"/>
      <c r="HH688" s="154"/>
      <c r="HI688" s="154"/>
      <c r="HJ688" s="154"/>
      <c r="HK688" s="154"/>
      <c r="HL688" s="154"/>
      <c r="HM688" s="154"/>
      <c r="HN688" s="154"/>
      <c r="HO688" s="154"/>
      <c r="HP688" s="154"/>
      <c r="HQ688" s="154"/>
      <c r="HR688" s="154"/>
      <c r="HS688" s="154"/>
      <c r="HT688" s="154"/>
      <c r="HU688" s="154"/>
      <c r="HV688" s="154"/>
      <c r="HW688" s="154"/>
      <c r="HX688" s="154"/>
      <c r="HY688" s="154"/>
      <c r="HZ688" s="154"/>
      <c r="IA688" s="154"/>
      <c r="IB688" s="154"/>
      <c r="IC688" s="154"/>
      <c r="ID688" s="154"/>
      <c r="IE688" s="154"/>
      <c r="IF688" s="154"/>
      <c r="IG688" s="154"/>
      <c r="IH688" s="154"/>
      <c r="II688" s="154"/>
      <c r="IJ688" s="154"/>
      <c r="IK688" s="154"/>
      <c r="IL688" s="154"/>
      <c r="IM688" s="154"/>
      <c r="IN688" s="154"/>
      <c r="IO688" s="154"/>
      <c r="IP688" s="154"/>
      <c r="IQ688" s="154"/>
      <c r="IR688" s="154"/>
      <c r="IS688" s="154"/>
      <c r="IT688" s="154"/>
      <c r="IU688" s="154"/>
      <c r="IV688" s="154"/>
      <c r="IW688" s="154"/>
      <c r="IX688" s="154"/>
      <c r="IY688" s="154"/>
      <c r="IZ688" s="154"/>
      <c r="JA688" s="154"/>
      <c r="JB688" s="154"/>
      <c r="JC688" s="154"/>
      <c r="JD688" s="154"/>
      <c r="JE688" s="154"/>
      <c r="JF688" s="154"/>
      <c r="JG688" s="154"/>
      <c r="JH688" s="154"/>
      <c r="JI688" s="154"/>
      <c r="JJ688" s="154"/>
      <c r="JK688" s="154"/>
      <c r="JL688" s="154"/>
      <c r="JM688" s="154"/>
      <c r="JN688" s="154"/>
      <c r="JO688" s="154"/>
      <c r="JP688" s="154"/>
      <c r="JQ688" s="154"/>
      <c r="JR688" s="154"/>
      <c r="JS688" s="154"/>
      <c r="JT688" s="154"/>
      <c r="JU688" s="154"/>
      <c r="JV688" s="154"/>
      <c r="JW688" s="154"/>
      <c r="JX688" s="154"/>
      <c r="JY688" s="154"/>
      <c r="JZ688" s="154"/>
      <c r="KA688" s="154"/>
      <c r="KB688" s="154"/>
      <c r="KC688" s="154"/>
      <c r="KD688" s="154"/>
      <c r="KE688" s="154"/>
      <c r="KF688" s="154"/>
      <c r="KG688" s="154"/>
      <c r="KH688" s="154"/>
      <c r="KI688" s="154"/>
      <c r="KJ688" s="154"/>
      <c r="KK688" s="154"/>
      <c r="KL688" s="154"/>
      <c r="KM688" s="154"/>
      <c r="KN688" s="154"/>
      <c r="KO688" s="154"/>
      <c r="KP688" s="154"/>
      <c r="KQ688" s="154"/>
      <c r="KR688" s="154"/>
      <c r="KS688" s="154"/>
      <c r="KT688" s="154"/>
      <c r="KU688" s="154"/>
      <c r="KV688" s="154"/>
      <c r="KW688" s="154"/>
      <c r="KX688" s="154"/>
      <c r="KY688" s="154"/>
      <c r="KZ688" s="154"/>
      <c r="LA688" s="154"/>
      <c r="LB688" s="154"/>
      <c r="LC688" s="154"/>
      <c r="LD688" s="154"/>
      <c r="LE688" s="154"/>
      <c r="LF688" s="154"/>
      <c r="LG688" s="154"/>
      <c r="LH688" s="154"/>
      <c r="LI688" s="154"/>
      <c r="LJ688" s="154"/>
      <c r="LK688" s="154"/>
      <c r="LL688" s="154"/>
      <c r="LM688" s="154"/>
      <c r="LN688" s="154"/>
      <c r="LO688" s="154"/>
      <c r="LP688" s="154"/>
      <c r="LQ688" s="154"/>
      <c r="LR688" s="154"/>
      <c r="LS688" s="154"/>
      <c r="LT688" s="154"/>
      <c r="LU688" s="154"/>
      <c r="LV688" s="154"/>
      <c r="LW688" s="154"/>
      <c r="LX688" s="154"/>
      <c r="LY688" s="154"/>
      <c r="LZ688" s="154"/>
      <c r="MA688" s="154"/>
      <c r="MB688" s="154"/>
      <c r="MC688" s="154"/>
      <c r="MD688" s="154"/>
      <c r="ME688" s="154"/>
      <c r="MF688" s="154"/>
      <c r="MG688" s="154"/>
      <c r="MH688" s="154"/>
      <c r="MI688" s="154"/>
      <c r="MJ688" s="154"/>
      <c r="MK688" s="154"/>
      <c r="ML688" s="154"/>
      <c r="MM688" s="154"/>
      <c r="MN688" s="154"/>
      <c r="MO688" s="154"/>
      <c r="MP688" s="154"/>
      <c r="MQ688" s="154"/>
      <c r="MR688" s="154"/>
      <c r="MS688" s="154"/>
      <c r="MT688" s="154"/>
      <c r="MU688" s="154"/>
      <c r="MV688" s="154"/>
      <c r="MW688" s="154"/>
      <c r="MX688" s="154"/>
      <c r="MY688" s="154"/>
      <c r="MZ688" s="154"/>
      <c r="NA688" s="154"/>
      <c r="NB688" s="154"/>
      <c r="NC688" s="154"/>
      <c r="ND688" s="154"/>
      <c r="NE688" s="154"/>
      <c r="NF688" s="154"/>
      <c r="NG688" s="154"/>
      <c r="NH688" s="154"/>
      <c r="NI688" s="154"/>
      <c r="NJ688" s="154"/>
      <c r="NK688" s="154"/>
      <c r="NL688" s="154"/>
      <c r="NM688" s="154"/>
      <c r="NN688" s="154"/>
      <c r="NO688" s="154"/>
      <c r="NP688" s="154"/>
      <c r="NQ688" s="154"/>
      <c r="NR688" s="154"/>
      <c r="NS688" s="154"/>
      <c r="NT688" s="154"/>
      <c r="NU688" s="154"/>
      <c r="NV688" s="154"/>
      <c r="NW688" s="154"/>
      <c r="NX688" s="154"/>
      <c r="NY688" s="154"/>
      <c r="NZ688" s="154"/>
      <c r="OA688" s="154"/>
      <c r="OB688" s="154"/>
      <c r="OC688" s="154"/>
      <c r="OD688" s="154"/>
      <c r="OE688" s="154"/>
      <c r="OF688" s="154"/>
      <c r="OG688" s="154"/>
      <c r="OH688" s="154"/>
      <c r="OI688" s="154"/>
      <c r="OJ688" s="154"/>
      <c r="OK688" s="154"/>
      <c r="OL688" s="154"/>
      <c r="OM688" s="154"/>
      <c r="ON688" s="154"/>
      <c r="OO688" s="154"/>
      <c r="OP688" s="154"/>
      <c r="OQ688" s="154"/>
      <c r="OR688" s="154"/>
      <c r="OS688" s="154"/>
      <c r="OT688" s="154"/>
      <c r="OU688" s="154"/>
      <c r="OV688" s="154"/>
      <c r="OW688" s="154"/>
      <c r="OX688" s="154"/>
      <c r="OY688" s="154"/>
      <c r="OZ688" s="154"/>
      <c r="PA688" s="154"/>
      <c r="PB688" s="154"/>
      <c r="PC688" s="154"/>
      <c r="PD688" s="154"/>
      <c r="PE688" s="154"/>
      <c r="PF688" s="154"/>
      <c r="PG688" s="154"/>
      <c r="PH688" s="154"/>
      <c r="PI688" s="154"/>
      <c r="PJ688" s="154"/>
      <c r="PK688" s="154"/>
      <c r="PL688" s="154"/>
      <c r="PM688" s="154"/>
      <c r="PN688" s="154"/>
      <c r="PO688" s="154"/>
      <c r="PP688" s="154"/>
      <c r="PQ688" s="154"/>
      <c r="PR688" s="154"/>
      <c r="PS688" s="154"/>
      <c r="PT688" s="154"/>
      <c r="PU688" s="154"/>
      <c r="PV688" s="154"/>
      <c r="PW688" s="154"/>
      <c r="PX688" s="154"/>
      <c r="PY688" s="154"/>
      <c r="PZ688" s="154"/>
      <c r="QA688" s="154"/>
      <c r="QB688" s="154"/>
      <c r="QC688" s="154"/>
      <c r="QD688" s="154"/>
      <c r="QE688" s="154"/>
      <c r="QF688" s="154"/>
      <c r="QG688" s="154"/>
      <c r="QH688" s="154"/>
      <c r="QI688" s="154"/>
      <c r="QJ688" s="154"/>
      <c r="QK688" s="154"/>
      <c r="QL688" s="154"/>
      <c r="QM688" s="154"/>
      <c r="QN688" s="154"/>
      <c r="QO688" s="154"/>
      <c r="QP688" s="154"/>
      <c r="QQ688" s="154"/>
      <c r="QR688" s="154"/>
      <c r="QS688" s="154"/>
      <c r="QT688" s="154"/>
      <c r="QU688" s="154"/>
      <c r="QV688" s="154"/>
      <c r="QW688" s="154"/>
      <c r="QX688" s="154"/>
      <c r="QY688" s="154"/>
      <c r="QZ688" s="154"/>
      <c r="RA688" s="154"/>
      <c r="RB688" s="154"/>
      <c r="RC688" s="154"/>
      <c r="RD688" s="154"/>
      <c r="RE688" s="154"/>
      <c r="RF688" s="154"/>
      <c r="RG688" s="154"/>
      <c r="RH688" s="154"/>
      <c r="RI688" s="154"/>
      <c r="RJ688" s="154"/>
      <c r="RK688" s="154"/>
      <c r="RL688" s="154"/>
      <c r="RM688" s="154"/>
      <c r="RN688" s="154"/>
      <c r="RO688" s="154"/>
      <c r="RP688" s="154"/>
      <c r="RQ688" s="154"/>
      <c r="RR688" s="154"/>
      <c r="RS688" s="154"/>
      <c r="RT688" s="154"/>
      <c r="RU688" s="154"/>
      <c r="RV688" s="154"/>
      <c r="RW688" s="154"/>
      <c r="RX688" s="154"/>
      <c r="RY688" s="154"/>
      <c r="RZ688" s="154"/>
      <c r="SA688" s="154"/>
      <c r="SB688" s="154"/>
      <c r="SC688" s="154"/>
      <c r="SD688" s="154"/>
      <c r="SE688" s="154"/>
      <c r="SF688" s="154"/>
      <c r="SG688" s="154"/>
      <c r="SH688" s="154"/>
      <c r="SI688" s="154"/>
      <c r="SJ688" s="154"/>
      <c r="SK688" s="154"/>
      <c r="SL688" s="154"/>
      <c r="SM688" s="154"/>
      <c r="SN688" s="154"/>
      <c r="SO688" s="154"/>
      <c r="SP688" s="154"/>
      <c r="SQ688" s="154"/>
      <c r="SR688" s="154"/>
      <c r="SS688" s="154"/>
      <c r="ST688" s="154"/>
      <c r="SU688" s="154"/>
      <c r="SV688" s="154"/>
      <c r="SW688" s="154"/>
      <c r="SX688" s="154"/>
      <c r="SY688" s="154"/>
      <c r="SZ688" s="154"/>
      <c r="TA688" s="154"/>
      <c r="TB688" s="154"/>
      <c r="TC688" s="154"/>
      <c r="TD688" s="154"/>
      <c r="TE688" s="154"/>
      <c r="TF688" s="154"/>
      <c r="TG688" s="154"/>
      <c r="TH688" s="154"/>
      <c r="TI688" s="154"/>
      <c r="TJ688" s="154"/>
      <c r="TK688" s="154"/>
      <c r="TL688" s="154"/>
      <c r="TM688" s="154"/>
      <c r="TN688" s="154"/>
      <c r="TO688" s="154"/>
      <c r="TP688" s="154"/>
      <c r="TQ688" s="154"/>
      <c r="TR688" s="154"/>
      <c r="TS688" s="154"/>
      <c r="TT688" s="154"/>
      <c r="TU688" s="154"/>
      <c r="TV688" s="154"/>
      <c r="TW688" s="154"/>
      <c r="TX688" s="154"/>
      <c r="TY688" s="154"/>
      <c r="TZ688" s="154"/>
      <c r="UA688" s="154"/>
      <c r="UB688" s="154"/>
      <c r="UC688" s="154"/>
      <c r="UD688" s="154"/>
      <c r="UE688" s="154"/>
      <c r="UF688" s="154"/>
      <c r="UG688" s="154"/>
      <c r="UH688" s="154"/>
      <c r="UI688" s="154"/>
      <c r="UJ688" s="154"/>
      <c r="UK688" s="154"/>
      <c r="UL688" s="154"/>
      <c r="UM688" s="154"/>
      <c r="UN688" s="154"/>
      <c r="UO688" s="154"/>
      <c r="UP688" s="154"/>
      <c r="UQ688" s="154"/>
      <c r="UR688" s="154"/>
      <c r="US688" s="154"/>
      <c r="UT688" s="154"/>
      <c r="UU688" s="154"/>
      <c r="UV688" s="154"/>
      <c r="UW688" s="154"/>
      <c r="UX688" s="154"/>
      <c r="UY688" s="154"/>
      <c r="UZ688" s="154"/>
      <c r="VA688" s="154"/>
      <c r="VB688" s="154"/>
      <c r="VC688" s="154"/>
      <c r="VD688" s="154"/>
      <c r="VE688" s="154"/>
      <c r="VF688" s="154"/>
      <c r="VG688" s="154"/>
      <c r="VH688" s="154"/>
      <c r="VI688" s="154"/>
      <c r="VJ688" s="154"/>
      <c r="VK688" s="154"/>
      <c r="VL688" s="154"/>
      <c r="VM688" s="154"/>
      <c r="VN688" s="154"/>
      <c r="VO688" s="154"/>
      <c r="VP688" s="154"/>
      <c r="VQ688" s="154"/>
      <c r="VR688" s="154"/>
      <c r="VS688" s="154"/>
      <c r="VT688" s="154"/>
      <c r="VU688" s="154"/>
      <c r="VV688" s="154"/>
      <c r="VW688" s="154"/>
    </row>
    <row r="689" spans="1:46" s="154" customFormat="1" ht="32.25" customHeight="1">
      <c r="A689" s="798"/>
      <c r="B689" s="742" t="s">
        <v>1480</v>
      </c>
      <c r="C689" s="657" t="s">
        <v>1481</v>
      </c>
      <c r="D689" s="659" t="s">
        <v>1482</v>
      </c>
      <c r="E689" s="681" t="s">
        <v>1483</v>
      </c>
      <c r="F689" s="653" t="s">
        <v>51</v>
      </c>
      <c r="G689" s="664">
        <v>44927</v>
      </c>
      <c r="H689" s="726" t="s">
        <v>24</v>
      </c>
      <c r="I689" s="193" t="s">
        <v>352</v>
      </c>
      <c r="J689" s="193" t="s">
        <v>298</v>
      </c>
      <c r="K689" s="193" t="s">
        <v>1484</v>
      </c>
      <c r="L689" s="193" t="s">
        <v>28</v>
      </c>
      <c r="M689" s="152">
        <f t="shared" ref="M689:R689" si="67">SUM(M690:M693)</f>
        <v>23641600</v>
      </c>
      <c r="N689" s="152">
        <f t="shared" si="67"/>
        <v>23641600</v>
      </c>
      <c r="O689" s="152">
        <f t="shared" si="67"/>
        <v>24425600</v>
      </c>
      <c r="P689" s="198">
        <f t="shared" si="67"/>
        <v>22232000</v>
      </c>
      <c r="Q689" s="152">
        <f t="shared" si="67"/>
        <v>21068000</v>
      </c>
      <c r="R689" s="152">
        <f t="shared" si="67"/>
        <v>21068000</v>
      </c>
      <c r="S689" s="551"/>
      <c r="T689" s="153"/>
      <c r="U689" s="153"/>
      <c r="V689" s="153"/>
      <c r="W689" s="153"/>
      <c r="X689" s="153"/>
      <c r="Y689" s="153"/>
      <c r="Z689" s="153"/>
      <c r="AA689" s="153"/>
      <c r="AB689" s="153"/>
      <c r="AC689" s="153"/>
      <c r="AD689" s="153"/>
      <c r="AE689" s="153"/>
      <c r="AF689" s="153"/>
      <c r="AG689" s="153"/>
      <c r="AH689" s="153"/>
      <c r="AI689" s="153"/>
      <c r="AJ689" s="153"/>
      <c r="AK689" s="153"/>
      <c r="AL689" s="153"/>
      <c r="AM689" s="153"/>
      <c r="AN689" s="153"/>
      <c r="AO689" s="153"/>
      <c r="AP689" s="153"/>
      <c r="AQ689" s="153"/>
      <c r="AR689" s="153"/>
      <c r="AS689" s="153"/>
      <c r="AT689" s="153"/>
    </row>
    <row r="690" spans="1:46" s="154" customFormat="1" ht="70.5" customHeight="1">
      <c r="A690" s="798"/>
      <c r="B690" s="743"/>
      <c r="C690" s="676"/>
      <c r="D690" s="680"/>
      <c r="E690" s="682"/>
      <c r="F690" s="663"/>
      <c r="G690" s="665"/>
      <c r="H690" s="727"/>
      <c r="I690" s="169"/>
      <c r="J690" s="169"/>
      <c r="K690" s="169"/>
      <c r="L690" s="169"/>
      <c r="M690" s="155">
        <v>0</v>
      </c>
      <c r="N690" s="155">
        <v>0</v>
      </c>
      <c r="O690" s="155">
        <v>0</v>
      </c>
      <c r="P690" s="168">
        <v>0</v>
      </c>
      <c r="Q690" s="161">
        <v>0</v>
      </c>
      <c r="R690" s="161">
        <v>0</v>
      </c>
      <c r="S690" s="545">
        <v>3</v>
      </c>
      <c r="T690" s="153"/>
      <c r="U690" s="153"/>
      <c r="V690" s="153"/>
      <c r="W690" s="153"/>
      <c r="X690" s="153"/>
      <c r="Y690" s="153"/>
      <c r="Z690" s="153"/>
      <c r="AA690" s="153"/>
      <c r="AB690" s="153"/>
      <c r="AC690" s="153"/>
      <c r="AD690" s="153"/>
      <c r="AE690" s="153"/>
      <c r="AF690" s="153"/>
      <c r="AG690" s="153"/>
      <c r="AH690" s="153"/>
      <c r="AI690" s="153"/>
      <c r="AJ690" s="153"/>
      <c r="AK690" s="153"/>
      <c r="AL690" s="153"/>
      <c r="AM690" s="153"/>
      <c r="AN690" s="153"/>
      <c r="AO690" s="153"/>
      <c r="AP690" s="153"/>
      <c r="AQ690" s="153"/>
      <c r="AR690" s="153"/>
      <c r="AS690" s="153"/>
      <c r="AT690" s="153"/>
    </row>
    <row r="691" spans="1:46" s="154" customFormat="1" ht="32.25" customHeight="1">
      <c r="A691" s="798"/>
      <c r="B691" s="743"/>
      <c r="C691" s="499"/>
      <c r="D691" s="680"/>
      <c r="E691" s="705" t="s">
        <v>1485</v>
      </c>
      <c r="F691" s="654" t="s">
        <v>51</v>
      </c>
      <c r="G691" s="684">
        <v>45658</v>
      </c>
      <c r="H691" s="695" t="s">
        <v>1282</v>
      </c>
      <c r="I691" s="169" t="s">
        <v>352</v>
      </c>
      <c r="J691" s="169" t="s">
        <v>298</v>
      </c>
      <c r="K691" s="169" t="s">
        <v>1484</v>
      </c>
      <c r="L691" s="169" t="s">
        <v>424</v>
      </c>
      <c r="M691" s="155">
        <v>23641600</v>
      </c>
      <c r="N691" s="155">
        <v>23641600</v>
      </c>
      <c r="O691" s="155">
        <v>21494400</v>
      </c>
      <c r="P691" s="168">
        <v>19119400</v>
      </c>
      <c r="Q691" s="161">
        <v>17907800</v>
      </c>
      <c r="R691" s="161">
        <v>17907800</v>
      </c>
      <c r="S691" s="545">
        <v>3</v>
      </c>
      <c r="T691" s="153"/>
      <c r="U691" s="153"/>
      <c r="V691" s="153"/>
      <c r="W691" s="153"/>
      <c r="X691" s="153"/>
      <c r="Y691" s="153"/>
      <c r="Z691" s="153"/>
      <c r="AA691" s="153"/>
      <c r="AB691" s="153"/>
      <c r="AC691" s="153"/>
      <c r="AD691" s="153"/>
      <c r="AE691" s="153"/>
      <c r="AF691" s="153"/>
      <c r="AG691" s="153"/>
      <c r="AH691" s="153"/>
      <c r="AI691" s="153"/>
      <c r="AJ691" s="153"/>
      <c r="AK691" s="153"/>
      <c r="AL691" s="153"/>
      <c r="AM691" s="153"/>
      <c r="AN691" s="153"/>
      <c r="AO691" s="153"/>
      <c r="AP691" s="153"/>
      <c r="AQ691" s="153"/>
      <c r="AR691" s="153"/>
      <c r="AS691" s="153"/>
      <c r="AT691" s="153"/>
    </row>
    <row r="692" spans="1:46" s="154" customFormat="1" ht="32.25" customHeight="1">
      <c r="A692" s="798"/>
      <c r="B692" s="743"/>
      <c r="C692" s="499"/>
      <c r="D692" s="680"/>
      <c r="E692" s="705"/>
      <c r="F692" s="654"/>
      <c r="G692" s="684"/>
      <c r="H692" s="699"/>
      <c r="I692" s="169" t="s">
        <v>352</v>
      </c>
      <c r="J692" s="169" t="s">
        <v>298</v>
      </c>
      <c r="K692" s="169" t="s">
        <v>1484</v>
      </c>
      <c r="L692" s="169" t="s">
        <v>424</v>
      </c>
      <c r="M692" s="155">
        <v>0</v>
      </c>
      <c r="N692" s="155">
        <v>0</v>
      </c>
      <c r="O692" s="155">
        <v>1465600</v>
      </c>
      <c r="P692" s="168">
        <v>1556300</v>
      </c>
      <c r="Q692" s="161">
        <v>1580100</v>
      </c>
      <c r="R692" s="161">
        <v>1580100</v>
      </c>
      <c r="S692" s="545">
        <v>3</v>
      </c>
      <c r="T692" s="153"/>
      <c r="U692" s="153"/>
      <c r="V692" s="153"/>
      <c r="W692" s="153"/>
      <c r="X692" s="153"/>
      <c r="Y692" s="153"/>
      <c r="Z692" s="153"/>
      <c r="AA692" s="153"/>
      <c r="AB692" s="153"/>
      <c r="AC692" s="153"/>
      <c r="AD692" s="153"/>
      <c r="AE692" s="153"/>
      <c r="AF692" s="153"/>
      <c r="AG692" s="153"/>
      <c r="AH692" s="153"/>
      <c r="AI692" s="153"/>
      <c r="AJ692" s="153"/>
      <c r="AK692" s="153"/>
      <c r="AL692" s="153"/>
      <c r="AM692" s="153"/>
      <c r="AN692" s="153"/>
      <c r="AO692" s="153"/>
      <c r="AP692" s="153"/>
      <c r="AQ692" s="153"/>
      <c r="AR692" s="153"/>
      <c r="AS692" s="153"/>
      <c r="AT692" s="153"/>
    </row>
    <row r="693" spans="1:46" s="154" customFormat="1" ht="57.75" customHeight="1">
      <c r="A693" s="798"/>
      <c r="B693" s="744"/>
      <c r="C693" s="500"/>
      <c r="D693" s="660"/>
      <c r="E693" s="682"/>
      <c r="F693" s="663"/>
      <c r="G693" s="665"/>
      <c r="H693" s="696"/>
      <c r="I693" s="169" t="s">
        <v>352</v>
      </c>
      <c r="J693" s="169" t="s">
        <v>298</v>
      </c>
      <c r="K693" s="169" t="s">
        <v>1484</v>
      </c>
      <c r="L693" s="169" t="s">
        <v>424</v>
      </c>
      <c r="M693" s="155">
        <v>0</v>
      </c>
      <c r="N693" s="155">
        <v>0</v>
      </c>
      <c r="O693" s="155">
        <v>1465600</v>
      </c>
      <c r="P693" s="168">
        <v>1556300</v>
      </c>
      <c r="Q693" s="161">
        <v>1580100</v>
      </c>
      <c r="R693" s="161">
        <v>1580100</v>
      </c>
      <c r="S693" s="545">
        <v>3</v>
      </c>
      <c r="T693" s="153"/>
      <c r="U693" s="153"/>
      <c r="V693" s="153"/>
      <c r="W693" s="153"/>
      <c r="X693" s="153"/>
      <c r="Y693" s="153"/>
      <c r="Z693" s="153"/>
      <c r="AA693" s="153"/>
      <c r="AB693" s="153"/>
      <c r="AC693" s="153"/>
      <c r="AD693" s="153"/>
      <c r="AE693" s="153"/>
      <c r="AF693" s="153"/>
      <c r="AG693" s="153"/>
      <c r="AH693" s="153"/>
      <c r="AI693" s="153"/>
      <c r="AJ693" s="153"/>
      <c r="AK693" s="153"/>
      <c r="AL693" s="153"/>
      <c r="AM693" s="153"/>
      <c r="AN693" s="153"/>
      <c r="AO693" s="153"/>
      <c r="AP693" s="153"/>
      <c r="AQ693" s="153"/>
      <c r="AR693" s="153"/>
      <c r="AS693" s="153"/>
      <c r="AT693" s="153"/>
    </row>
    <row r="694" spans="1:46" s="154" customFormat="1" ht="32.25" customHeight="1">
      <c r="A694" s="798"/>
      <c r="B694" s="740" t="s">
        <v>1486</v>
      </c>
      <c r="C694" s="657" t="s">
        <v>1487</v>
      </c>
      <c r="D694" s="659" t="s">
        <v>1475</v>
      </c>
      <c r="E694" s="681" t="s">
        <v>1488</v>
      </c>
      <c r="F694" s="653" t="s">
        <v>51</v>
      </c>
      <c r="G694" s="664">
        <v>44927</v>
      </c>
      <c r="H694" s="726" t="s">
        <v>24</v>
      </c>
      <c r="I694" s="193" t="s">
        <v>352</v>
      </c>
      <c r="J694" s="193" t="s">
        <v>298</v>
      </c>
      <c r="K694" s="193" t="s">
        <v>1489</v>
      </c>
      <c r="L694" s="193" t="s">
        <v>28</v>
      </c>
      <c r="M694" s="152">
        <f t="shared" ref="M694:R694" si="68">M695</f>
        <v>180700</v>
      </c>
      <c r="N694" s="152">
        <f t="shared" si="68"/>
        <v>180700</v>
      </c>
      <c r="O694" s="152">
        <f t="shared" si="68"/>
        <v>0</v>
      </c>
      <c r="P694" s="152">
        <f t="shared" si="68"/>
        <v>0</v>
      </c>
      <c r="Q694" s="152">
        <f t="shared" si="68"/>
        <v>0</v>
      </c>
      <c r="R694" s="152">
        <f t="shared" si="68"/>
        <v>0</v>
      </c>
      <c r="S694" s="551"/>
      <c r="T694" s="153"/>
      <c r="U694" s="153"/>
      <c r="V694" s="153"/>
      <c r="W694" s="153"/>
      <c r="X694" s="153"/>
      <c r="Y694" s="153"/>
      <c r="Z694" s="153"/>
      <c r="AA694" s="153"/>
      <c r="AB694" s="153"/>
      <c r="AC694" s="153"/>
      <c r="AD694" s="153"/>
      <c r="AE694" s="153"/>
      <c r="AF694" s="153"/>
      <c r="AG694" s="153"/>
      <c r="AH694" s="153"/>
      <c r="AI694" s="153"/>
      <c r="AJ694" s="153"/>
      <c r="AK694" s="153"/>
      <c r="AL694" s="153"/>
      <c r="AM694" s="153"/>
      <c r="AN694" s="153"/>
      <c r="AO694" s="153"/>
      <c r="AP694" s="153"/>
      <c r="AQ694" s="153"/>
      <c r="AR694" s="153"/>
      <c r="AS694" s="153"/>
      <c r="AT694" s="153"/>
    </row>
    <row r="695" spans="1:46" s="154" customFormat="1" ht="114.75" customHeight="1">
      <c r="A695" s="798"/>
      <c r="B695" s="741"/>
      <c r="C695" s="658"/>
      <c r="D695" s="660"/>
      <c r="E695" s="682"/>
      <c r="F695" s="663"/>
      <c r="G695" s="665"/>
      <c r="H695" s="727"/>
      <c r="I695" s="169" t="s">
        <v>352</v>
      </c>
      <c r="J695" s="169" t="s">
        <v>298</v>
      </c>
      <c r="K695" s="169" t="s">
        <v>1489</v>
      </c>
      <c r="L695" s="169" t="s">
        <v>424</v>
      </c>
      <c r="M695" s="155">
        <v>180700</v>
      </c>
      <c r="N695" s="155">
        <v>180700</v>
      </c>
      <c r="O695" s="155">
        <v>0</v>
      </c>
      <c r="P695" s="168">
        <v>0</v>
      </c>
      <c r="Q695" s="161">
        <v>0</v>
      </c>
      <c r="R695" s="161">
        <v>0</v>
      </c>
      <c r="S695" s="545">
        <v>3</v>
      </c>
      <c r="T695" s="153"/>
      <c r="U695" s="153"/>
      <c r="V695" s="153"/>
      <c r="W695" s="153"/>
      <c r="X695" s="153"/>
      <c r="Y695" s="153"/>
      <c r="Z695" s="153"/>
      <c r="AA695" s="153"/>
      <c r="AB695" s="153"/>
      <c r="AC695" s="153"/>
      <c r="AD695" s="153"/>
      <c r="AE695" s="153"/>
      <c r="AF695" s="153"/>
      <c r="AG695" s="153"/>
      <c r="AH695" s="153"/>
      <c r="AI695" s="153"/>
      <c r="AJ695" s="153"/>
      <c r="AK695" s="153"/>
      <c r="AL695" s="153"/>
      <c r="AM695" s="153"/>
      <c r="AN695" s="153"/>
      <c r="AO695" s="153"/>
      <c r="AP695" s="153"/>
      <c r="AQ695" s="153"/>
      <c r="AR695" s="153"/>
      <c r="AS695" s="153"/>
      <c r="AT695" s="153"/>
    </row>
    <row r="696" spans="1:46" s="154" customFormat="1" ht="78.75" customHeight="1">
      <c r="A696" s="798"/>
      <c r="B696" s="655" t="s">
        <v>1490</v>
      </c>
      <c r="C696" s="657" t="s">
        <v>1289</v>
      </c>
      <c r="D696" s="659" t="s">
        <v>1290</v>
      </c>
      <c r="E696" s="491" t="s">
        <v>1304</v>
      </c>
      <c r="F696" s="167" t="s">
        <v>51</v>
      </c>
      <c r="G696" s="167">
        <v>39814</v>
      </c>
      <c r="H696" s="180" t="s">
        <v>24</v>
      </c>
      <c r="I696" s="193" t="s">
        <v>352</v>
      </c>
      <c r="J696" s="193" t="s">
        <v>298</v>
      </c>
      <c r="K696" s="193" t="s">
        <v>1292</v>
      </c>
      <c r="L696" s="193" t="s">
        <v>28</v>
      </c>
      <c r="M696" s="152">
        <f t="shared" ref="M696:R696" si="69">M697</f>
        <v>1216000</v>
      </c>
      <c r="N696" s="152">
        <f>N697</f>
        <v>1216000</v>
      </c>
      <c r="O696" s="152">
        <f t="shared" si="69"/>
        <v>1375000</v>
      </c>
      <c r="P696" s="203">
        <f t="shared" si="69"/>
        <v>1980000</v>
      </c>
      <c r="Q696" s="203">
        <f t="shared" si="69"/>
        <v>1980000</v>
      </c>
      <c r="R696" s="203">
        <f t="shared" si="69"/>
        <v>1980000</v>
      </c>
      <c r="S696" s="545"/>
      <c r="T696" s="153"/>
      <c r="U696" s="153"/>
      <c r="V696" s="153"/>
      <c r="W696" s="153"/>
      <c r="X696" s="153"/>
      <c r="Y696" s="153"/>
      <c r="Z696" s="153"/>
      <c r="AA696" s="153"/>
      <c r="AB696" s="153"/>
      <c r="AC696" s="153"/>
      <c r="AD696" s="153"/>
      <c r="AE696" s="153"/>
      <c r="AF696" s="153"/>
      <c r="AG696" s="153"/>
      <c r="AH696" s="153"/>
      <c r="AI696" s="153"/>
      <c r="AJ696" s="153"/>
      <c r="AK696" s="153"/>
      <c r="AL696" s="153"/>
      <c r="AM696" s="153"/>
      <c r="AN696" s="153"/>
      <c r="AO696" s="153"/>
      <c r="AP696" s="153"/>
      <c r="AQ696" s="153"/>
      <c r="AR696" s="153"/>
      <c r="AS696" s="153"/>
      <c r="AT696" s="153"/>
    </row>
    <row r="697" spans="1:46" s="154" customFormat="1" ht="141" customHeight="1">
      <c r="A697" s="798"/>
      <c r="B697" s="656"/>
      <c r="C697" s="658"/>
      <c r="D697" s="660"/>
      <c r="E697" s="492" t="s">
        <v>1305</v>
      </c>
      <c r="F697" s="176" t="s">
        <v>1491</v>
      </c>
      <c r="G697" s="176">
        <v>43831</v>
      </c>
      <c r="H697" s="181" t="s">
        <v>24</v>
      </c>
      <c r="I697" s="169" t="s">
        <v>352</v>
      </c>
      <c r="J697" s="169" t="s">
        <v>298</v>
      </c>
      <c r="K697" s="169" t="s">
        <v>1292</v>
      </c>
      <c r="L697" s="169" t="s">
        <v>424</v>
      </c>
      <c r="M697" s="155">
        <v>1216000</v>
      </c>
      <c r="N697" s="155">
        <v>1216000</v>
      </c>
      <c r="O697" s="155">
        <v>1375000</v>
      </c>
      <c r="P697" s="168">
        <v>1980000</v>
      </c>
      <c r="Q697" s="161">
        <v>1980000</v>
      </c>
      <c r="R697" s="161">
        <v>1980000</v>
      </c>
      <c r="S697" s="545">
        <v>3</v>
      </c>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row>
    <row r="698" spans="1:46" s="154" customFormat="1" ht="79.5" customHeight="1">
      <c r="A698" s="798"/>
      <c r="B698" s="655" t="s">
        <v>1492</v>
      </c>
      <c r="C698" s="657" t="s">
        <v>1493</v>
      </c>
      <c r="D698" s="659" t="s">
        <v>1290</v>
      </c>
      <c r="E698" s="734" t="s">
        <v>1304</v>
      </c>
      <c r="F698" s="736" t="s">
        <v>51</v>
      </c>
      <c r="G698" s="738">
        <v>39814</v>
      </c>
      <c r="H698" s="726" t="s">
        <v>24</v>
      </c>
      <c r="I698" s="193" t="s">
        <v>352</v>
      </c>
      <c r="J698" s="193" t="s">
        <v>298</v>
      </c>
      <c r="K698" s="193" t="s">
        <v>1494</v>
      </c>
      <c r="L698" s="193" t="s">
        <v>28</v>
      </c>
      <c r="M698" s="152">
        <f>M699</f>
        <v>0</v>
      </c>
      <c r="N698" s="152">
        <f>N699</f>
        <v>0</v>
      </c>
      <c r="O698" s="152">
        <f>O699</f>
        <v>500000</v>
      </c>
      <c r="P698" s="152">
        <f t="shared" ref="P698:R698" si="70">P699</f>
        <v>0</v>
      </c>
      <c r="Q698" s="152">
        <f t="shared" si="70"/>
        <v>0</v>
      </c>
      <c r="R698" s="152">
        <f t="shared" si="70"/>
        <v>0</v>
      </c>
      <c r="S698" s="545"/>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row>
    <row r="699" spans="1:46" s="154" customFormat="1" ht="79.5" customHeight="1">
      <c r="A699" s="798"/>
      <c r="B699" s="656"/>
      <c r="C699" s="658"/>
      <c r="D699" s="660"/>
      <c r="E699" s="735"/>
      <c r="F699" s="737"/>
      <c r="G699" s="739"/>
      <c r="H699" s="727"/>
      <c r="I699" s="169" t="s">
        <v>352</v>
      </c>
      <c r="J699" s="169" t="s">
        <v>298</v>
      </c>
      <c r="K699" s="169" t="s">
        <v>1494</v>
      </c>
      <c r="L699" s="169" t="s">
        <v>424</v>
      </c>
      <c r="M699" s="155">
        <v>0</v>
      </c>
      <c r="N699" s="155">
        <v>0</v>
      </c>
      <c r="O699" s="155">
        <v>500000</v>
      </c>
      <c r="P699" s="168">
        <v>0</v>
      </c>
      <c r="Q699" s="161">
        <v>0</v>
      </c>
      <c r="R699" s="161">
        <v>0</v>
      </c>
      <c r="S699" s="545">
        <v>3</v>
      </c>
      <c r="T699" s="153"/>
      <c r="U699" s="153"/>
      <c r="V699" s="153"/>
      <c r="W699" s="153"/>
      <c r="X699" s="153"/>
      <c r="Y699" s="153"/>
      <c r="Z699" s="153"/>
      <c r="AA699" s="153"/>
      <c r="AB699" s="153"/>
      <c r="AC699" s="153"/>
      <c r="AD699" s="153"/>
      <c r="AE699" s="153"/>
      <c r="AF699" s="153"/>
      <c r="AG699" s="153"/>
      <c r="AH699" s="153"/>
      <c r="AI699" s="153"/>
      <c r="AJ699" s="153"/>
      <c r="AK699" s="153"/>
      <c r="AL699" s="153"/>
      <c r="AM699" s="153"/>
      <c r="AN699" s="153"/>
      <c r="AO699" s="153"/>
      <c r="AP699" s="153"/>
      <c r="AQ699" s="153"/>
      <c r="AR699" s="153"/>
      <c r="AS699" s="153"/>
      <c r="AT699" s="153"/>
    </row>
    <row r="700" spans="1:46" s="154" customFormat="1" ht="169.5" customHeight="1">
      <c r="A700" s="798"/>
      <c r="B700" s="655" t="s">
        <v>1495</v>
      </c>
      <c r="C700" s="657" t="s">
        <v>1493</v>
      </c>
      <c r="D700" s="659" t="s">
        <v>1475</v>
      </c>
      <c r="E700" s="491" t="s">
        <v>1496</v>
      </c>
      <c r="F700" s="177" t="s">
        <v>51</v>
      </c>
      <c r="G700" s="177">
        <v>45811</v>
      </c>
      <c r="H700" s="178" t="s">
        <v>24</v>
      </c>
      <c r="I700" s="193" t="s">
        <v>352</v>
      </c>
      <c r="J700" s="193" t="s">
        <v>298</v>
      </c>
      <c r="K700" s="193" t="s">
        <v>1497</v>
      </c>
      <c r="L700" s="193" t="s">
        <v>28</v>
      </c>
      <c r="M700" s="152">
        <f>M701</f>
        <v>0</v>
      </c>
      <c r="N700" s="152">
        <f>N701</f>
        <v>0</v>
      </c>
      <c r="O700" s="152">
        <f>O701</f>
        <v>125000</v>
      </c>
      <c r="P700" s="152">
        <f t="shared" ref="P700:R700" si="71">P701</f>
        <v>0</v>
      </c>
      <c r="Q700" s="152">
        <f t="shared" si="71"/>
        <v>0</v>
      </c>
      <c r="R700" s="152">
        <f t="shared" si="71"/>
        <v>0</v>
      </c>
      <c r="S700" s="545"/>
      <c r="T700" s="153"/>
      <c r="U700" s="153"/>
      <c r="V700" s="153"/>
      <c r="W700" s="153"/>
      <c r="X700" s="153"/>
      <c r="Y700" s="153"/>
      <c r="Z700" s="153"/>
      <c r="AA700" s="153"/>
      <c r="AB700" s="153"/>
      <c r="AC700" s="153"/>
      <c r="AD700" s="153"/>
      <c r="AE700" s="153"/>
      <c r="AF700" s="153"/>
      <c r="AG700" s="153"/>
      <c r="AH700" s="153"/>
      <c r="AI700" s="153"/>
      <c r="AJ700" s="153"/>
      <c r="AK700" s="153"/>
      <c r="AL700" s="153"/>
      <c r="AM700" s="153"/>
      <c r="AN700" s="153"/>
      <c r="AO700" s="153"/>
      <c r="AP700" s="153"/>
      <c r="AQ700" s="153"/>
      <c r="AR700" s="153"/>
      <c r="AS700" s="153"/>
      <c r="AT700" s="153"/>
    </row>
    <row r="701" spans="1:46" s="154" customFormat="1" ht="141.75" customHeight="1">
      <c r="A701" s="798"/>
      <c r="B701" s="656"/>
      <c r="C701" s="658"/>
      <c r="D701" s="660"/>
      <c r="E701" s="492" t="s">
        <v>1305</v>
      </c>
      <c r="F701" s="179" t="s">
        <v>1294</v>
      </c>
      <c r="G701" s="177">
        <v>43831</v>
      </c>
      <c r="H701" s="182" t="s">
        <v>24</v>
      </c>
      <c r="I701" s="169" t="s">
        <v>352</v>
      </c>
      <c r="J701" s="169" t="s">
        <v>298</v>
      </c>
      <c r="K701" s="169" t="s">
        <v>1497</v>
      </c>
      <c r="L701" s="169" t="s">
        <v>424</v>
      </c>
      <c r="M701" s="155">
        <v>0</v>
      </c>
      <c r="N701" s="155">
        <v>0</v>
      </c>
      <c r="O701" s="155">
        <v>125000</v>
      </c>
      <c r="P701" s="168">
        <v>0</v>
      </c>
      <c r="Q701" s="168">
        <v>0</v>
      </c>
      <c r="R701" s="168">
        <v>0</v>
      </c>
      <c r="S701" s="545">
        <v>3</v>
      </c>
      <c r="T701" s="153"/>
      <c r="U701" s="153"/>
      <c r="V701" s="153"/>
      <c r="W701" s="153"/>
      <c r="X701" s="153"/>
      <c r="Y701" s="153"/>
      <c r="Z701" s="153"/>
      <c r="AA701" s="153"/>
      <c r="AB701" s="153"/>
      <c r="AC701" s="153"/>
      <c r="AD701" s="153"/>
      <c r="AE701" s="153"/>
      <c r="AF701" s="153"/>
      <c r="AG701" s="153"/>
      <c r="AH701" s="153"/>
      <c r="AI701" s="153"/>
      <c r="AJ701" s="153"/>
      <c r="AK701" s="153"/>
      <c r="AL701" s="153"/>
      <c r="AM701" s="153"/>
      <c r="AN701" s="153"/>
      <c r="AO701" s="153"/>
      <c r="AP701" s="153"/>
      <c r="AQ701" s="153"/>
      <c r="AR701" s="153"/>
      <c r="AS701" s="153"/>
      <c r="AT701" s="153"/>
    </row>
    <row r="702" spans="1:46" s="154" customFormat="1" ht="129" customHeight="1">
      <c r="A702" s="798"/>
      <c r="B702" s="655" t="s">
        <v>1498</v>
      </c>
      <c r="C702" s="732" t="s">
        <v>1499</v>
      </c>
      <c r="D702" s="659" t="s">
        <v>1290</v>
      </c>
      <c r="E702" s="661" t="s">
        <v>1435</v>
      </c>
      <c r="F702" s="653" t="s">
        <v>51</v>
      </c>
      <c r="G702" s="664">
        <v>45685</v>
      </c>
      <c r="H702" s="664" t="s">
        <v>1282</v>
      </c>
      <c r="I702" s="193" t="s">
        <v>352</v>
      </c>
      <c r="J702" s="193" t="s">
        <v>298</v>
      </c>
      <c r="K702" s="193" t="s">
        <v>1325</v>
      </c>
      <c r="L702" s="193" t="s">
        <v>28</v>
      </c>
      <c r="M702" s="152">
        <f t="shared" ref="M702:R702" si="72">M703</f>
        <v>6093800</v>
      </c>
      <c r="N702" s="152">
        <f t="shared" si="72"/>
        <v>6093800</v>
      </c>
      <c r="O702" s="152">
        <f t="shared" si="72"/>
        <v>5121000</v>
      </c>
      <c r="P702" s="203">
        <f t="shared" si="72"/>
        <v>5121000</v>
      </c>
      <c r="Q702" s="203">
        <f t="shared" si="72"/>
        <v>5121000</v>
      </c>
      <c r="R702" s="203">
        <f t="shared" si="72"/>
        <v>5121000</v>
      </c>
      <c r="S702" s="551"/>
      <c r="T702" s="153"/>
      <c r="U702" s="153"/>
      <c r="V702" s="153"/>
      <c r="W702" s="153"/>
      <c r="X702" s="153"/>
      <c r="Y702" s="153"/>
      <c r="Z702" s="153"/>
      <c r="AA702" s="153"/>
      <c r="AB702" s="153"/>
      <c r="AC702" s="153"/>
      <c r="AD702" s="153"/>
      <c r="AE702" s="153"/>
      <c r="AF702" s="153"/>
      <c r="AG702" s="153"/>
      <c r="AH702" s="153"/>
      <c r="AI702" s="153"/>
      <c r="AJ702" s="153"/>
      <c r="AK702" s="153"/>
      <c r="AL702" s="153"/>
      <c r="AM702" s="153"/>
      <c r="AN702" s="153"/>
      <c r="AO702" s="153"/>
      <c r="AP702" s="153"/>
      <c r="AQ702" s="153"/>
      <c r="AR702" s="153"/>
      <c r="AS702" s="153"/>
      <c r="AT702" s="153"/>
    </row>
    <row r="703" spans="1:46" s="154" customFormat="1" ht="31.5" customHeight="1">
      <c r="A703" s="798"/>
      <c r="B703" s="656"/>
      <c r="C703" s="733"/>
      <c r="D703" s="680"/>
      <c r="E703" s="662"/>
      <c r="F703" s="663"/>
      <c r="G703" s="665"/>
      <c r="H703" s="665"/>
      <c r="I703" s="169" t="s">
        <v>352</v>
      </c>
      <c r="J703" s="169" t="s">
        <v>298</v>
      </c>
      <c r="K703" s="169" t="s">
        <v>1325</v>
      </c>
      <c r="L703" s="169" t="s">
        <v>424</v>
      </c>
      <c r="M703" s="155">
        <v>6093800</v>
      </c>
      <c r="N703" s="155">
        <v>6093800</v>
      </c>
      <c r="O703" s="155">
        <v>5121000</v>
      </c>
      <c r="P703" s="168">
        <v>5121000</v>
      </c>
      <c r="Q703" s="161">
        <v>5121000</v>
      </c>
      <c r="R703" s="161">
        <v>5121000</v>
      </c>
      <c r="S703" s="545">
        <v>3</v>
      </c>
      <c r="T703" s="153"/>
      <c r="U703" s="153"/>
      <c r="V703" s="153"/>
      <c r="W703" s="153"/>
      <c r="X703" s="153"/>
      <c r="Y703" s="153"/>
      <c r="Z703" s="153"/>
      <c r="AA703" s="153"/>
      <c r="AB703" s="153"/>
      <c r="AC703" s="153"/>
      <c r="AD703" s="153"/>
      <c r="AE703" s="153"/>
      <c r="AF703" s="153"/>
      <c r="AG703" s="153"/>
      <c r="AH703" s="153"/>
      <c r="AI703" s="153"/>
      <c r="AJ703" s="153"/>
      <c r="AK703" s="153"/>
      <c r="AL703" s="153"/>
      <c r="AM703" s="153"/>
      <c r="AN703" s="153"/>
      <c r="AO703" s="153"/>
      <c r="AP703" s="153"/>
      <c r="AQ703" s="153"/>
      <c r="AR703" s="153"/>
      <c r="AS703" s="153"/>
      <c r="AT703" s="153"/>
    </row>
    <row r="704" spans="1:46" s="154" customFormat="1" ht="86.25" customHeight="1">
      <c r="A704" s="798"/>
      <c r="B704" s="655" t="s">
        <v>1500</v>
      </c>
      <c r="C704" s="657" t="s">
        <v>1501</v>
      </c>
      <c r="D704" s="680"/>
      <c r="E704" s="681" t="s">
        <v>1502</v>
      </c>
      <c r="F704" s="653" t="s">
        <v>51</v>
      </c>
      <c r="G704" s="664">
        <v>43466</v>
      </c>
      <c r="H704" s="726" t="s">
        <v>24</v>
      </c>
      <c r="I704" s="193" t="s">
        <v>352</v>
      </c>
      <c r="J704" s="193" t="s">
        <v>298</v>
      </c>
      <c r="K704" s="193" t="s">
        <v>1329</v>
      </c>
      <c r="L704" s="193" t="s">
        <v>28</v>
      </c>
      <c r="M704" s="152">
        <f t="shared" ref="M704:R704" si="73">M705</f>
        <v>1820200</v>
      </c>
      <c r="N704" s="152">
        <f t="shared" si="73"/>
        <v>1820200</v>
      </c>
      <c r="O704" s="152">
        <f t="shared" si="73"/>
        <v>1280300</v>
      </c>
      <c r="P704" s="203">
        <f t="shared" si="73"/>
        <v>1280300</v>
      </c>
      <c r="Q704" s="203">
        <f t="shared" si="73"/>
        <v>1280300</v>
      </c>
      <c r="R704" s="203">
        <f t="shared" si="73"/>
        <v>1280300</v>
      </c>
      <c r="S704" s="545"/>
      <c r="T704" s="153"/>
      <c r="U704" s="153"/>
      <c r="V704" s="153"/>
      <c r="W704" s="153"/>
      <c r="X704" s="153"/>
      <c r="Y704" s="153"/>
      <c r="Z704" s="153"/>
      <c r="AA704" s="153"/>
      <c r="AB704" s="153"/>
      <c r="AC704" s="153"/>
      <c r="AD704" s="153"/>
      <c r="AE704" s="153"/>
      <c r="AF704" s="153"/>
      <c r="AG704" s="153"/>
      <c r="AH704" s="153"/>
      <c r="AI704" s="153"/>
      <c r="AJ704" s="153"/>
      <c r="AK704" s="153"/>
      <c r="AL704" s="153"/>
      <c r="AM704" s="153"/>
      <c r="AN704" s="153"/>
      <c r="AO704" s="153"/>
      <c r="AP704" s="153"/>
      <c r="AQ704" s="153"/>
      <c r="AR704" s="153"/>
      <c r="AS704" s="153"/>
      <c r="AT704" s="153"/>
    </row>
    <row r="705" spans="1:46" s="154" customFormat="1" ht="81" customHeight="1">
      <c r="A705" s="798"/>
      <c r="B705" s="656"/>
      <c r="C705" s="658"/>
      <c r="D705" s="660"/>
      <c r="E705" s="682"/>
      <c r="F705" s="663"/>
      <c r="G705" s="665"/>
      <c r="H705" s="727"/>
      <c r="I705" s="169" t="s">
        <v>352</v>
      </c>
      <c r="J705" s="169" t="s">
        <v>298</v>
      </c>
      <c r="K705" s="169" t="s">
        <v>1329</v>
      </c>
      <c r="L705" s="169" t="s">
        <v>424</v>
      </c>
      <c r="M705" s="155">
        <v>1820200</v>
      </c>
      <c r="N705" s="155">
        <v>1820200</v>
      </c>
      <c r="O705" s="155">
        <v>1280300</v>
      </c>
      <c r="P705" s="168">
        <v>1280300</v>
      </c>
      <c r="Q705" s="161">
        <v>1280300</v>
      </c>
      <c r="R705" s="161">
        <v>1280300</v>
      </c>
      <c r="S705" s="545">
        <v>3</v>
      </c>
      <c r="T705" s="153"/>
      <c r="U705" s="153"/>
      <c r="V705" s="153"/>
      <c r="W705" s="153"/>
      <c r="X705" s="153"/>
      <c r="Y705" s="153"/>
      <c r="Z705" s="153"/>
      <c r="AA705" s="153"/>
      <c r="AB705" s="153"/>
      <c r="AC705" s="153"/>
      <c r="AD705" s="153"/>
      <c r="AE705" s="153"/>
      <c r="AF705" s="153"/>
      <c r="AG705" s="153"/>
      <c r="AH705" s="153"/>
      <c r="AI705" s="153"/>
      <c r="AJ705" s="153"/>
      <c r="AK705" s="153"/>
      <c r="AL705" s="153"/>
      <c r="AM705" s="153"/>
      <c r="AN705" s="153"/>
      <c r="AO705" s="153"/>
      <c r="AP705" s="153"/>
      <c r="AQ705" s="153"/>
      <c r="AR705" s="153"/>
      <c r="AS705" s="153"/>
      <c r="AT705" s="153"/>
    </row>
    <row r="706" spans="1:46" s="154" customFormat="1" ht="110.25" customHeight="1">
      <c r="A706" s="798"/>
      <c r="B706" s="655" t="s">
        <v>1503</v>
      </c>
      <c r="C706" s="657" t="s">
        <v>1504</v>
      </c>
      <c r="D706" s="659" t="s">
        <v>1290</v>
      </c>
      <c r="E706" s="491" t="s">
        <v>1505</v>
      </c>
      <c r="F706" s="166" t="s">
        <v>51</v>
      </c>
      <c r="G706" s="167">
        <v>44927</v>
      </c>
      <c r="H706" s="180" t="s">
        <v>1506</v>
      </c>
      <c r="I706" s="193" t="s">
        <v>352</v>
      </c>
      <c r="J706" s="193" t="s">
        <v>298</v>
      </c>
      <c r="K706" s="193" t="s">
        <v>1507</v>
      </c>
      <c r="L706" s="193" t="s">
        <v>28</v>
      </c>
      <c r="M706" s="152">
        <f t="shared" ref="M706:R706" si="74">M707</f>
        <v>600000</v>
      </c>
      <c r="N706" s="152">
        <f t="shared" si="74"/>
        <v>600000</v>
      </c>
      <c r="O706" s="152">
        <f t="shared" si="74"/>
        <v>0</v>
      </c>
      <c r="P706" s="152">
        <f t="shared" si="74"/>
        <v>0</v>
      </c>
      <c r="Q706" s="152">
        <f t="shared" si="74"/>
        <v>0</v>
      </c>
      <c r="R706" s="152">
        <f t="shared" si="74"/>
        <v>0</v>
      </c>
      <c r="S706" s="545"/>
      <c r="T706" s="153"/>
      <c r="U706" s="153"/>
      <c r="V706" s="153"/>
      <c r="W706" s="153"/>
      <c r="X706" s="153"/>
      <c r="Y706" s="153"/>
      <c r="Z706" s="153"/>
      <c r="AA706" s="153"/>
      <c r="AB706" s="153"/>
      <c r="AC706" s="153"/>
      <c r="AD706" s="153"/>
      <c r="AE706" s="153"/>
      <c r="AF706" s="153"/>
      <c r="AG706" s="153"/>
      <c r="AH706" s="153"/>
      <c r="AI706" s="153"/>
      <c r="AJ706" s="153"/>
      <c r="AK706" s="153"/>
      <c r="AL706" s="153"/>
      <c r="AM706" s="153"/>
      <c r="AN706" s="153"/>
      <c r="AO706" s="153"/>
      <c r="AP706" s="153"/>
      <c r="AQ706" s="153"/>
      <c r="AR706" s="153"/>
      <c r="AS706" s="153"/>
      <c r="AT706" s="153"/>
    </row>
    <row r="707" spans="1:46" s="154" customFormat="1" ht="66.75" customHeight="1">
      <c r="A707" s="798"/>
      <c r="B707" s="656"/>
      <c r="C707" s="658"/>
      <c r="D707" s="660"/>
      <c r="E707" s="492" t="s">
        <v>1508</v>
      </c>
      <c r="F707" s="160" t="s">
        <v>51</v>
      </c>
      <c r="G707" s="176">
        <v>45484</v>
      </c>
      <c r="H707" s="181" t="s">
        <v>24</v>
      </c>
      <c r="I707" s="169" t="s">
        <v>352</v>
      </c>
      <c r="J707" s="169" t="s">
        <v>298</v>
      </c>
      <c r="K707" s="169" t="s">
        <v>1507</v>
      </c>
      <c r="L707" s="169" t="s">
        <v>424</v>
      </c>
      <c r="M707" s="155">
        <v>600000</v>
      </c>
      <c r="N707" s="155">
        <v>600000</v>
      </c>
      <c r="O707" s="155">
        <v>0</v>
      </c>
      <c r="P707" s="168">
        <v>0</v>
      </c>
      <c r="Q707" s="161">
        <v>0</v>
      </c>
      <c r="R707" s="161">
        <v>0</v>
      </c>
      <c r="S707" s="545">
        <v>3</v>
      </c>
      <c r="T707" s="153"/>
      <c r="U707" s="153"/>
      <c r="V707" s="153"/>
      <c r="W707" s="153"/>
      <c r="X707" s="153"/>
      <c r="Y707" s="153"/>
      <c r="Z707" s="153"/>
      <c r="AA707" s="153"/>
      <c r="AB707" s="153"/>
      <c r="AC707" s="153"/>
      <c r="AD707" s="153"/>
      <c r="AE707" s="153"/>
      <c r="AF707" s="153"/>
      <c r="AG707" s="153"/>
      <c r="AH707" s="153"/>
      <c r="AI707" s="153"/>
      <c r="AJ707" s="153"/>
      <c r="AK707" s="153"/>
      <c r="AL707" s="153"/>
      <c r="AM707" s="153"/>
      <c r="AN707" s="153"/>
      <c r="AO707" s="153"/>
      <c r="AP707" s="153"/>
      <c r="AQ707" s="153"/>
      <c r="AR707" s="153"/>
      <c r="AS707" s="153"/>
      <c r="AT707" s="153"/>
    </row>
    <row r="708" spans="1:46" s="154" customFormat="1" ht="75" customHeight="1">
      <c r="A708" s="798"/>
      <c r="B708" s="655" t="s">
        <v>1509</v>
      </c>
      <c r="C708" s="728" t="s">
        <v>1510</v>
      </c>
      <c r="D708" s="659" t="s">
        <v>1511</v>
      </c>
      <c r="E708" s="681" t="s">
        <v>1305</v>
      </c>
      <c r="F708" s="653" t="s">
        <v>51</v>
      </c>
      <c r="G708" s="664">
        <v>43831</v>
      </c>
      <c r="H708" s="726" t="s">
        <v>24</v>
      </c>
      <c r="I708" s="193" t="s">
        <v>352</v>
      </c>
      <c r="J708" s="193" t="s">
        <v>298</v>
      </c>
      <c r="K708" s="193" t="s">
        <v>1512</v>
      </c>
      <c r="L708" s="193" t="s">
        <v>28</v>
      </c>
      <c r="M708" s="152"/>
      <c r="N708" s="152"/>
      <c r="O708" s="152">
        <f>O709</f>
        <v>4629500</v>
      </c>
      <c r="P708" s="203">
        <f t="shared" ref="P708:R708" si="75">P709</f>
        <v>0</v>
      </c>
      <c r="Q708" s="203">
        <f t="shared" si="75"/>
        <v>0</v>
      </c>
      <c r="R708" s="203">
        <f t="shared" si="75"/>
        <v>0</v>
      </c>
      <c r="S708" s="545"/>
      <c r="T708" s="153"/>
      <c r="U708" s="153"/>
      <c r="V708" s="153"/>
      <c r="W708" s="153"/>
      <c r="X708" s="153"/>
      <c r="Y708" s="153"/>
      <c r="Z708" s="153"/>
      <c r="AA708" s="153"/>
      <c r="AB708" s="153"/>
      <c r="AC708" s="153"/>
      <c r="AD708" s="153"/>
      <c r="AE708" s="153"/>
      <c r="AF708" s="153"/>
      <c r="AG708" s="153"/>
      <c r="AH708" s="153"/>
      <c r="AI708" s="153"/>
      <c r="AJ708" s="153"/>
      <c r="AK708" s="153"/>
      <c r="AL708" s="153"/>
      <c r="AM708" s="153"/>
      <c r="AN708" s="153"/>
      <c r="AO708" s="153"/>
      <c r="AP708" s="153"/>
      <c r="AQ708" s="153"/>
      <c r="AR708" s="153"/>
      <c r="AS708" s="153"/>
      <c r="AT708" s="153"/>
    </row>
    <row r="709" spans="1:46" s="154" customFormat="1" ht="82.5" customHeight="1">
      <c r="A709" s="798"/>
      <c r="B709" s="656"/>
      <c r="C709" s="729"/>
      <c r="D709" s="660"/>
      <c r="E709" s="682"/>
      <c r="F709" s="663"/>
      <c r="G709" s="665"/>
      <c r="H709" s="727"/>
      <c r="I709" s="169" t="s">
        <v>352</v>
      </c>
      <c r="J709" s="169" t="s">
        <v>298</v>
      </c>
      <c r="K709" s="169" t="s">
        <v>1512</v>
      </c>
      <c r="L709" s="169" t="s">
        <v>424</v>
      </c>
      <c r="M709" s="155"/>
      <c r="N709" s="155"/>
      <c r="O709" s="155">
        <v>4629500</v>
      </c>
      <c r="P709" s="168">
        <v>0</v>
      </c>
      <c r="Q709" s="161">
        <v>0</v>
      </c>
      <c r="R709" s="161">
        <v>0</v>
      </c>
      <c r="S709" s="545">
        <v>3</v>
      </c>
      <c r="T709" s="153"/>
      <c r="U709" s="153"/>
      <c r="V709" s="153"/>
      <c r="W709" s="153"/>
      <c r="X709" s="153"/>
      <c r="Y709" s="153"/>
      <c r="Z709" s="153"/>
      <c r="AA709" s="153"/>
      <c r="AB709" s="153"/>
      <c r="AC709" s="153"/>
      <c r="AD709" s="153"/>
      <c r="AE709" s="153"/>
      <c r="AF709" s="153"/>
      <c r="AG709" s="153"/>
      <c r="AH709" s="153"/>
      <c r="AI709" s="153"/>
      <c r="AJ709" s="153"/>
      <c r="AK709" s="153"/>
      <c r="AL709" s="153"/>
      <c r="AM709" s="153"/>
      <c r="AN709" s="153"/>
      <c r="AO709" s="153"/>
      <c r="AP709" s="153"/>
      <c r="AQ709" s="153"/>
      <c r="AR709" s="153"/>
      <c r="AS709" s="153"/>
      <c r="AT709" s="153"/>
    </row>
    <row r="710" spans="1:46" s="154" customFormat="1" ht="81" customHeight="1">
      <c r="A710" s="798"/>
      <c r="B710" s="655" t="s">
        <v>1513</v>
      </c>
      <c r="C710" s="728" t="s">
        <v>1514</v>
      </c>
      <c r="D710" s="659" t="s">
        <v>1511</v>
      </c>
      <c r="E710" s="488" t="s">
        <v>1515</v>
      </c>
      <c r="F710" s="179" t="s">
        <v>51</v>
      </c>
      <c r="G710" s="177">
        <v>45796</v>
      </c>
      <c r="H710" s="182" t="s">
        <v>24</v>
      </c>
      <c r="I710" s="193" t="s">
        <v>352</v>
      </c>
      <c r="J710" s="193" t="s">
        <v>298</v>
      </c>
      <c r="K710" s="193" t="s">
        <v>1516</v>
      </c>
      <c r="L710" s="193" t="s">
        <v>28</v>
      </c>
      <c r="M710" s="152"/>
      <c r="N710" s="152"/>
      <c r="O710" s="152">
        <f>O711</f>
        <v>3776314</v>
      </c>
      <c r="P710" s="152">
        <f>P711</f>
        <v>0</v>
      </c>
      <c r="Q710" s="152">
        <f>Q711</f>
        <v>0</v>
      </c>
      <c r="R710" s="152">
        <f>R711</f>
        <v>0</v>
      </c>
      <c r="S710" s="545"/>
      <c r="T710" s="153"/>
      <c r="U710" s="153"/>
      <c r="V710" s="153"/>
      <c r="W710" s="153"/>
      <c r="X710" s="153"/>
      <c r="Y710" s="153"/>
      <c r="Z710" s="153"/>
      <c r="AA710" s="153"/>
      <c r="AB710" s="153"/>
      <c r="AC710" s="153"/>
      <c r="AD710" s="153"/>
      <c r="AE710" s="153"/>
      <c r="AF710" s="153"/>
      <c r="AG710" s="153"/>
      <c r="AH710" s="153"/>
      <c r="AI710" s="153"/>
      <c r="AJ710" s="153"/>
      <c r="AK710" s="153"/>
      <c r="AL710" s="153"/>
      <c r="AM710" s="153"/>
      <c r="AN710" s="153"/>
      <c r="AO710" s="153"/>
      <c r="AP710" s="153"/>
      <c r="AQ710" s="153"/>
      <c r="AR710" s="153"/>
      <c r="AS710" s="153"/>
      <c r="AT710" s="153"/>
    </row>
    <row r="711" spans="1:46" s="154" customFormat="1" ht="150.75" customHeight="1">
      <c r="A711" s="798"/>
      <c r="B711" s="656"/>
      <c r="C711" s="729"/>
      <c r="D711" s="660"/>
      <c r="E711" s="488" t="s">
        <v>1305</v>
      </c>
      <c r="F711" s="179" t="s">
        <v>51</v>
      </c>
      <c r="G711" s="177">
        <v>43831</v>
      </c>
      <c r="H711" s="182" t="s">
        <v>24</v>
      </c>
      <c r="I711" s="169" t="s">
        <v>352</v>
      </c>
      <c r="J711" s="169" t="s">
        <v>298</v>
      </c>
      <c r="K711" s="169" t="s">
        <v>1516</v>
      </c>
      <c r="L711" s="169" t="s">
        <v>424</v>
      </c>
      <c r="M711" s="155"/>
      <c r="N711" s="155"/>
      <c r="O711" s="155">
        <v>3776314</v>
      </c>
      <c r="P711" s="168">
        <v>0</v>
      </c>
      <c r="Q711" s="161">
        <v>0</v>
      </c>
      <c r="R711" s="161">
        <v>0</v>
      </c>
      <c r="S711" s="545">
        <v>3</v>
      </c>
      <c r="T711" s="153"/>
      <c r="U711" s="153"/>
      <c r="V711" s="153"/>
      <c r="W711" s="153"/>
      <c r="X711" s="153"/>
      <c r="Y711" s="153"/>
      <c r="Z711" s="153"/>
      <c r="AA711" s="153"/>
      <c r="AB711" s="153"/>
      <c r="AC711" s="153"/>
      <c r="AD711" s="153"/>
      <c r="AE711" s="153"/>
      <c r="AF711" s="153"/>
      <c r="AG711" s="153"/>
      <c r="AH711" s="153"/>
      <c r="AI711" s="153"/>
      <c r="AJ711" s="153"/>
      <c r="AK711" s="153"/>
      <c r="AL711" s="153"/>
      <c r="AM711" s="153"/>
      <c r="AN711" s="153"/>
      <c r="AO711" s="153"/>
      <c r="AP711" s="153"/>
      <c r="AQ711" s="153"/>
      <c r="AR711" s="153"/>
      <c r="AS711" s="153"/>
      <c r="AT711" s="153"/>
    </row>
    <row r="712" spans="1:46" s="154" customFormat="1" ht="56.25" customHeight="1">
      <c r="A712" s="798"/>
      <c r="B712" s="655" t="s">
        <v>1517</v>
      </c>
      <c r="C712" s="657" t="s">
        <v>1518</v>
      </c>
      <c r="D712" s="659" t="s">
        <v>1290</v>
      </c>
      <c r="E712" s="730" t="s">
        <v>1519</v>
      </c>
      <c r="F712" s="671" t="s">
        <v>51</v>
      </c>
      <c r="G712" s="672">
        <v>45013</v>
      </c>
      <c r="H712" s="731">
        <v>46022</v>
      </c>
      <c r="I712" s="193" t="s">
        <v>352</v>
      </c>
      <c r="J712" s="193" t="s">
        <v>298</v>
      </c>
      <c r="K712" s="193" t="s">
        <v>1520</v>
      </c>
      <c r="L712" s="193" t="s">
        <v>28</v>
      </c>
      <c r="M712" s="152">
        <f t="shared" ref="M712:R712" si="76">M713+M714</f>
        <v>0</v>
      </c>
      <c r="N712" s="152">
        <f t="shared" si="76"/>
        <v>0</v>
      </c>
      <c r="O712" s="152">
        <f t="shared" si="76"/>
        <v>0</v>
      </c>
      <c r="P712" s="152">
        <f t="shared" si="76"/>
        <v>0</v>
      </c>
      <c r="Q712" s="152">
        <f t="shared" si="76"/>
        <v>178800</v>
      </c>
      <c r="R712" s="152">
        <f t="shared" si="76"/>
        <v>178800</v>
      </c>
      <c r="S712" s="545"/>
      <c r="T712" s="153"/>
      <c r="U712" s="153"/>
      <c r="V712" s="153"/>
      <c r="W712" s="153"/>
      <c r="X712" s="153"/>
      <c r="Y712" s="153"/>
      <c r="Z712" s="153"/>
      <c r="AA712" s="153"/>
      <c r="AB712" s="153"/>
      <c r="AC712" s="153"/>
      <c r="AD712" s="153"/>
      <c r="AE712" s="153"/>
      <c r="AF712" s="153"/>
      <c r="AG712" s="153"/>
      <c r="AH712" s="153"/>
      <c r="AI712" s="153"/>
      <c r="AJ712" s="153"/>
      <c r="AK712" s="153"/>
      <c r="AL712" s="153"/>
      <c r="AM712" s="153"/>
      <c r="AN712" s="153"/>
      <c r="AO712" s="153"/>
      <c r="AP712" s="153"/>
      <c r="AQ712" s="153"/>
      <c r="AR712" s="153"/>
      <c r="AS712" s="153"/>
      <c r="AT712" s="153"/>
    </row>
    <row r="713" spans="1:46" s="154" customFormat="1" ht="25.5" customHeight="1">
      <c r="A713" s="798"/>
      <c r="B713" s="686"/>
      <c r="C713" s="676"/>
      <c r="D713" s="680"/>
      <c r="E713" s="730"/>
      <c r="F713" s="671"/>
      <c r="G713" s="672"/>
      <c r="H713" s="731"/>
      <c r="I713" s="169" t="s">
        <v>352</v>
      </c>
      <c r="J713" s="169" t="s">
        <v>298</v>
      </c>
      <c r="K713" s="169" t="s">
        <v>1520</v>
      </c>
      <c r="L713" s="169" t="s">
        <v>424</v>
      </c>
      <c r="M713" s="152">
        <v>0</v>
      </c>
      <c r="N713" s="152">
        <v>0</v>
      </c>
      <c r="O713" s="152">
        <v>0</v>
      </c>
      <c r="P713" s="203">
        <v>0</v>
      </c>
      <c r="Q713" s="161">
        <v>143000</v>
      </c>
      <c r="R713" s="161">
        <v>143000</v>
      </c>
      <c r="S713" s="545">
        <v>3</v>
      </c>
      <c r="T713" s="153"/>
      <c r="U713" s="153"/>
      <c r="V713" s="153"/>
      <c r="W713" s="153"/>
      <c r="X713" s="153"/>
      <c r="Y713" s="153"/>
      <c r="Z713" s="153"/>
      <c r="AA713" s="153"/>
      <c r="AB713" s="153"/>
      <c r="AC713" s="153"/>
      <c r="AD713" s="153"/>
      <c r="AE713" s="153"/>
      <c r="AF713" s="153"/>
      <c r="AG713" s="153"/>
      <c r="AH713" s="153"/>
      <c r="AI713" s="153"/>
      <c r="AJ713" s="153"/>
      <c r="AK713" s="153"/>
      <c r="AL713" s="153"/>
      <c r="AM713" s="153"/>
      <c r="AN713" s="153"/>
      <c r="AO713" s="153"/>
      <c r="AP713" s="153"/>
      <c r="AQ713" s="153"/>
      <c r="AR713" s="153"/>
      <c r="AS713" s="153"/>
      <c r="AT713" s="153"/>
    </row>
    <row r="714" spans="1:46" s="154" customFormat="1" ht="27.75" customHeight="1">
      <c r="A714" s="798"/>
      <c r="B714" s="686"/>
      <c r="C714" s="676"/>
      <c r="D714" s="680"/>
      <c r="E714" s="730"/>
      <c r="F714" s="671"/>
      <c r="G714" s="672"/>
      <c r="H714" s="731"/>
      <c r="I714" s="169" t="s">
        <v>352</v>
      </c>
      <c r="J714" s="169" t="s">
        <v>298</v>
      </c>
      <c r="K714" s="169" t="s">
        <v>1520</v>
      </c>
      <c r="L714" s="169" t="s">
        <v>424</v>
      </c>
      <c r="M714" s="155">
        <v>0</v>
      </c>
      <c r="N714" s="155">
        <v>0</v>
      </c>
      <c r="O714" s="155">
        <v>0</v>
      </c>
      <c r="P714" s="168">
        <v>0</v>
      </c>
      <c r="Q714" s="161">
        <v>35800</v>
      </c>
      <c r="R714" s="161">
        <v>35800</v>
      </c>
      <c r="S714" s="545">
        <v>3</v>
      </c>
      <c r="T714" s="153"/>
      <c r="U714" s="153"/>
      <c r="V714" s="153"/>
      <c r="W714" s="153"/>
      <c r="X714" s="153"/>
      <c r="Y714" s="153"/>
      <c r="Z714" s="153"/>
      <c r="AA714" s="153"/>
      <c r="AB714" s="153"/>
      <c r="AC714" s="153"/>
      <c r="AD714" s="153"/>
      <c r="AE714" s="153"/>
      <c r="AF714" s="153"/>
      <c r="AG714" s="153"/>
      <c r="AH714" s="153"/>
      <c r="AI714" s="153"/>
      <c r="AJ714" s="153"/>
      <c r="AK714" s="153"/>
      <c r="AL714" s="153"/>
      <c r="AM714" s="153"/>
      <c r="AN714" s="153"/>
      <c r="AO714" s="153"/>
      <c r="AP714" s="153"/>
      <c r="AQ714" s="153"/>
      <c r="AR714" s="153"/>
      <c r="AS714" s="153"/>
      <c r="AT714" s="153"/>
    </row>
    <row r="715" spans="1:46" s="154" customFormat="1" ht="27.75" customHeight="1">
      <c r="A715" s="798"/>
      <c r="B715" s="686"/>
      <c r="C715" s="676"/>
      <c r="D715" s="680"/>
      <c r="E715" s="730"/>
      <c r="F715" s="671"/>
      <c r="G715" s="672"/>
      <c r="H715" s="731"/>
      <c r="I715" s="193" t="s">
        <v>352</v>
      </c>
      <c r="J715" s="193" t="s">
        <v>298</v>
      </c>
      <c r="K715" s="193" t="s">
        <v>1521</v>
      </c>
      <c r="L715" s="193" t="s">
        <v>28</v>
      </c>
      <c r="M715" s="152">
        <f>M716+M717</f>
        <v>185700</v>
      </c>
      <c r="N715" s="152">
        <f t="shared" ref="N715:R715" si="77">N716+N717</f>
        <v>185700</v>
      </c>
      <c r="O715" s="152">
        <f t="shared" si="77"/>
        <v>0</v>
      </c>
      <c r="P715" s="203">
        <f t="shared" si="77"/>
        <v>0</v>
      </c>
      <c r="Q715" s="202">
        <f t="shared" si="77"/>
        <v>0</v>
      </c>
      <c r="R715" s="202">
        <f t="shared" si="77"/>
        <v>0</v>
      </c>
      <c r="S715" s="545"/>
      <c r="T715" s="153"/>
      <c r="U715" s="153"/>
      <c r="V715" s="153"/>
      <c r="W715" s="153"/>
      <c r="X715" s="153"/>
      <c r="Y715" s="153"/>
      <c r="Z715" s="153"/>
      <c r="AA715" s="153"/>
      <c r="AB715" s="153"/>
      <c r="AC715" s="153"/>
      <c r="AD715" s="153"/>
      <c r="AE715" s="153"/>
      <c r="AF715" s="153"/>
      <c r="AG715" s="153"/>
      <c r="AH715" s="153"/>
      <c r="AI715" s="153"/>
      <c r="AJ715" s="153"/>
      <c r="AK715" s="153"/>
      <c r="AL715" s="153"/>
      <c r="AM715" s="153"/>
      <c r="AN715" s="153"/>
      <c r="AO715" s="153"/>
      <c r="AP715" s="153"/>
      <c r="AQ715" s="153"/>
      <c r="AR715" s="153"/>
      <c r="AS715" s="153"/>
      <c r="AT715" s="153"/>
    </row>
    <row r="716" spans="1:46" s="154" customFormat="1" ht="27" customHeight="1">
      <c r="A716" s="798"/>
      <c r="B716" s="686"/>
      <c r="C716" s="676"/>
      <c r="D716" s="680"/>
      <c r="E716" s="730"/>
      <c r="F716" s="671"/>
      <c r="G716" s="672"/>
      <c r="H716" s="731"/>
      <c r="I716" s="169" t="s">
        <v>352</v>
      </c>
      <c r="J716" s="169" t="s">
        <v>298</v>
      </c>
      <c r="K716" s="169" t="s">
        <v>1521</v>
      </c>
      <c r="L716" s="169" t="s">
        <v>424</v>
      </c>
      <c r="M716" s="155">
        <v>143000</v>
      </c>
      <c r="N716" s="155">
        <v>143000</v>
      </c>
      <c r="O716" s="155">
        <v>0</v>
      </c>
      <c r="P716" s="168">
        <v>0</v>
      </c>
      <c r="Q716" s="161">
        <v>0</v>
      </c>
      <c r="R716" s="161">
        <v>0</v>
      </c>
      <c r="S716" s="545">
        <v>3</v>
      </c>
      <c r="T716" s="153"/>
      <c r="U716" s="153"/>
      <c r="V716" s="153"/>
      <c r="W716" s="153"/>
      <c r="X716" s="153"/>
      <c r="Y716" s="153"/>
      <c r="Z716" s="153"/>
      <c r="AA716" s="153"/>
      <c r="AB716" s="153"/>
      <c r="AC716" s="153"/>
      <c r="AD716" s="153"/>
      <c r="AE716" s="153"/>
      <c r="AF716" s="153"/>
      <c r="AG716" s="153"/>
      <c r="AH716" s="153"/>
      <c r="AI716" s="153"/>
      <c r="AJ716" s="153"/>
      <c r="AK716" s="153"/>
      <c r="AL716" s="153"/>
      <c r="AM716" s="153"/>
      <c r="AN716" s="153"/>
      <c r="AO716" s="153"/>
      <c r="AP716" s="153"/>
      <c r="AQ716" s="153"/>
      <c r="AR716" s="153"/>
      <c r="AS716" s="153"/>
      <c r="AT716" s="153"/>
    </row>
    <row r="717" spans="1:46" s="154" customFormat="1" ht="103.5" customHeight="1">
      <c r="A717" s="798"/>
      <c r="B717" s="656"/>
      <c r="C717" s="658"/>
      <c r="D717" s="660"/>
      <c r="E717" s="492" t="s">
        <v>1522</v>
      </c>
      <c r="F717" s="226" t="s">
        <v>51</v>
      </c>
      <c r="G717" s="183">
        <v>44197</v>
      </c>
      <c r="H717" s="226" t="s">
        <v>24</v>
      </c>
      <c r="I717" s="169" t="s">
        <v>352</v>
      </c>
      <c r="J717" s="169" t="s">
        <v>298</v>
      </c>
      <c r="K717" s="169" t="s">
        <v>1521</v>
      </c>
      <c r="L717" s="169" t="s">
        <v>424</v>
      </c>
      <c r="M717" s="155">
        <v>42700</v>
      </c>
      <c r="N717" s="155">
        <v>42700</v>
      </c>
      <c r="O717" s="155">
        <v>0</v>
      </c>
      <c r="P717" s="168">
        <v>0</v>
      </c>
      <c r="Q717" s="161">
        <v>0</v>
      </c>
      <c r="R717" s="161">
        <v>0</v>
      </c>
      <c r="S717" s="545">
        <v>3</v>
      </c>
      <c r="T717" s="153"/>
      <c r="U717" s="153"/>
      <c r="V717" s="153"/>
      <c r="W717" s="153"/>
      <c r="X717" s="153"/>
      <c r="Y717" s="153"/>
      <c r="Z717" s="153"/>
      <c r="AA717" s="153"/>
      <c r="AB717" s="153"/>
      <c r="AC717" s="153"/>
      <c r="AD717" s="153"/>
      <c r="AE717" s="153"/>
      <c r="AF717" s="153"/>
      <c r="AG717" s="153"/>
      <c r="AH717" s="153"/>
      <c r="AI717" s="153"/>
      <c r="AJ717" s="153"/>
      <c r="AK717" s="153"/>
      <c r="AL717" s="153"/>
      <c r="AM717" s="153"/>
      <c r="AN717" s="153"/>
      <c r="AO717" s="153"/>
      <c r="AP717" s="153"/>
      <c r="AQ717" s="153"/>
      <c r="AR717" s="153"/>
      <c r="AS717" s="153"/>
      <c r="AT717" s="153"/>
    </row>
    <row r="718" spans="1:46" s="154" customFormat="1" ht="47.25" customHeight="1">
      <c r="A718" s="798"/>
      <c r="B718" s="655" t="s">
        <v>1523</v>
      </c>
      <c r="C718" s="657" t="s">
        <v>1524</v>
      </c>
      <c r="D718" s="659" t="s">
        <v>1290</v>
      </c>
      <c r="E718" s="681" t="s">
        <v>1525</v>
      </c>
      <c r="F718" s="653" t="s">
        <v>51</v>
      </c>
      <c r="G718" s="664">
        <v>45292</v>
      </c>
      <c r="H718" s="708" t="s">
        <v>1282</v>
      </c>
      <c r="I718" s="193" t="s">
        <v>352</v>
      </c>
      <c r="J718" s="193" t="s">
        <v>298</v>
      </c>
      <c r="K718" s="193" t="s">
        <v>1526</v>
      </c>
      <c r="L718" s="193" t="s">
        <v>28</v>
      </c>
      <c r="M718" s="152">
        <f t="shared" ref="M718:R718" si="78">M719</f>
        <v>100000</v>
      </c>
      <c r="N718" s="152">
        <f t="shared" si="78"/>
        <v>100000</v>
      </c>
      <c r="O718" s="152">
        <f t="shared" si="78"/>
        <v>0</v>
      </c>
      <c r="P718" s="203">
        <f t="shared" si="78"/>
        <v>0</v>
      </c>
      <c r="Q718" s="202">
        <f t="shared" si="78"/>
        <v>0</v>
      </c>
      <c r="R718" s="202">
        <f t="shared" si="78"/>
        <v>0</v>
      </c>
      <c r="S718" s="545"/>
      <c r="T718" s="153"/>
      <c r="U718" s="153"/>
      <c r="V718" s="153"/>
      <c r="W718" s="153"/>
      <c r="X718" s="153"/>
      <c r="Y718" s="153"/>
      <c r="Z718" s="153"/>
      <c r="AA718" s="153"/>
      <c r="AB718" s="153"/>
      <c r="AC718" s="153"/>
      <c r="AD718" s="153"/>
      <c r="AE718" s="153"/>
      <c r="AF718" s="153"/>
      <c r="AG718" s="153"/>
      <c r="AH718" s="153"/>
      <c r="AI718" s="153"/>
      <c r="AJ718" s="153"/>
      <c r="AK718" s="153"/>
      <c r="AL718" s="153"/>
      <c r="AM718" s="153"/>
      <c r="AN718" s="153"/>
      <c r="AO718" s="153"/>
      <c r="AP718" s="153"/>
      <c r="AQ718" s="153"/>
      <c r="AR718" s="153"/>
      <c r="AS718" s="153"/>
      <c r="AT718" s="153"/>
    </row>
    <row r="719" spans="1:46" s="154" customFormat="1" ht="34.5" customHeight="1">
      <c r="A719" s="798"/>
      <c r="B719" s="686"/>
      <c r="C719" s="676"/>
      <c r="D719" s="680"/>
      <c r="E719" s="705"/>
      <c r="F719" s="654"/>
      <c r="G719" s="654"/>
      <c r="H719" s="699"/>
      <c r="I719" s="169" t="s">
        <v>352</v>
      </c>
      <c r="J719" s="169" t="s">
        <v>298</v>
      </c>
      <c r="K719" s="169" t="s">
        <v>1526</v>
      </c>
      <c r="L719" s="169" t="s">
        <v>424</v>
      </c>
      <c r="M719" s="155">
        <v>100000</v>
      </c>
      <c r="N719" s="155">
        <v>100000</v>
      </c>
      <c r="O719" s="155">
        <v>0</v>
      </c>
      <c r="P719" s="168">
        <v>0</v>
      </c>
      <c r="Q719" s="161">
        <v>0</v>
      </c>
      <c r="R719" s="161">
        <v>0</v>
      </c>
      <c r="S719" s="545">
        <v>3</v>
      </c>
      <c r="T719" s="153"/>
      <c r="U719" s="153"/>
      <c r="V719" s="153"/>
      <c r="W719" s="153"/>
      <c r="X719" s="153"/>
      <c r="Y719" s="153"/>
      <c r="Z719" s="153"/>
      <c r="AA719" s="153"/>
      <c r="AB719" s="153"/>
      <c r="AC719" s="153"/>
      <c r="AD719" s="153"/>
      <c r="AE719" s="153"/>
      <c r="AF719" s="153"/>
      <c r="AG719" s="153"/>
      <c r="AH719" s="153"/>
      <c r="AI719" s="153"/>
      <c r="AJ719" s="153"/>
      <c r="AK719" s="153"/>
      <c r="AL719" s="153"/>
      <c r="AM719" s="153"/>
      <c r="AN719" s="153"/>
      <c r="AO719" s="153"/>
      <c r="AP719" s="153"/>
      <c r="AQ719" s="153"/>
      <c r="AR719" s="153"/>
      <c r="AS719" s="153"/>
      <c r="AT719" s="153"/>
    </row>
    <row r="720" spans="1:46" s="154" customFormat="1" ht="37.5" customHeight="1">
      <c r="A720" s="798"/>
      <c r="B720" s="655" t="s">
        <v>1527</v>
      </c>
      <c r="C720" s="657" t="s">
        <v>1524</v>
      </c>
      <c r="D720" s="680"/>
      <c r="E720" s="705"/>
      <c r="F720" s="654"/>
      <c r="G720" s="654"/>
      <c r="H720" s="699"/>
      <c r="I720" s="193" t="s">
        <v>352</v>
      </c>
      <c r="J720" s="193" t="s">
        <v>298</v>
      </c>
      <c r="K720" s="193" t="s">
        <v>1528</v>
      </c>
      <c r="L720" s="193" t="s">
        <v>28</v>
      </c>
      <c r="M720" s="152">
        <f t="shared" ref="M720:R720" si="79">M721</f>
        <v>29900</v>
      </c>
      <c r="N720" s="152">
        <f t="shared" si="79"/>
        <v>29900</v>
      </c>
      <c r="O720" s="152">
        <f t="shared" si="79"/>
        <v>0</v>
      </c>
      <c r="P720" s="203">
        <f t="shared" si="79"/>
        <v>0</v>
      </c>
      <c r="Q720" s="202">
        <f t="shared" si="79"/>
        <v>0</v>
      </c>
      <c r="R720" s="202">
        <f t="shared" si="79"/>
        <v>0</v>
      </c>
      <c r="S720" s="551"/>
      <c r="T720" s="153"/>
      <c r="U720" s="153"/>
      <c r="V720" s="153"/>
      <c r="W720" s="153"/>
      <c r="X720" s="153"/>
      <c r="Y720" s="153"/>
      <c r="Z720" s="153"/>
      <c r="AA720" s="153"/>
      <c r="AB720" s="153"/>
      <c r="AC720" s="153"/>
      <c r="AD720" s="153"/>
      <c r="AE720" s="153"/>
      <c r="AF720" s="153"/>
      <c r="AG720" s="153"/>
      <c r="AH720" s="153"/>
      <c r="AI720" s="153"/>
      <c r="AJ720" s="153"/>
      <c r="AK720" s="153"/>
      <c r="AL720" s="153"/>
      <c r="AM720" s="153"/>
      <c r="AN720" s="153"/>
      <c r="AO720" s="153"/>
      <c r="AP720" s="153"/>
      <c r="AQ720" s="153"/>
      <c r="AR720" s="153"/>
      <c r="AS720" s="153"/>
      <c r="AT720" s="153"/>
    </row>
    <row r="721" spans="1:595" s="154" customFormat="1" ht="37.5" customHeight="1">
      <c r="A721" s="798"/>
      <c r="B721" s="656"/>
      <c r="C721" s="658"/>
      <c r="D721" s="660"/>
      <c r="E721" s="682"/>
      <c r="F721" s="663"/>
      <c r="G721" s="663"/>
      <c r="H721" s="696"/>
      <c r="I721" s="169" t="s">
        <v>352</v>
      </c>
      <c r="J721" s="169" t="s">
        <v>298</v>
      </c>
      <c r="K721" s="169" t="s">
        <v>1528</v>
      </c>
      <c r="L721" s="169" t="s">
        <v>424</v>
      </c>
      <c r="M721" s="155">
        <v>29900</v>
      </c>
      <c r="N721" s="155">
        <v>29900</v>
      </c>
      <c r="O721" s="155">
        <v>0</v>
      </c>
      <c r="P721" s="168">
        <v>0</v>
      </c>
      <c r="Q721" s="161">
        <v>0</v>
      </c>
      <c r="R721" s="161">
        <v>0</v>
      </c>
      <c r="S721" s="545">
        <v>3</v>
      </c>
      <c r="T721" s="153"/>
      <c r="U721" s="153"/>
      <c r="V721" s="153"/>
      <c r="W721" s="153"/>
      <c r="X721" s="153"/>
      <c r="Y721" s="153"/>
      <c r="Z721" s="153"/>
      <c r="AA721" s="153"/>
      <c r="AB721" s="153"/>
      <c r="AC721" s="153"/>
      <c r="AD721" s="153"/>
      <c r="AE721" s="153"/>
      <c r="AF721" s="153"/>
      <c r="AG721" s="153"/>
      <c r="AH721" s="153"/>
      <c r="AI721" s="153"/>
      <c r="AJ721" s="153"/>
      <c r="AK721" s="153"/>
      <c r="AL721" s="153"/>
      <c r="AM721" s="153"/>
      <c r="AN721" s="153"/>
      <c r="AO721" s="153"/>
      <c r="AP721" s="153"/>
      <c r="AQ721" s="153"/>
      <c r="AR721" s="153"/>
      <c r="AS721" s="153"/>
      <c r="AT721" s="153"/>
    </row>
    <row r="722" spans="1:595" s="154" customFormat="1" ht="83.25" customHeight="1">
      <c r="A722" s="798"/>
      <c r="B722" s="655" t="s">
        <v>1529</v>
      </c>
      <c r="C722" s="657" t="s">
        <v>1346</v>
      </c>
      <c r="D722" s="659" t="s">
        <v>1290</v>
      </c>
      <c r="E722" s="491" t="s">
        <v>1304</v>
      </c>
      <c r="F722" s="166" t="s">
        <v>51</v>
      </c>
      <c r="G722" s="167">
        <v>39814</v>
      </c>
      <c r="H722" s="180" t="s">
        <v>24</v>
      </c>
      <c r="I722" s="193" t="s">
        <v>352</v>
      </c>
      <c r="J722" s="193" t="s">
        <v>298</v>
      </c>
      <c r="K722" s="193" t="s">
        <v>1348</v>
      </c>
      <c r="L722" s="193" t="s">
        <v>28</v>
      </c>
      <c r="M722" s="152">
        <f>M723</f>
        <v>162800</v>
      </c>
      <c r="N722" s="152">
        <f t="shared" ref="N722:R722" si="80">N723</f>
        <v>162800</v>
      </c>
      <c r="O722" s="152">
        <f t="shared" si="80"/>
        <v>162800</v>
      </c>
      <c r="P722" s="152">
        <f t="shared" si="80"/>
        <v>162800</v>
      </c>
      <c r="Q722" s="152">
        <f t="shared" si="80"/>
        <v>162800</v>
      </c>
      <c r="R722" s="152">
        <f t="shared" si="80"/>
        <v>162800</v>
      </c>
      <c r="S722" s="551"/>
      <c r="T722" s="153"/>
      <c r="U722" s="153"/>
      <c r="V722" s="153"/>
      <c r="W722" s="153"/>
      <c r="X722" s="153"/>
      <c r="Y722" s="153"/>
      <c r="Z722" s="153"/>
      <c r="AA722" s="153"/>
      <c r="AB722" s="153"/>
      <c r="AC722" s="153"/>
      <c r="AD722" s="153"/>
      <c r="AE722" s="153"/>
      <c r="AF722" s="153"/>
      <c r="AG722" s="153"/>
      <c r="AH722" s="153"/>
      <c r="AI722" s="153"/>
      <c r="AJ722" s="153"/>
      <c r="AK722" s="153"/>
      <c r="AL722" s="153"/>
      <c r="AM722" s="153"/>
      <c r="AN722" s="153"/>
      <c r="AO722" s="153"/>
      <c r="AP722" s="153"/>
      <c r="AQ722" s="153"/>
      <c r="AR722" s="153"/>
      <c r="AS722" s="153"/>
      <c r="AT722" s="153"/>
    </row>
    <row r="723" spans="1:595" s="154" customFormat="1" ht="122.25" customHeight="1">
      <c r="A723" s="798"/>
      <c r="B723" s="656"/>
      <c r="C723" s="658"/>
      <c r="D723" s="660"/>
      <c r="E723" s="491" t="s">
        <v>1300</v>
      </c>
      <c r="F723" s="160" t="s">
        <v>1349</v>
      </c>
      <c r="G723" s="167">
        <v>43831</v>
      </c>
      <c r="H723" s="180" t="s">
        <v>24</v>
      </c>
      <c r="I723" s="169" t="s">
        <v>352</v>
      </c>
      <c r="J723" s="169" t="s">
        <v>298</v>
      </c>
      <c r="K723" s="169" t="s">
        <v>1348</v>
      </c>
      <c r="L723" s="169" t="s">
        <v>424</v>
      </c>
      <c r="M723" s="155">
        <v>162800</v>
      </c>
      <c r="N723" s="155">
        <v>162800</v>
      </c>
      <c r="O723" s="155">
        <v>162800</v>
      </c>
      <c r="P723" s="168">
        <v>162800</v>
      </c>
      <c r="Q723" s="168">
        <v>162800</v>
      </c>
      <c r="R723" s="168">
        <v>162800</v>
      </c>
      <c r="S723" s="545">
        <v>3</v>
      </c>
      <c r="T723" s="153"/>
      <c r="U723" s="153"/>
      <c r="V723" s="153"/>
      <c r="W723" s="153"/>
      <c r="X723" s="153"/>
      <c r="Y723" s="153"/>
      <c r="Z723" s="153"/>
      <c r="AA723" s="153"/>
      <c r="AB723" s="153"/>
      <c r="AC723" s="153"/>
      <c r="AD723" s="153"/>
      <c r="AE723" s="153"/>
      <c r="AF723" s="153"/>
      <c r="AG723" s="153"/>
      <c r="AH723" s="153"/>
      <c r="AI723" s="153"/>
      <c r="AJ723" s="153"/>
      <c r="AK723" s="153"/>
      <c r="AL723" s="153"/>
      <c r="AM723" s="153"/>
      <c r="AN723" s="153"/>
      <c r="AO723" s="153"/>
      <c r="AP723" s="153"/>
      <c r="AQ723" s="153"/>
      <c r="AR723" s="153"/>
      <c r="AS723" s="153"/>
      <c r="AT723" s="153"/>
    </row>
    <row r="724" spans="1:595" s="154" customFormat="1" ht="49.5" customHeight="1">
      <c r="A724" s="798"/>
      <c r="B724" s="655" t="s">
        <v>1530</v>
      </c>
      <c r="C724" s="657" t="s">
        <v>1357</v>
      </c>
      <c r="D724" s="659" t="s">
        <v>1290</v>
      </c>
      <c r="E724" s="661" t="s">
        <v>1531</v>
      </c>
      <c r="F724" s="653" t="s">
        <v>51</v>
      </c>
      <c r="G724" s="664">
        <v>45747</v>
      </c>
      <c r="H724" s="653" t="s">
        <v>24</v>
      </c>
      <c r="I724" s="193" t="s">
        <v>352</v>
      </c>
      <c r="J724" s="193" t="s">
        <v>298</v>
      </c>
      <c r="K724" s="193" t="s">
        <v>1359</v>
      </c>
      <c r="L724" s="193" t="s">
        <v>28</v>
      </c>
      <c r="M724" s="152">
        <f t="shared" ref="M724:R724" si="81">M725</f>
        <v>8121806.3499999996</v>
      </c>
      <c r="N724" s="152">
        <f t="shared" si="81"/>
        <v>8121806.3499999996</v>
      </c>
      <c r="O724" s="152">
        <f>O725</f>
        <v>3049848.12</v>
      </c>
      <c r="P724" s="152">
        <f t="shared" si="81"/>
        <v>0</v>
      </c>
      <c r="Q724" s="152">
        <f t="shared" si="81"/>
        <v>0</v>
      </c>
      <c r="R724" s="152">
        <f t="shared" si="81"/>
        <v>0</v>
      </c>
      <c r="S724" s="551"/>
      <c r="T724" s="153"/>
      <c r="U724" s="153"/>
      <c r="V724" s="153"/>
      <c r="W724" s="153"/>
      <c r="X724" s="153"/>
      <c r="Y724" s="153"/>
      <c r="Z724" s="153"/>
      <c r="AA724" s="153"/>
      <c r="AB724" s="153"/>
      <c r="AC724" s="153"/>
      <c r="AD724" s="153"/>
      <c r="AE724" s="153"/>
      <c r="AF724" s="153"/>
      <c r="AG724" s="153"/>
      <c r="AH724" s="153"/>
      <c r="AI724" s="153"/>
      <c r="AJ724" s="153"/>
      <c r="AK724" s="153"/>
      <c r="AL724" s="153"/>
      <c r="AM724" s="153"/>
      <c r="AN724" s="153"/>
      <c r="AO724" s="153"/>
      <c r="AP724" s="153"/>
      <c r="AQ724" s="153"/>
      <c r="AR724" s="153"/>
      <c r="AS724" s="153"/>
      <c r="AT724" s="153"/>
    </row>
    <row r="725" spans="1:595" s="154" customFormat="1" ht="106.5" customHeight="1">
      <c r="A725" s="798"/>
      <c r="B725" s="656"/>
      <c r="C725" s="658"/>
      <c r="D725" s="660"/>
      <c r="E725" s="662"/>
      <c r="F725" s="663"/>
      <c r="G725" s="665"/>
      <c r="H725" s="663"/>
      <c r="I725" s="169" t="s">
        <v>352</v>
      </c>
      <c r="J725" s="169" t="s">
        <v>298</v>
      </c>
      <c r="K725" s="169" t="s">
        <v>1359</v>
      </c>
      <c r="L725" s="169" t="s">
        <v>424</v>
      </c>
      <c r="M725" s="155">
        <v>8121806.3499999996</v>
      </c>
      <c r="N725" s="155">
        <v>8121806.3499999996</v>
      </c>
      <c r="O725" s="155">
        <v>3049848.12</v>
      </c>
      <c r="P725" s="168">
        <v>0</v>
      </c>
      <c r="Q725" s="168">
        <v>0</v>
      </c>
      <c r="R725" s="168">
        <v>0</v>
      </c>
      <c r="S725" s="545">
        <v>3</v>
      </c>
      <c r="T725" s="153"/>
      <c r="U725" s="153"/>
      <c r="V725" s="153"/>
      <c r="W725" s="153"/>
      <c r="X725" s="153"/>
      <c r="Y725" s="153"/>
      <c r="Z725" s="153"/>
      <c r="AA725" s="153"/>
      <c r="AB725" s="153"/>
      <c r="AC725" s="153"/>
      <c r="AD725" s="153"/>
      <c r="AE725" s="153"/>
      <c r="AF725" s="153"/>
      <c r="AG725" s="153"/>
      <c r="AH725" s="153"/>
      <c r="AI725" s="153"/>
      <c r="AJ725" s="153"/>
      <c r="AK725" s="153"/>
      <c r="AL725" s="153"/>
      <c r="AM725" s="153"/>
      <c r="AN725" s="153"/>
      <c r="AO725" s="153"/>
      <c r="AP725" s="153"/>
      <c r="AQ725" s="153"/>
      <c r="AR725" s="153"/>
      <c r="AS725" s="153"/>
      <c r="AT725" s="153"/>
    </row>
    <row r="726" spans="1:595" s="154" customFormat="1" ht="141" customHeight="1">
      <c r="A726" s="798"/>
      <c r="B726" s="686" t="s">
        <v>1532</v>
      </c>
      <c r="C726" s="657" t="s">
        <v>1514</v>
      </c>
      <c r="D726" s="659" t="s">
        <v>1290</v>
      </c>
      <c r="E726" s="491" t="s">
        <v>1305</v>
      </c>
      <c r="F726" s="184" t="s">
        <v>319</v>
      </c>
      <c r="G726" s="167">
        <v>43831</v>
      </c>
      <c r="H726" s="227" t="s">
        <v>24</v>
      </c>
      <c r="I726" s="193" t="s">
        <v>352</v>
      </c>
      <c r="J726" s="193" t="s">
        <v>298</v>
      </c>
      <c r="K726" s="193" t="s">
        <v>1533</v>
      </c>
      <c r="L726" s="193" t="s">
        <v>28</v>
      </c>
      <c r="M726" s="152">
        <f>M727</f>
        <v>500000</v>
      </c>
      <c r="N726" s="152">
        <f t="shared" ref="N726:R726" si="82">N727</f>
        <v>500000</v>
      </c>
      <c r="O726" s="152">
        <f t="shared" si="82"/>
        <v>0</v>
      </c>
      <c r="P726" s="152">
        <f t="shared" si="82"/>
        <v>0</v>
      </c>
      <c r="Q726" s="152">
        <f t="shared" si="82"/>
        <v>0</v>
      </c>
      <c r="R726" s="152">
        <f t="shared" si="82"/>
        <v>0</v>
      </c>
      <c r="S726" s="551"/>
      <c r="T726" s="153"/>
      <c r="U726" s="153"/>
      <c r="V726" s="153"/>
      <c r="W726" s="153"/>
      <c r="X726" s="153"/>
      <c r="Y726" s="153"/>
      <c r="Z726" s="153"/>
      <c r="AA726" s="153"/>
      <c r="AB726" s="153"/>
      <c r="AC726" s="153"/>
      <c r="AD726" s="153"/>
      <c r="AE726" s="153"/>
      <c r="AF726" s="153"/>
      <c r="AG726" s="153"/>
      <c r="AH726" s="153"/>
      <c r="AI726" s="153"/>
      <c r="AJ726" s="153"/>
      <c r="AK726" s="153"/>
      <c r="AL726" s="153"/>
      <c r="AM726" s="153"/>
      <c r="AN726" s="153"/>
      <c r="AO726" s="153"/>
      <c r="AP726" s="153"/>
      <c r="AQ726" s="153"/>
      <c r="AR726" s="153"/>
      <c r="AS726" s="153"/>
      <c r="AT726" s="153"/>
    </row>
    <row r="727" spans="1:595" s="154" customFormat="1" ht="57" customHeight="1">
      <c r="A727" s="798"/>
      <c r="B727" s="656"/>
      <c r="C727" s="658"/>
      <c r="D727" s="660"/>
      <c r="E727" s="492" t="s">
        <v>1534</v>
      </c>
      <c r="F727" s="160" t="s">
        <v>51</v>
      </c>
      <c r="G727" s="176">
        <v>45492</v>
      </c>
      <c r="H727" s="181" t="s">
        <v>24</v>
      </c>
      <c r="I727" s="169" t="s">
        <v>352</v>
      </c>
      <c r="J727" s="169" t="s">
        <v>298</v>
      </c>
      <c r="K727" s="175" t="s">
        <v>1533</v>
      </c>
      <c r="L727" s="169" t="s">
        <v>424</v>
      </c>
      <c r="M727" s="155">
        <v>500000</v>
      </c>
      <c r="N727" s="155">
        <v>500000</v>
      </c>
      <c r="O727" s="155">
        <v>0</v>
      </c>
      <c r="P727" s="168">
        <v>0</v>
      </c>
      <c r="Q727" s="168">
        <v>0</v>
      </c>
      <c r="R727" s="168">
        <v>0</v>
      </c>
      <c r="S727" s="545">
        <v>3</v>
      </c>
      <c r="T727" s="153"/>
      <c r="U727" s="153"/>
      <c r="V727" s="153"/>
      <c r="W727" s="153"/>
      <c r="X727" s="153"/>
      <c r="Y727" s="153"/>
      <c r="Z727" s="153"/>
      <c r="AA727" s="153"/>
      <c r="AB727" s="153"/>
      <c r="AC727" s="153"/>
      <c r="AD727" s="153"/>
      <c r="AE727" s="153"/>
      <c r="AF727" s="153"/>
      <c r="AG727" s="153"/>
      <c r="AH727" s="153"/>
      <c r="AI727" s="153"/>
      <c r="AJ727" s="153"/>
      <c r="AK727" s="153"/>
      <c r="AL727" s="153"/>
      <c r="AM727" s="153"/>
      <c r="AN727" s="153"/>
      <c r="AO727" s="153"/>
      <c r="AP727" s="153"/>
      <c r="AQ727" s="153"/>
      <c r="AR727" s="153"/>
      <c r="AS727" s="153"/>
      <c r="AT727" s="153"/>
    </row>
    <row r="728" spans="1:595" s="157" customFormat="1" ht="69" customHeight="1">
      <c r="A728" s="798"/>
      <c r="B728" s="673" t="s">
        <v>1535</v>
      </c>
      <c r="C728" s="501" t="s">
        <v>1536</v>
      </c>
      <c r="D728" s="659" t="s">
        <v>1290</v>
      </c>
      <c r="E728" s="485" t="s">
        <v>1304</v>
      </c>
      <c r="F728" s="179" t="s">
        <v>51</v>
      </c>
      <c r="G728" s="177">
        <v>39814</v>
      </c>
      <c r="H728" s="179" t="s">
        <v>24</v>
      </c>
      <c r="I728" s="206" t="s">
        <v>352</v>
      </c>
      <c r="J728" s="193" t="s">
        <v>26</v>
      </c>
      <c r="K728" s="193" t="s">
        <v>1537</v>
      </c>
      <c r="L728" s="206" t="s">
        <v>28</v>
      </c>
      <c r="M728" s="152">
        <f t="shared" ref="M728:R728" si="83">M729+M730</f>
        <v>32828784.399999999</v>
      </c>
      <c r="N728" s="152">
        <f t="shared" si="83"/>
        <v>32828784.399999999</v>
      </c>
      <c r="O728" s="152">
        <f>O729+O730</f>
        <v>39773910</v>
      </c>
      <c r="P728" s="152">
        <f>P729+P730</f>
        <v>110102600</v>
      </c>
      <c r="Q728" s="152">
        <f>Q729+Q730</f>
        <v>28149100</v>
      </c>
      <c r="R728" s="152">
        <f t="shared" si="83"/>
        <v>28149100</v>
      </c>
      <c r="S728" s="551"/>
      <c r="T728" s="153"/>
      <c r="U728" s="153"/>
      <c r="V728" s="153"/>
      <c r="W728" s="153"/>
      <c r="X728" s="153"/>
      <c r="Y728" s="153"/>
      <c r="Z728" s="153"/>
      <c r="AA728" s="153"/>
      <c r="AB728" s="153"/>
      <c r="AC728" s="153"/>
      <c r="AD728" s="153"/>
      <c r="AE728" s="153"/>
      <c r="AF728" s="153"/>
      <c r="AG728" s="153"/>
      <c r="AH728" s="153"/>
      <c r="AI728" s="153"/>
      <c r="AJ728" s="153"/>
      <c r="AK728" s="153"/>
      <c r="AL728" s="153"/>
      <c r="AM728" s="153"/>
      <c r="AN728" s="153"/>
      <c r="AO728" s="153"/>
      <c r="AP728" s="153"/>
      <c r="AQ728" s="153"/>
      <c r="AR728" s="153"/>
      <c r="AS728" s="153"/>
      <c r="AT728" s="153"/>
      <c r="AU728" s="154"/>
      <c r="AV728" s="154"/>
      <c r="AW728" s="154"/>
      <c r="AX728" s="154"/>
      <c r="AY728" s="154"/>
      <c r="AZ728" s="154"/>
      <c r="BA728" s="154"/>
      <c r="BB728" s="154"/>
      <c r="BC728" s="154"/>
      <c r="BD728" s="154"/>
      <c r="BE728" s="154"/>
      <c r="BF728" s="154"/>
      <c r="BG728" s="154"/>
      <c r="BH728" s="154"/>
      <c r="BI728" s="154"/>
      <c r="BJ728" s="154"/>
      <c r="BK728" s="154"/>
      <c r="BL728" s="154"/>
      <c r="BM728" s="154"/>
      <c r="BN728" s="154"/>
      <c r="BO728" s="154"/>
      <c r="BP728" s="154"/>
      <c r="BQ728" s="154"/>
      <c r="BR728" s="154"/>
      <c r="BS728" s="154"/>
      <c r="BT728" s="154"/>
      <c r="BU728" s="154"/>
      <c r="BV728" s="154"/>
      <c r="BW728" s="154"/>
      <c r="BX728" s="154"/>
      <c r="BY728" s="154"/>
      <c r="BZ728" s="154"/>
      <c r="CA728" s="154"/>
      <c r="CB728" s="154"/>
      <c r="CC728" s="154"/>
      <c r="CD728" s="154"/>
      <c r="CE728" s="154"/>
      <c r="CF728" s="154"/>
      <c r="CG728" s="154"/>
      <c r="CH728" s="154"/>
      <c r="CI728" s="154"/>
      <c r="CJ728" s="154"/>
      <c r="CK728" s="154"/>
      <c r="CL728" s="154"/>
      <c r="CM728" s="154"/>
      <c r="CN728" s="154"/>
      <c r="CO728" s="154"/>
      <c r="CP728" s="154"/>
      <c r="CQ728" s="154"/>
      <c r="CR728" s="154"/>
      <c r="CS728" s="154"/>
      <c r="CT728" s="154"/>
      <c r="CU728" s="154"/>
      <c r="CV728" s="154"/>
      <c r="CW728" s="154"/>
      <c r="CX728" s="154"/>
      <c r="CY728" s="154"/>
      <c r="CZ728" s="154"/>
      <c r="DA728" s="154"/>
      <c r="DB728" s="154"/>
      <c r="DC728" s="154"/>
      <c r="DD728" s="154"/>
      <c r="DE728" s="154"/>
      <c r="DF728" s="154"/>
      <c r="DG728" s="154"/>
      <c r="DH728" s="154"/>
      <c r="DI728" s="154"/>
      <c r="DJ728" s="154"/>
      <c r="DK728" s="154"/>
      <c r="DL728" s="154"/>
      <c r="DM728" s="154"/>
      <c r="DN728" s="154"/>
      <c r="DO728" s="154"/>
      <c r="DP728" s="154"/>
      <c r="DQ728" s="154"/>
      <c r="DR728" s="154"/>
      <c r="DS728" s="154"/>
      <c r="DT728" s="154"/>
      <c r="DU728" s="154"/>
      <c r="DV728" s="154"/>
      <c r="DW728" s="154"/>
      <c r="DX728" s="154"/>
      <c r="DY728" s="154"/>
      <c r="DZ728" s="154"/>
      <c r="EA728" s="154"/>
      <c r="EB728" s="154"/>
      <c r="EC728" s="154"/>
      <c r="ED728" s="154"/>
      <c r="EE728" s="154"/>
      <c r="EF728" s="154"/>
      <c r="EG728" s="154"/>
      <c r="EH728" s="154"/>
      <c r="EI728" s="154"/>
      <c r="EJ728" s="154"/>
      <c r="EK728" s="154"/>
      <c r="EL728" s="154"/>
      <c r="EM728" s="154"/>
      <c r="EN728" s="154"/>
      <c r="EO728" s="154"/>
      <c r="EP728" s="154"/>
      <c r="EQ728" s="154"/>
      <c r="ER728" s="154"/>
      <c r="ES728" s="154"/>
      <c r="ET728" s="154"/>
      <c r="EU728" s="154"/>
      <c r="EV728" s="154"/>
      <c r="EW728" s="154"/>
      <c r="EX728" s="154"/>
      <c r="EY728" s="154"/>
      <c r="EZ728" s="154"/>
      <c r="FA728" s="154"/>
      <c r="FB728" s="154"/>
      <c r="FC728" s="154"/>
      <c r="FD728" s="154"/>
      <c r="FE728" s="154"/>
      <c r="FF728" s="154"/>
      <c r="FG728" s="154"/>
      <c r="FH728" s="154"/>
      <c r="FI728" s="154"/>
      <c r="FJ728" s="154"/>
      <c r="FK728" s="154"/>
      <c r="FL728" s="154"/>
      <c r="FM728" s="154"/>
      <c r="FN728" s="154"/>
      <c r="FO728" s="154"/>
      <c r="FP728" s="154"/>
      <c r="FQ728" s="154"/>
      <c r="FR728" s="154"/>
      <c r="FS728" s="154"/>
      <c r="FT728" s="154"/>
      <c r="FU728" s="154"/>
      <c r="FV728" s="154"/>
      <c r="FW728" s="154"/>
      <c r="FX728" s="154"/>
      <c r="FY728" s="154"/>
      <c r="FZ728" s="154"/>
      <c r="GA728" s="154"/>
      <c r="GB728" s="154"/>
      <c r="GC728" s="154"/>
      <c r="GD728" s="154"/>
      <c r="GE728" s="154"/>
      <c r="GF728" s="154"/>
      <c r="GG728" s="154"/>
      <c r="GH728" s="154"/>
      <c r="GI728" s="154"/>
      <c r="GJ728" s="154"/>
      <c r="GK728" s="154"/>
      <c r="GL728" s="154"/>
      <c r="GM728" s="154"/>
      <c r="GN728" s="154"/>
      <c r="GO728" s="154"/>
      <c r="GP728" s="154"/>
      <c r="GQ728" s="154"/>
      <c r="GR728" s="154"/>
      <c r="GS728" s="154"/>
      <c r="GT728" s="154"/>
      <c r="GU728" s="154"/>
      <c r="GV728" s="154"/>
      <c r="GW728" s="154"/>
      <c r="GX728" s="154"/>
      <c r="GY728" s="154"/>
      <c r="GZ728" s="154"/>
      <c r="HA728" s="154"/>
      <c r="HB728" s="154"/>
      <c r="HC728" s="154"/>
      <c r="HD728" s="154"/>
      <c r="HE728" s="154"/>
      <c r="HF728" s="154"/>
      <c r="HG728" s="154"/>
      <c r="HH728" s="154"/>
      <c r="HI728" s="154"/>
      <c r="HJ728" s="154"/>
      <c r="HK728" s="154"/>
      <c r="HL728" s="154"/>
      <c r="HM728" s="154"/>
      <c r="HN728" s="154"/>
      <c r="HO728" s="154"/>
      <c r="HP728" s="154"/>
      <c r="HQ728" s="154"/>
      <c r="HR728" s="154"/>
      <c r="HS728" s="154"/>
      <c r="HT728" s="154"/>
      <c r="HU728" s="154"/>
      <c r="HV728" s="154"/>
      <c r="HW728" s="154"/>
      <c r="HX728" s="154"/>
      <c r="HY728" s="154"/>
      <c r="HZ728" s="154"/>
      <c r="IA728" s="154"/>
      <c r="IB728" s="154"/>
      <c r="IC728" s="154"/>
      <c r="ID728" s="154"/>
      <c r="IE728" s="154"/>
      <c r="IF728" s="154"/>
      <c r="IG728" s="154"/>
      <c r="IH728" s="154"/>
      <c r="II728" s="154"/>
      <c r="IJ728" s="154"/>
      <c r="IK728" s="154"/>
      <c r="IL728" s="154"/>
      <c r="IM728" s="154"/>
      <c r="IN728" s="154"/>
      <c r="IO728" s="154"/>
      <c r="IP728" s="154"/>
      <c r="IQ728" s="154"/>
      <c r="IR728" s="154"/>
      <c r="IS728" s="154"/>
      <c r="IT728" s="154"/>
      <c r="IU728" s="154"/>
      <c r="IV728" s="154"/>
      <c r="IW728" s="154"/>
      <c r="IX728" s="154"/>
      <c r="IY728" s="154"/>
      <c r="IZ728" s="154"/>
      <c r="JA728" s="154"/>
      <c r="JB728" s="154"/>
      <c r="JC728" s="154"/>
      <c r="JD728" s="154"/>
      <c r="JE728" s="154"/>
      <c r="JF728" s="154"/>
      <c r="JG728" s="154"/>
      <c r="JH728" s="154"/>
      <c r="JI728" s="154"/>
      <c r="JJ728" s="154"/>
      <c r="JK728" s="154"/>
      <c r="JL728" s="154"/>
      <c r="JM728" s="154"/>
      <c r="JN728" s="154"/>
      <c r="JO728" s="154"/>
      <c r="JP728" s="154"/>
      <c r="JQ728" s="154"/>
      <c r="JR728" s="154"/>
      <c r="JS728" s="154"/>
      <c r="JT728" s="154"/>
      <c r="JU728" s="154"/>
      <c r="JV728" s="154"/>
      <c r="JW728" s="154"/>
      <c r="JX728" s="154"/>
      <c r="JY728" s="154"/>
      <c r="JZ728" s="154"/>
      <c r="KA728" s="154"/>
      <c r="KB728" s="154"/>
      <c r="KC728" s="154"/>
      <c r="KD728" s="154"/>
      <c r="KE728" s="154"/>
      <c r="KF728" s="154"/>
      <c r="KG728" s="154"/>
      <c r="KH728" s="154"/>
      <c r="KI728" s="154"/>
      <c r="KJ728" s="154"/>
      <c r="KK728" s="154"/>
      <c r="KL728" s="154"/>
      <c r="KM728" s="154"/>
      <c r="KN728" s="154"/>
      <c r="KO728" s="154"/>
      <c r="KP728" s="154"/>
      <c r="KQ728" s="154"/>
      <c r="KR728" s="154"/>
      <c r="KS728" s="154"/>
      <c r="KT728" s="154"/>
      <c r="KU728" s="154"/>
      <c r="KV728" s="154"/>
      <c r="KW728" s="154"/>
      <c r="KX728" s="154"/>
      <c r="KY728" s="154"/>
      <c r="KZ728" s="154"/>
      <c r="LA728" s="154"/>
      <c r="LB728" s="154"/>
      <c r="LC728" s="154"/>
      <c r="LD728" s="154"/>
      <c r="LE728" s="154"/>
      <c r="LF728" s="154"/>
      <c r="LG728" s="154"/>
      <c r="LH728" s="154"/>
      <c r="LI728" s="154"/>
      <c r="LJ728" s="154"/>
      <c r="LK728" s="154"/>
      <c r="LL728" s="154"/>
      <c r="LM728" s="154"/>
      <c r="LN728" s="154"/>
      <c r="LO728" s="154"/>
      <c r="LP728" s="154"/>
      <c r="LQ728" s="154"/>
      <c r="LR728" s="154"/>
      <c r="LS728" s="154"/>
      <c r="LT728" s="154"/>
      <c r="LU728" s="154"/>
      <c r="LV728" s="154"/>
      <c r="LW728" s="154"/>
      <c r="LX728" s="154"/>
      <c r="LY728" s="154"/>
      <c r="LZ728" s="154"/>
      <c r="MA728" s="154"/>
      <c r="MB728" s="154"/>
      <c r="MC728" s="154"/>
      <c r="MD728" s="154"/>
      <c r="ME728" s="154"/>
      <c r="MF728" s="154"/>
      <c r="MG728" s="154"/>
      <c r="MH728" s="154"/>
      <c r="MI728" s="154"/>
      <c r="MJ728" s="154"/>
      <c r="MK728" s="154"/>
      <c r="ML728" s="154"/>
      <c r="MM728" s="154"/>
      <c r="MN728" s="154"/>
      <c r="MO728" s="154"/>
      <c r="MP728" s="154"/>
      <c r="MQ728" s="154"/>
      <c r="MR728" s="154"/>
      <c r="MS728" s="154"/>
      <c r="MT728" s="154"/>
      <c r="MU728" s="154"/>
      <c r="MV728" s="154"/>
      <c r="MW728" s="154"/>
      <c r="MX728" s="154"/>
      <c r="MY728" s="154"/>
      <c r="MZ728" s="154"/>
      <c r="NA728" s="154"/>
      <c r="NB728" s="154"/>
      <c r="NC728" s="154"/>
      <c r="ND728" s="154"/>
      <c r="NE728" s="154"/>
      <c r="NF728" s="154"/>
      <c r="NG728" s="154"/>
      <c r="NH728" s="154"/>
      <c r="NI728" s="154"/>
      <c r="NJ728" s="154"/>
      <c r="NK728" s="154"/>
      <c r="NL728" s="154"/>
      <c r="NM728" s="154"/>
      <c r="NN728" s="154"/>
      <c r="NO728" s="154"/>
      <c r="NP728" s="154"/>
      <c r="NQ728" s="154"/>
      <c r="NR728" s="154"/>
      <c r="NS728" s="154"/>
      <c r="NT728" s="154"/>
      <c r="NU728" s="154"/>
      <c r="NV728" s="154"/>
      <c r="NW728" s="154"/>
      <c r="NX728" s="154"/>
      <c r="NY728" s="154"/>
      <c r="NZ728" s="154"/>
      <c r="OA728" s="154"/>
      <c r="OB728" s="154"/>
      <c r="OC728" s="154"/>
      <c r="OD728" s="154"/>
      <c r="OE728" s="154"/>
      <c r="OF728" s="154"/>
      <c r="OG728" s="154"/>
      <c r="OH728" s="154"/>
      <c r="OI728" s="154"/>
      <c r="OJ728" s="154"/>
      <c r="OK728" s="154"/>
      <c r="OL728" s="154"/>
      <c r="OM728" s="154"/>
      <c r="ON728" s="154"/>
      <c r="OO728" s="154"/>
      <c r="OP728" s="154"/>
      <c r="OQ728" s="154"/>
      <c r="OR728" s="154"/>
      <c r="OS728" s="154"/>
      <c r="OT728" s="154"/>
      <c r="OU728" s="154"/>
      <c r="OV728" s="154"/>
      <c r="OW728" s="154"/>
      <c r="OX728" s="154"/>
      <c r="OY728" s="154"/>
      <c r="OZ728" s="154"/>
      <c r="PA728" s="154"/>
      <c r="PB728" s="154"/>
      <c r="PC728" s="154"/>
      <c r="PD728" s="154"/>
      <c r="PE728" s="154"/>
      <c r="PF728" s="154"/>
      <c r="PG728" s="154"/>
      <c r="PH728" s="154"/>
      <c r="PI728" s="154"/>
      <c r="PJ728" s="154"/>
      <c r="PK728" s="154"/>
      <c r="PL728" s="154"/>
      <c r="PM728" s="154"/>
      <c r="PN728" s="154"/>
      <c r="PO728" s="154"/>
      <c r="PP728" s="154"/>
      <c r="PQ728" s="154"/>
      <c r="PR728" s="154"/>
      <c r="PS728" s="154"/>
      <c r="PT728" s="154"/>
      <c r="PU728" s="154"/>
      <c r="PV728" s="154"/>
      <c r="PW728" s="154"/>
      <c r="PX728" s="154"/>
      <c r="PY728" s="154"/>
      <c r="PZ728" s="154"/>
      <c r="QA728" s="154"/>
      <c r="QB728" s="154"/>
      <c r="QC728" s="154"/>
      <c r="QD728" s="154"/>
      <c r="QE728" s="154"/>
      <c r="QF728" s="154"/>
      <c r="QG728" s="154"/>
      <c r="QH728" s="154"/>
      <c r="QI728" s="154"/>
      <c r="QJ728" s="154"/>
      <c r="QK728" s="154"/>
      <c r="QL728" s="154"/>
      <c r="QM728" s="154"/>
      <c r="QN728" s="154"/>
      <c r="QO728" s="154"/>
      <c r="QP728" s="154"/>
      <c r="QQ728" s="154"/>
      <c r="QR728" s="154"/>
      <c r="QS728" s="154"/>
      <c r="QT728" s="154"/>
      <c r="QU728" s="154"/>
      <c r="QV728" s="154"/>
      <c r="QW728" s="154"/>
      <c r="QX728" s="154"/>
      <c r="QY728" s="154"/>
      <c r="QZ728" s="154"/>
      <c r="RA728" s="154"/>
      <c r="RB728" s="154"/>
      <c r="RC728" s="154"/>
      <c r="RD728" s="154"/>
      <c r="RE728" s="154"/>
      <c r="RF728" s="154"/>
      <c r="RG728" s="154"/>
      <c r="RH728" s="154"/>
      <c r="RI728" s="154"/>
      <c r="RJ728" s="154"/>
      <c r="RK728" s="154"/>
      <c r="RL728" s="154"/>
      <c r="RM728" s="154"/>
      <c r="RN728" s="154"/>
      <c r="RO728" s="154"/>
      <c r="RP728" s="154"/>
      <c r="RQ728" s="154"/>
      <c r="RR728" s="154"/>
      <c r="RS728" s="154"/>
      <c r="RT728" s="154"/>
      <c r="RU728" s="154"/>
      <c r="RV728" s="154"/>
      <c r="RW728" s="154"/>
      <c r="RX728" s="154"/>
      <c r="RY728" s="154"/>
      <c r="RZ728" s="154"/>
      <c r="SA728" s="154"/>
      <c r="SB728" s="154"/>
      <c r="SC728" s="154"/>
      <c r="SD728" s="154"/>
      <c r="SE728" s="154"/>
      <c r="SF728" s="154"/>
      <c r="SG728" s="154"/>
      <c r="SH728" s="154"/>
      <c r="SI728" s="154"/>
      <c r="SJ728" s="154"/>
      <c r="SK728" s="154"/>
      <c r="SL728" s="154"/>
      <c r="SM728" s="154"/>
      <c r="SN728" s="154"/>
      <c r="SO728" s="154"/>
      <c r="SP728" s="154"/>
      <c r="SQ728" s="154"/>
      <c r="SR728" s="154"/>
      <c r="SS728" s="154"/>
      <c r="ST728" s="154"/>
      <c r="SU728" s="154"/>
      <c r="SV728" s="154"/>
      <c r="SW728" s="154"/>
      <c r="SX728" s="154"/>
      <c r="SY728" s="154"/>
      <c r="SZ728" s="154"/>
      <c r="TA728" s="154"/>
      <c r="TB728" s="154"/>
      <c r="TC728" s="154"/>
      <c r="TD728" s="154"/>
      <c r="TE728" s="154"/>
      <c r="TF728" s="154"/>
      <c r="TG728" s="154"/>
      <c r="TH728" s="154"/>
      <c r="TI728" s="154"/>
      <c r="TJ728" s="154"/>
      <c r="TK728" s="154"/>
      <c r="TL728" s="154"/>
      <c r="TM728" s="154"/>
      <c r="TN728" s="154"/>
      <c r="TO728" s="154"/>
      <c r="TP728" s="154"/>
      <c r="TQ728" s="154"/>
      <c r="TR728" s="154"/>
      <c r="TS728" s="154"/>
      <c r="TT728" s="154"/>
      <c r="TU728" s="154"/>
      <c r="TV728" s="154"/>
      <c r="TW728" s="154"/>
      <c r="TX728" s="154"/>
      <c r="TY728" s="154"/>
      <c r="TZ728" s="154"/>
      <c r="UA728" s="154"/>
      <c r="UB728" s="154"/>
      <c r="UC728" s="154"/>
      <c r="UD728" s="154"/>
      <c r="UE728" s="154"/>
      <c r="UF728" s="154"/>
      <c r="UG728" s="154"/>
      <c r="UH728" s="154"/>
      <c r="UI728" s="154"/>
      <c r="UJ728" s="154"/>
      <c r="UK728" s="154"/>
      <c r="UL728" s="154"/>
      <c r="UM728" s="154"/>
      <c r="UN728" s="154"/>
      <c r="UO728" s="154"/>
      <c r="UP728" s="154"/>
      <c r="UQ728" s="154"/>
      <c r="UR728" s="154"/>
      <c r="US728" s="154"/>
      <c r="UT728" s="154"/>
      <c r="UU728" s="154"/>
      <c r="UV728" s="154"/>
      <c r="UW728" s="154"/>
      <c r="UX728" s="154"/>
      <c r="UY728" s="154"/>
      <c r="UZ728" s="154"/>
      <c r="VA728" s="154"/>
      <c r="VB728" s="154"/>
      <c r="VC728" s="154"/>
      <c r="VD728" s="154"/>
      <c r="VE728" s="154"/>
      <c r="VF728" s="154"/>
      <c r="VG728" s="154"/>
      <c r="VH728" s="154"/>
      <c r="VI728" s="154"/>
      <c r="VJ728" s="154"/>
      <c r="VK728" s="154"/>
      <c r="VL728" s="154"/>
      <c r="VM728" s="154"/>
      <c r="VN728" s="154"/>
      <c r="VO728" s="154"/>
      <c r="VP728" s="154"/>
      <c r="VQ728" s="154"/>
      <c r="VR728" s="154"/>
      <c r="VS728" s="154"/>
      <c r="VT728" s="154"/>
      <c r="VU728" s="154"/>
      <c r="VV728" s="154"/>
      <c r="VW728" s="154"/>
    </row>
    <row r="729" spans="1:595" s="153" customFormat="1" ht="148.5" customHeight="1">
      <c r="A729" s="798"/>
      <c r="B729" s="688"/>
      <c r="C729" s="499"/>
      <c r="D729" s="660"/>
      <c r="E729" s="487" t="s">
        <v>1538</v>
      </c>
      <c r="F729" s="166" t="s">
        <v>51</v>
      </c>
      <c r="G729" s="167">
        <v>43830</v>
      </c>
      <c r="H729" s="166" t="s">
        <v>24</v>
      </c>
      <c r="I729" s="169" t="s">
        <v>352</v>
      </c>
      <c r="J729" s="169" t="s">
        <v>26</v>
      </c>
      <c r="K729" s="175" t="s">
        <v>1537</v>
      </c>
      <c r="L729" s="169" t="s">
        <v>424</v>
      </c>
      <c r="M729" s="155">
        <v>9586084.4000000004</v>
      </c>
      <c r="N729" s="155">
        <v>9586084.4000000004</v>
      </c>
      <c r="O729" s="155">
        <v>13288900</v>
      </c>
      <c r="P729" s="168">
        <v>83530000</v>
      </c>
      <c r="Q729" s="161">
        <v>1000000</v>
      </c>
      <c r="R729" s="155">
        <v>1000000</v>
      </c>
      <c r="S729" s="545">
        <v>3</v>
      </c>
      <c r="AU729" s="154"/>
      <c r="AV729" s="154"/>
      <c r="AW729" s="154"/>
      <c r="AX729" s="154"/>
      <c r="AY729" s="154"/>
      <c r="AZ729" s="154"/>
      <c r="BA729" s="154"/>
      <c r="BB729" s="154"/>
      <c r="BC729" s="154"/>
      <c r="BD729" s="154"/>
      <c r="BE729" s="154"/>
      <c r="BF729" s="154"/>
      <c r="BG729" s="154"/>
      <c r="BH729" s="154"/>
      <c r="BI729" s="154"/>
      <c r="BJ729" s="154"/>
      <c r="BK729" s="154"/>
      <c r="BL729" s="154"/>
      <c r="BM729" s="154"/>
      <c r="BN729" s="154"/>
      <c r="BO729" s="154"/>
      <c r="BP729" s="154"/>
      <c r="BQ729" s="154"/>
      <c r="BR729" s="154"/>
      <c r="BS729" s="154"/>
      <c r="BT729" s="154"/>
      <c r="BU729" s="154"/>
      <c r="BV729" s="154"/>
      <c r="BW729" s="154"/>
      <c r="BX729" s="154"/>
      <c r="BY729" s="154"/>
      <c r="BZ729" s="154"/>
      <c r="CA729" s="154"/>
      <c r="CB729" s="154"/>
      <c r="CC729" s="154"/>
      <c r="CD729" s="154"/>
      <c r="CE729" s="154"/>
      <c r="CF729" s="154"/>
      <c r="CG729" s="154"/>
      <c r="CH729" s="154"/>
      <c r="CI729" s="154"/>
      <c r="CJ729" s="154"/>
      <c r="CK729" s="154"/>
      <c r="CL729" s="154"/>
      <c r="CM729" s="154"/>
      <c r="CN729" s="154"/>
      <c r="CO729" s="154"/>
      <c r="CP729" s="154"/>
      <c r="CQ729" s="154"/>
      <c r="CR729" s="154"/>
      <c r="CS729" s="154"/>
      <c r="CT729" s="154"/>
      <c r="CU729" s="154"/>
      <c r="CV729" s="154"/>
      <c r="CW729" s="154"/>
      <c r="CX729" s="154"/>
      <c r="CY729" s="154"/>
      <c r="CZ729" s="154"/>
      <c r="DA729" s="154"/>
      <c r="DB729" s="154"/>
      <c r="DC729" s="154"/>
      <c r="DD729" s="154"/>
      <c r="DE729" s="154"/>
      <c r="DF729" s="154"/>
      <c r="DG729" s="154"/>
      <c r="DH729" s="154"/>
      <c r="DI729" s="154"/>
      <c r="DJ729" s="154"/>
      <c r="DK729" s="154"/>
      <c r="DL729" s="154"/>
      <c r="DM729" s="154"/>
      <c r="DN729" s="154"/>
      <c r="DO729" s="154"/>
      <c r="DP729" s="154"/>
      <c r="DQ729" s="154"/>
      <c r="DR729" s="154"/>
      <c r="DS729" s="154"/>
      <c r="DT729" s="154"/>
      <c r="DU729" s="154"/>
      <c r="DV729" s="154"/>
      <c r="DW729" s="154"/>
      <c r="DX729" s="154"/>
      <c r="DY729" s="154"/>
      <c r="DZ729" s="154"/>
      <c r="EA729" s="154"/>
      <c r="EB729" s="154"/>
      <c r="EC729" s="154"/>
      <c r="ED729" s="154"/>
      <c r="EE729" s="154"/>
      <c r="EF729" s="154"/>
      <c r="EG729" s="154"/>
      <c r="EH729" s="154"/>
      <c r="EI729" s="154"/>
      <c r="EJ729" s="154"/>
      <c r="EK729" s="154"/>
      <c r="EL729" s="154"/>
      <c r="EM729" s="154"/>
      <c r="EN729" s="154"/>
      <c r="EO729" s="154"/>
      <c r="EP729" s="154"/>
      <c r="EQ729" s="154"/>
      <c r="ER729" s="154"/>
      <c r="ES729" s="154"/>
      <c r="ET729" s="154"/>
      <c r="EU729" s="154"/>
      <c r="EV729" s="154"/>
      <c r="EW729" s="154"/>
      <c r="EX729" s="154"/>
      <c r="EY729" s="154"/>
      <c r="EZ729" s="154"/>
      <c r="FA729" s="154"/>
      <c r="FB729" s="154"/>
      <c r="FC729" s="154"/>
      <c r="FD729" s="154"/>
      <c r="FE729" s="154"/>
      <c r="FF729" s="154"/>
      <c r="FG729" s="154"/>
      <c r="FH729" s="154"/>
      <c r="FI729" s="154"/>
      <c r="FJ729" s="154"/>
      <c r="FK729" s="154"/>
      <c r="FL729" s="154"/>
      <c r="FM729" s="154"/>
      <c r="FN729" s="154"/>
      <c r="FO729" s="154"/>
      <c r="FP729" s="154"/>
      <c r="FQ729" s="154"/>
      <c r="FR729" s="154"/>
      <c r="FS729" s="154"/>
      <c r="FT729" s="154"/>
      <c r="FU729" s="154"/>
      <c r="FV729" s="154"/>
      <c r="FW729" s="154"/>
      <c r="FX729" s="154"/>
      <c r="FY729" s="154"/>
      <c r="FZ729" s="154"/>
      <c r="GA729" s="154"/>
      <c r="GB729" s="154"/>
      <c r="GC729" s="154"/>
      <c r="GD729" s="154"/>
      <c r="GE729" s="154"/>
      <c r="GF729" s="154"/>
      <c r="GG729" s="154"/>
      <c r="GH729" s="154"/>
      <c r="GI729" s="154"/>
      <c r="GJ729" s="154"/>
      <c r="GK729" s="154"/>
      <c r="GL729" s="154"/>
      <c r="GM729" s="154"/>
      <c r="GN729" s="154"/>
      <c r="GO729" s="154"/>
      <c r="GP729" s="154"/>
      <c r="GQ729" s="154"/>
      <c r="GR729" s="154"/>
      <c r="GS729" s="154"/>
      <c r="GT729" s="154"/>
      <c r="GU729" s="154"/>
      <c r="GV729" s="154"/>
      <c r="GW729" s="154"/>
      <c r="GX729" s="154"/>
      <c r="GY729" s="154"/>
      <c r="GZ729" s="154"/>
      <c r="HA729" s="154"/>
      <c r="HB729" s="154"/>
      <c r="HC729" s="154"/>
      <c r="HD729" s="154"/>
      <c r="HE729" s="154"/>
      <c r="HF729" s="154"/>
      <c r="HG729" s="154"/>
      <c r="HH729" s="154"/>
      <c r="HI729" s="154"/>
      <c r="HJ729" s="154"/>
      <c r="HK729" s="154"/>
      <c r="HL729" s="154"/>
      <c r="HM729" s="154"/>
      <c r="HN729" s="154"/>
      <c r="HO729" s="154"/>
      <c r="HP729" s="154"/>
      <c r="HQ729" s="154"/>
      <c r="HR729" s="154"/>
      <c r="HS729" s="154"/>
      <c r="HT729" s="154"/>
      <c r="HU729" s="154"/>
      <c r="HV729" s="154"/>
      <c r="HW729" s="154"/>
      <c r="HX729" s="154"/>
      <c r="HY729" s="154"/>
      <c r="HZ729" s="154"/>
      <c r="IA729" s="154"/>
      <c r="IB729" s="154"/>
      <c r="IC729" s="154"/>
      <c r="ID729" s="154"/>
      <c r="IE729" s="154"/>
      <c r="IF729" s="154"/>
      <c r="IG729" s="154"/>
      <c r="IH729" s="154"/>
      <c r="II729" s="154"/>
      <c r="IJ729" s="154"/>
      <c r="IK729" s="154"/>
      <c r="IL729" s="154"/>
      <c r="IM729" s="154"/>
      <c r="IN729" s="154"/>
      <c r="IO729" s="154"/>
      <c r="IP729" s="154"/>
      <c r="IQ729" s="154"/>
      <c r="IR729" s="154"/>
      <c r="IS729" s="154"/>
      <c r="IT729" s="154"/>
      <c r="IU729" s="154"/>
      <c r="IV729" s="154"/>
      <c r="IW729" s="154"/>
      <c r="IX729" s="154"/>
      <c r="IY729" s="154"/>
      <c r="IZ729" s="154"/>
      <c r="JA729" s="154"/>
      <c r="JB729" s="154"/>
      <c r="JC729" s="154"/>
      <c r="JD729" s="154"/>
      <c r="JE729" s="154"/>
      <c r="JF729" s="154"/>
      <c r="JG729" s="154"/>
      <c r="JH729" s="154"/>
      <c r="JI729" s="154"/>
      <c r="JJ729" s="154"/>
      <c r="JK729" s="154"/>
      <c r="JL729" s="154"/>
      <c r="JM729" s="154"/>
      <c r="JN729" s="154"/>
      <c r="JO729" s="154"/>
      <c r="JP729" s="154"/>
      <c r="JQ729" s="154"/>
      <c r="JR729" s="154"/>
      <c r="JS729" s="154"/>
      <c r="JT729" s="154"/>
      <c r="JU729" s="154"/>
      <c r="JV729" s="154"/>
      <c r="JW729" s="154"/>
      <c r="JX729" s="154"/>
      <c r="JY729" s="154"/>
      <c r="JZ729" s="154"/>
      <c r="KA729" s="154"/>
      <c r="KB729" s="154"/>
      <c r="KC729" s="154"/>
      <c r="KD729" s="154"/>
      <c r="KE729" s="154"/>
      <c r="KF729" s="154"/>
      <c r="KG729" s="154"/>
      <c r="KH729" s="154"/>
      <c r="KI729" s="154"/>
      <c r="KJ729" s="154"/>
      <c r="KK729" s="154"/>
      <c r="KL729" s="154"/>
      <c r="KM729" s="154"/>
      <c r="KN729" s="154"/>
      <c r="KO729" s="154"/>
      <c r="KP729" s="154"/>
      <c r="KQ729" s="154"/>
      <c r="KR729" s="154"/>
      <c r="KS729" s="154"/>
      <c r="KT729" s="154"/>
      <c r="KU729" s="154"/>
      <c r="KV729" s="154"/>
      <c r="KW729" s="154"/>
      <c r="KX729" s="154"/>
      <c r="KY729" s="154"/>
      <c r="KZ729" s="154"/>
      <c r="LA729" s="154"/>
      <c r="LB729" s="154"/>
      <c r="LC729" s="154"/>
      <c r="LD729" s="154"/>
      <c r="LE729" s="154"/>
      <c r="LF729" s="154"/>
      <c r="LG729" s="154"/>
      <c r="LH729" s="154"/>
      <c r="LI729" s="154"/>
      <c r="LJ729" s="154"/>
      <c r="LK729" s="154"/>
      <c r="LL729" s="154"/>
      <c r="LM729" s="154"/>
      <c r="LN729" s="154"/>
      <c r="LO729" s="154"/>
      <c r="LP729" s="154"/>
      <c r="LQ729" s="154"/>
      <c r="LR729" s="154"/>
      <c r="LS729" s="154"/>
      <c r="LT729" s="154"/>
      <c r="LU729" s="154"/>
      <c r="LV729" s="154"/>
      <c r="LW729" s="154"/>
      <c r="LX729" s="154"/>
      <c r="LY729" s="154"/>
      <c r="LZ729" s="154"/>
      <c r="MA729" s="154"/>
      <c r="MB729" s="154"/>
      <c r="MC729" s="154"/>
      <c r="MD729" s="154"/>
      <c r="ME729" s="154"/>
      <c r="MF729" s="154"/>
      <c r="MG729" s="154"/>
      <c r="MH729" s="154"/>
      <c r="MI729" s="154"/>
      <c r="MJ729" s="154"/>
      <c r="MK729" s="154"/>
      <c r="ML729" s="154"/>
      <c r="MM729" s="154"/>
      <c r="MN729" s="154"/>
      <c r="MO729" s="154"/>
      <c r="MP729" s="154"/>
      <c r="MQ729" s="154"/>
      <c r="MR729" s="154"/>
      <c r="MS729" s="154"/>
      <c r="MT729" s="154"/>
      <c r="MU729" s="154"/>
      <c r="MV729" s="154"/>
      <c r="MW729" s="154"/>
      <c r="MX729" s="154"/>
      <c r="MY729" s="154"/>
      <c r="MZ729" s="154"/>
      <c r="NA729" s="154"/>
      <c r="NB729" s="154"/>
      <c r="NC729" s="154"/>
      <c r="ND729" s="154"/>
      <c r="NE729" s="154"/>
      <c r="NF729" s="154"/>
      <c r="NG729" s="154"/>
      <c r="NH729" s="154"/>
      <c r="NI729" s="154"/>
      <c r="NJ729" s="154"/>
      <c r="NK729" s="154"/>
      <c r="NL729" s="154"/>
      <c r="NM729" s="154"/>
      <c r="NN729" s="154"/>
      <c r="NO729" s="154"/>
      <c r="NP729" s="154"/>
      <c r="NQ729" s="154"/>
      <c r="NR729" s="154"/>
      <c r="NS729" s="154"/>
      <c r="NT729" s="154"/>
      <c r="NU729" s="154"/>
      <c r="NV729" s="154"/>
      <c r="NW729" s="154"/>
      <c r="NX729" s="154"/>
      <c r="NY729" s="154"/>
      <c r="NZ729" s="154"/>
      <c r="OA729" s="154"/>
      <c r="OB729" s="154"/>
      <c r="OC729" s="154"/>
      <c r="OD729" s="154"/>
      <c r="OE729" s="154"/>
      <c r="OF729" s="154"/>
      <c r="OG729" s="154"/>
      <c r="OH729" s="154"/>
      <c r="OI729" s="154"/>
      <c r="OJ729" s="154"/>
      <c r="OK729" s="154"/>
      <c r="OL729" s="154"/>
      <c r="OM729" s="154"/>
      <c r="ON729" s="154"/>
      <c r="OO729" s="154"/>
      <c r="OP729" s="154"/>
      <c r="OQ729" s="154"/>
      <c r="OR729" s="154"/>
      <c r="OS729" s="154"/>
      <c r="OT729" s="154"/>
      <c r="OU729" s="154"/>
      <c r="OV729" s="154"/>
      <c r="OW729" s="154"/>
      <c r="OX729" s="154"/>
      <c r="OY729" s="154"/>
      <c r="OZ729" s="154"/>
      <c r="PA729" s="154"/>
      <c r="PB729" s="154"/>
      <c r="PC729" s="154"/>
      <c r="PD729" s="154"/>
      <c r="PE729" s="154"/>
      <c r="PF729" s="154"/>
      <c r="PG729" s="154"/>
      <c r="PH729" s="154"/>
      <c r="PI729" s="154"/>
      <c r="PJ729" s="154"/>
      <c r="PK729" s="154"/>
      <c r="PL729" s="154"/>
      <c r="PM729" s="154"/>
      <c r="PN729" s="154"/>
      <c r="PO729" s="154"/>
      <c r="PP729" s="154"/>
      <c r="PQ729" s="154"/>
      <c r="PR729" s="154"/>
      <c r="PS729" s="154"/>
      <c r="PT729" s="154"/>
      <c r="PU729" s="154"/>
      <c r="PV729" s="154"/>
      <c r="PW729" s="154"/>
      <c r="PX729" s="154"/>
      <c r="PY729" s="154"/>
      <c r="PZ729" s="154"/>
      <c r="QA729" s="154"/>
      <c r="QB729" s="154"/>
      <c r="QC729" s="154"/>
      <c r="QD729" s="154"/>
      <c r="QE729" s="154"/>
      <c r="QF729" s="154"/>
      <c r="QG729" s="154"/>
      <c r="QH729" s="154"/>
      <c r="QI729" s="154"/>
      <c r="QJ729" s="154"/>
      <c r="QK729" s="154"/>
      <c r="QL729" s="154"/>
      <c r="QM729" s="154"/>
      <c r="QN729" s="154"/>
      <c r="QO729" s="154"/>
      <c r="QP729" s="154"/>
      <c r="QQ729" s="154"/>
      <c r="QR729" s="154"/>
      <c r="QS729" s="154"/>
      <c r="QT729" s="154"/>
      <c r="QU729" s="154"/>
      <c r="QV729" s="154"/>
      <c r="QW729" s="154"/>
      <c r="QX729" s="154"/>
      <c r="QY729" s="154"/>
      <c r="QZ729" s="154"/>
      <c r="RA729" s="154"/>
      <c r="RB729" s="154"/>
      <c r="RC729" s="154"/>
      <c r="RD729" s="154"/>
      <c r="RE729" s="154"/>
      <c r="RF729" s="154"/>
      <c r="RG729" s="154"/>
      <c r="RH729" s="154"/>
      <c r="RI729" s="154"/>
      <c r="RJ729" s="154"/>
      <c r="RK729" s="154"/>
      <c r="RL729" s="154"/>
      <c r="RM729" s="154"/>
      <c r="RN729" s="154"/>
      <c r="RO729" s="154"/>
      <c r="RP729" s="154"/>
      <c r="RQ729" s="154"/>
      <c r="RR729" s="154"/>
      <c r="RS729" s="154"/>
      <c r="RT729" s="154"/>
      <c r="RU729" s="154"/>
      <c r="RV729" s="154"/>
      <c r="RW729" s="154"/>
      <c r="RX729" s="154"/>
      <c r="RY729" s="154"/>
      <c r="RZ729" s="154"/>
      <c r="SA729" s="154"/>
      <c r="SB729" s="154"/>
      <c r="SC729" s="154"/>
      <c r="SD729" s="154"/>
      <c r="SE729" s="154"/>
      <c r="SF729" s="154"/>
      <c r="SG729" s="154"/>
      <c r="SH729" s="154"/>
      <c r="SI729" s="154"/>
      <c r="SJ729" s="154"/>
      <c r="SK729" s="154"/>
      <c r="SL729" s="154"/>
      <c r="SM729" s="154"/>
      <c r="SN729" s="154"/>
      <c r="SO729" s="154"/>
      <c r="SP729" s="154"/>
      <c r="SQ729" s="154"/>
      <c r="SR729" s="154"/>
      <c r="SS729" s="154"/>
      <c r="ST729" s="154"/>
      <c r="SU729" s="154"/>
      <c r="SV729" s="154"/>
      <c r="SW729" s="154"/>
      <c r="SX729" s="154"/>
      <c r="SY729" s="154"/>
      <c r="SZ729" s="154"/>
      <c r="TA729" s="154"/>
      <c r="TB729" s="154"/>
      <c r="TC729" s="154"/>
      <c r="TD729" s="154"/>
      <c r="TE729" s="154"/>
      <c r="TF729" s="154"/>
      <c r="TG729" s="154"/>
      <c r="TH729" s="154"/>
      <c r="TI729" s="154"/>
      <c r="TJ729" s="154"/>
      <c r="TK729" s="154"/>
      <c r="TL729" s="154"/>
      <c r="TM729" s="154"/>
      <c r="TN729" s="154"/>
      <c r="TO729" s="154"/>
      <c r="TP729" s="154"/>
      <c r="TQ729" s="154"/>
      <c r="TR729" s="154"/>
      <c r="TS729" s="154"/>
      <c r="TT729" s="154"/>
      <c r="TU729" s="154"/>
      <c r="TV729" s="154"/>
      <c r="TW729" s="154"/>
      <c r="TX729" s="154"/>
      <c r="TY729" s="154"/>
      <c r="TZ729" s="154"/>
      <c r="UA729" s="154"/>
      <c r="UB729" s="154"/>
      <c r="UC729" s="154"/>
      <c r="UD729" s="154"/>
      <c r="UE729" s="154"/>
      <c r="UF729" s="154"/>
      <c r="UG729" s="154"/>
      <c r="UH729" s="154"/>
      <c r="UI729" s="154"/>
      <c r="UJ729" s="154"/>
      <c r="UK729" s="154"/>
      <c r="UL729" s="154"/>
      <c r="UM729" s="154"/>
      <c r="UN729" s="154"/>
      <c r="UO729" s="154"/>
      <c r="UP729" s="154"/>
      <c r="UQ729" s="154"/>
      <c r="UR729" s="154"/>
      <c r="US729" s="154"/>
      <c r="UT729" s="154"/>
      <c r="UU729" s="154"/>
      <c r="UV729" s="154"/>
      <c r="UW729" s="154"/>
      <c r="UX729" s="154"/>
      <c r="UY729" s="154"/>
      <c r="UZ729" s="154"/>
      <c r="VA729" s="154"/>
      <c r="VB729" s="154"/>
      <c r="VC729" s="154"/>
      <c r="VD729" s="154"/>
      <c r="VE729" s="154"/>
      <c r="VF729" s="154"/>
      <c r="VG729" s="154"/>
      <c r="VH729" s="154"/>
      <c r="VI729" s="154"/>
      <c r="VJ729" s="154"/>
      <c r="VK729" s="154"/>
      <c r="VL729" s="154"/>
      <c r="VM729" s="154"/>
      <c r="VN729" s="154"/>
      <c r="VO729" s="154"/>
      <c r="VP729" s="154"/>
      <c r="VQ729" s="154"/>
      <c r="VR729" s="154"/>
      <c r="VS729" s="154"/>
      <c r="VT729" s="154"/>
      <c r="VU729" s="154"/>
      <c r="VV729" s="154"/>
      <c r="VW729" s="154"/>
    </row>
    <row r="730" spans="1:595" s="153" customFormat="1" ht="141" customHeight="1">
      <c r="A730" s="798"/>
      <c r="B730" s="689"/>
      <c r="C730" s="500"/>
      <c r="D730" s="170" t="s">
        <v>1539</v>
      </c>
      <c r="E730" s="493" t="s">
        <v>1540</v>
      </c>
      <c r="F730" s="226" t="s">
        <v>51</v>
      </c>
      <c r="G730" s="183" t="s">
        <v>1541</v>
      </c>
      <c r="H730" s="226" t="s">
        <v>24</v>
      </c>
      <c r="I730" s="169" t="s">
        <v>352</v>
      </c>
      <c r="J730" s="169" t="s">
        <v>26</v>
      </c>
      <c r="K730" s="175" t="s">
        <v>1537</v>
      </c>
      <c r="L730" s="169" t="s">
        <v>1542</v>
      </c>
      <c r="M730" s="155">
        <v>23242700</v>
      </c>
      <c r="N730" s="155">
        <v>23242700</v>
      </c>
      <c r="O730" s="155">
        <v>26485010</v>
      </c>
      <c r="P730" s="168">
        <v>26572600</v>
      </c>
      <c r="Q730" s="161">
        <v>27149100</v>
      </c>
      <c r="R730" s="155">
        <v>27149100</v>
      </c>
      <c r="S730" s="545">
        <v>3</v>
      </c>
      <c r="AU730" s="154"/>
      <c r="AV730" s="154"/>
      <c r="AW730" s="154"/>
      <c r="AX730" s="154"/>
      <c r="AY730" s="154"/>
      <c r="AZ730" s="154"/>
      <c r="BA730" s="154"/>
      <c r="BB730" s="154"/>
      <c r="BC730" s="154"/>
      <c r="BD730" s="154"/>
      <c r="BE730" s="154"/>
      <c r="BF730" s="154"/>
      <c r="BG730" s="154"/>
      <c r="BH730" s="154"/>
      <c r="BI730" s="154"/>
      <c r="BJ730" s="154"/>
      <c r="BK730" s="154"/>
      <c r="BL730" s="154"/>
      <c r="BM730" s="154"/>
      <c r="BN730" s="154"/>
      <c r="BO730" s="154"/>
      <c r="BP730" s="154"/>
      <c r="BQ730" s="154"/>
      <c r="BR730" s="154"/>
      <c r="BS730" s="154"/>
      <c r="BT730" s="154"/>
      <c r="BU730" s="154"/>
      <c r="BV730" s="154"/>
      <c r="BW730" s="154"/>
      <c r="BX730" s="154"/>
      <c r="BY730" s="154"/>
      <c r="BZ730" s="154"/>
      <c r="CA730" s="154"/>
      <c r="CB730" s="154"/>
      <c r="CC730" s="154"/>
      <c r="CD730" s="154"/>
      <c r="CE730" s="154"/>
      <c r="CF730" s="154"/>
      <c r="CG730" s="154"/>
      <c r="CH730" s="154"/>
      <c r="CI730" s="154"/>
      <c r="CJ730" s="154"/>
      <c r="CK730" s="154"/>
      <c r="CL730" s="154"/>
      <c r="CM730" s="154"/>
      <c r="CN730" s="154"/>
      <c r="CO730" s="154"/>
      <c r="CP730" s="154"/>
      <c r="CQ730" s="154"/>
      <c r="CR730" s="154"/>
      <c r="CS730" s="154"/>
      <c r="CT730" s="154"/>
      <c r="CU730" s="154"/>
      <c r="CV730" s="154"/>
      <c r="CW730" s="154"/>
      <c r="CX730" s="154"/>
      <c r="CY730" s="154"/>
      <c r="CZ730" s="154"/>
      <c r="DA730" s="154"/>
      <c r="DB730" s="154"/>
      <c r="DC730" s="154"/>
      <c r="DD730" s="154"/>
      <c r="DE730" s="154"/>
      <c r="DF730" s="154"/>
      <c r="DG730" s="154"/>
      <c r="DH730" s="154"/>
      <c r="DI730" s="154"/>
      <c r="DJ730" s="154"/>
      <c r="DK730" s="154"/>
      <c r="DL730" s="154"/>
      <c r="DM730" s="154"/>
      <c r="DN730" s="154"/>
      <c r="DO730" s="154"/>
      <c r="DP730" s="154"/>
      <c r="DQ730" s="154"/>
      <c r="DR730" s="154"/>
      <c r="DS730" s="154"/>
      <c r="DT730" s="154"/>
      <c r="DU730" s="154"/>
      <c r="DV730" s="154"/>
      <c r="DW730" s="154"/>
      <c r="DX730" s="154"/>
      <c r="DY730" s="154"/>
      <c r="DZ730" s="154"/>
      <c r="EA730" s="154"/>
      <c r="EB730" s="154"/>
      <c r="EC730" s="154"/>
      <c r="ED730" s="154"/>
      <c r="EE730" s="154"/>
      <c r="EF730" s="154"/>
      <c r="EG730" s="154"/>
      <c r="EH730" s="154"/>
      <c r="EI730" s="154"/>
      <c r="EJ730" s="154"/>
      <c r="EK730" s="154"/>
      <c r="EL730" s="154"/>
      <c r="EM730" s="154"/>
      <c r="EN730" s="154"/>
      <c r="EO730" s="154"/>
      <c r="EP730" s="154"/>
      <c r="EQ730" s="154"/>
      <c r="ER730" s="154"/>
      <c r="ES730" s="154"/>
      <c r="ET730" s="154"/>
      <c r="EU730" s="154"/>
      <c r="EV730" s="154"/>
      <c r="EW730" s="154"/>
      <c r="EX730" s="154"/>
      <c r="EY730" s="154"/>
      <c r="EZ730" s="154"/>
      <c r="FA730" s="154"/>
      <c r="FB730" s="154"/>
      <c r="FC730" s="154"/>
      <c r="FD730" s="154"/>
      <c r="FE730" s="154"/>
      <c r="FF730" s="154"/>
      <c r="FG730" s="154"/>
      <c r="FH730" s="154"/>
      <c r="FI730" s="154"/>
      <c r="FJ730" s="154"/>
      <c r="FK730" s="154"/>
      <c r="FL730" s="154"/>
      <c r="FM730" s="154"/>
      <c r="FN730" s="154"/>
      <c r="FO730" s="154"/>
      <c r="FP730" s="154"/>
      <c r="FQ730" s="154"/>
      <c r="FR730" s="154"/>
      <c r="FS730" s="154"/>
      <c r="FT730" s="154"/>
      <c r="FU730" s="154"/>
      <c r="FV730" s="154"/>
      <c r="FW730" s="154"/>
      <c r="FX730" s="154"/>
      <c r="FY730" s="154"/>
      <c r="FZ730" s="154"/>
      <c r="GA730" s="154"/>
      <c r="GB730" s="154"/>
      <c r="GC730" s="154"/>
      <c r="GD730" s="154"/>
      <c r="GE730" s="154"/>
      <c r="GF730" s="154"/>
      <c r="GG730" s="154"/>
      <c r="GH730" s="154"/>
      <c r="GI730" s="154"/>
      <c r="GJ730" s="154"/>
      <c r="GK730" s="154"/>
      <c r="GL730" s="154"/>
      <c r="GM730" s="154"/>
      <c r="GN730" s="154"/>
      <c r="GO730" s="154"/>
      <c r="GP730" s="154"/>
      <c r="GQ730" s="154"/>
      <c r="GR730" s="154"/>
      <c r="GS730" s="154"/>
      <c r="GT730" s="154"/>
      <c r="GU730" s="154"/>
      <c r="GV730" s="154"/>
      <c r="GW730" s="154"/>
      <c r="GX730" s="154"/>
      <c r="GY730" s="154"/>
      <c r="GZ730" s="154"/>
      <c r="HA730" s="154"/>
      <c r="HB730" s="154"/>
      <c r="HC730" s="154"/>
      <c r="HD730" s="154"/>
      <c r="HE730" s="154"/>
      <c r="HF730" s="154"/>
      <c r="HG730" s="154"/>
      <c r="HH730" s="154"/>
      <c r="HI730" s="154"/>
      <c r="HJ730" s="154"/>
      <c r="HK730" s="154"/>
      <c r="HL730" s="154"/>
      <c r="HM730" s="154"/>
      <c r="HN730" s="154"/>
      <c r="HO730" s="154"/>
      <c r="HP730" s="154"/>
      <c r="HQ730" s="154"/>
      <c r="HR730" s="154"/>
      <c r="HS730" s="154"/>
      <c r="HT730" s="154"/>
      <c r="HU730" s="154"/>
      <c r="HV730" s="154"/>
      <c r="HW730" s="154"/>
      <c r="HX730" s="154"/>
      <c r="HY730" s="154"/>
      <c r="HZ730" s="154"/>
      <c r="IA730" s="154"/>
      <c r="IB730" s="154"/>
      <c r="IC730" s="154"/>
      <c r="ID730" s="154"/>
      <c r="IE730" s="154"/>
      <c r="IF730" s="154"/>
      <c r="IG730" s="154"/>
      <c r="IH730" s="154"/>
      <c r="II730" s="154"/>
      <c r="IJ730" s="154"/>
      <c r="IK730" s="154"/>
      <c r="IL730" s="154"/>
      <c r="IM730" s="154"/>
      <c r="IN730" s="154"/>
      <c r="IO730" s="154"/>
      <c r="IP730" s="154"/>
      <c r="IQ730" s="154"/>
      <c r="IR730" s="154"/>
      <c r="IS730" s="154"/>
      <c r="IT730" s="154"/>
      <c r="IU730" s="154"/>
      <c r="IV730" s="154"/>
      <c r="IW730" s="154"/>
      <c r="IX730" s="154"/>
      <c r="IY730" s="154"/>
      <c r="IZ730" s="154"/>
      <c r="JA730" s="154"/>
      <c r="JB730" s="154"/>
      <c r="JC730" s="154"/>
      <c r="JD730" s="154"/>
      <c r="JE730" s="154"/>
      <c r="JF730" s="154"/>
      <c r="JG730" s="154"/>
      <c r="JH730" s="154"/>
      <c r="JI730" s="154"/>
      <c r="JJ730" s="154"/>
      <c r="JK730" s="154"/>
      <c r="JL730" s="154"/>
      <c r="JM730" s="154"/>
      <c r="JN730" s="154"/>
      <c r="JO730" s="154"/>
      <c r="JP730" s="154"/>
      <c r="JQ730" s="154"/>
      <c r="JR730" s="154"/>
      <c r="JS730" s="154"/>
      <c r="JT730" s="154"/>
      <c r="JU730" s="154"/>
      <c r="JV730" s="154"/>
      <c r="JW730" s="154"/>
      <c r="JX730" s="154"/>
      <c r="JY730" s="154"/>
      <c r="JZ730" s="154"/>
      <c r="KA730" s="154"/>
      <c r="KB730" s="154"/>
      <c r="KC730" s="154"/>
      <c r="KD730" s="154"/>
      <c r="KE730" s="154"/>
      <c r="KF730" s="154"/>
      <c r="KG730" s="154"/>
      <c r="KH730" s="154"/>
      <c r="KI730" s="154"/>
      <c r="KJ730" s="154"/>
      <c r="KK730" s="154"/>
      <c r="KL730" s="154"/>
      <c r="KM730" s="154"/>
      <c r="KN730" s="154"/>
      <c r="KO730" s="154"/>
      <c r="KP730" s="154"/>
      <c r="KQ730" s="154"/>
      <c r="KR730" s="154"/>
      <c r="KS730" s="154"/>
      <c r="KT730" s="154"/>
      <c r="KU730" s="154"/>
      <c r="KV730" s="154"/>
      <c r="KW730" s="154"/>
      <c r="KX730" s="154"/>
      <c r="KY730" s="154"/>
      <c r="KZ730" s="154"/>
      <c r="LA730" s="154"/>
      <c r="LB730" s="154"/>
      <c r="LC730" s="154"/>
      <c r="LD730" s="154"/>
      <c r="LE730" s="154"/>
      <c r="LF730" s="154"/>
      <c r="LG730" s="154"/>
      <c r="LH730" s="154"/>
      <c r="LI730" s="154"/>
      <c r="LJ730" s="154"/>
      <c r="LK730" s="154"/>
      <c r="LL730" s="154"/>
      <c r="LM730" s="154"/>
      <c r="LN730" s="154"/>
      <c r="LO730" s="154"/>
      <c r="LP730" s="154"/>
      <c r="LQ730" s="154"/>
      <c r="LR730" s="154"/>
      <c r="LS730" s="154"/>
      <c r="LT730" s="154"/>
      <c r="LU730" s="154"/>
      <c r="LV730" s="154"/>
      <c r="LW730" s="154"/>
      <c r="LX730" s="154"/>
      <c r="LY730" s="154"/>
      <c r="LZ730" s="154"/>
      <c r="MA730" s="154"/>
      <c r="MB730" s="154"/>
      <c r="MC730" s="154"/>
      <c r="MD730" s="154"/>
      <c r="ME730" s="154"/>
      <c r="MF730" s="154"/>
      <c r="MG730" s="154"/>
      <c r="MH730" s="154"/>
      <c r="MI730" s="154"/>
      <c r="MJ730" s="154"/>
      <c r="MK730" s="154"/>
      <c r="ML730" s="154"/>
      <c r="MM730" s="154"/>
      <c r="MN730" s="154"/>
      <c r="MO730" s="154"/>
      <c r="MP730" s="154"/>
      <c r="MQ730" s="154"/>
      <c r="MR730" s="154"/>
      <c r="MS730" s="154"/>
      <c r="MT730" s="154"/>
      <c r="MU730" s="154"/>
      <c r="MV730" s="154"/>
      <c r="MW730" s="154"/>
      <c r="MX730" s="154"/>
      <c r="MY730" s="154"/>
      <c r="MZ730" s="154"/>
      <c r="NA730" s="154"/>
      <c r="NB730" s="154"/>
      <c r="NC730" s="154"/>
      <c r="ND730" s="154"/>
      <c r="NE730" s="154"/>
      <c r="NF730" s="154"/>
      <c r="NG730" s="154"/>
      <c r="NH730" s="154"/>
      <c r="NI730" s="154"/>
      <c r="NJ730" s="154"/>
      <c r="NK730" s="154"/>
      <c r="NL730" s="154"/>
      <c r="NM730" s="154"/>
      <c r="NN730" s="154"/>
      <c r="NO730" s="154"/>
      <c r="NP730" s="154"/>
      <c r="NQ730" s="154"/>
      <c r="NR730" s="154"/>
      <c r="NS730" s="154"/>
      <c r="NT730" s="154"/>
      <c r="NU730" s="154"/>
      <c r="NV730" s="154"/>
      <c r="NW730" s="154"/>
      <c r="NX730" s="154"/>
      <c r="NY730" s="154"/>
      <c r="NZ730" s="154"/>
      <c r="OA730" s="154"/>
      <c r="OB730" s="154"/>
      <c r="OC730" s="154"/>
      <c r="OD730" s="154"/>
      <c r="OE730" s="154"/>
      <c r="OF730" s="154"/>
      <c r="OG730" s="154"/>
      <c r="OH730" s="154"/>
      <c r="OI730" s="154"/>
      <c r="OJ730" s="154"/>
      <c r="OK730" s="154"/>
      <c r="OL730" s="154"/>
      <c r="OM730" s="154"/>
      <c r="ON730" s="154"/>
      <c r="OO730" s="154"/>
      <c r="OP730" s="154"/>
      <c r="OQ730" s="154"/>
      <c r="OR730" s="154"/>
      <c r="OS730" s="154"/>
      <c r="OT730" s="154"/>
      <c r="OU730" s="154"/>
      <c r="OV730" s="154"/>
      <c r="OW730" s="154"/>
      <c r="OX730" s="154"/>
      <c r="OY730" s="154"/>
      <c r="OZ730" s="154"/>
      <c r="PA730" s="154"/>
      <c r="PB730" s="154"/>
      <c r="PC730" s="154"/>
      <c r="PD730" s="154"/>
      <c r="PE730" s="154"/>
      <c r="PF730" s="154"/>
      <c r="PG730" s="154"/>
      <c r="PH730" s="154"/>
      <c r="PI730" s="154"/>
      <c r="PJ730" s="154"/>
      <c r="PK730" s="154"/>
      <c r="PL730" s="154"/>
      <c r="PM730" s="154"/>
      <c r="PN730" s="154"/>
      <c r="PO730" s="154"/>
      <c r="PP730" s="154"/>
      <c r="PQ730" s="154"/>
      <c r="PR730" s="154"/>
      <c r="PS730" s="154"/>
      <c r="PT730" s="154"/>
      <c r="PU730" s="154"/>
      <c r="PV730" s="154"/>
      <c r="PW730" s="154"/>
      <c r="PX730" s="154"/>
      <c r="PY730" s="154"/>
      <c r="PZ730" s="154"/>
      <c r="QA730" s="154"/>
      <c r="QB730" s="154"/>
      <c r="QC730" s="154"/>
      <c r="QD730" s="154"/>
      <c r="QE730" s="154"/>
      <c r="QF730" s="154"/>
      <c r="QG730" s="154"/>
      <c r="QH730" s="154"/>
      <c r="QI730" s="154"/>
      <c r="QJ730" s="154"/>
      <c r="QK730" s="154"/>
      <c r="QL730" s="154"/>
      <c r="QM730" s="154"/>
      <c r="QN730" s="154"/>
      <c r="QO730" s="154"/>
      <c r="QP730" s="154"/>
      <c r="QQ730" s="154"/>
      <c r="QR730" s="154"/>
      <c r="QS730" s="154"/>
      <c r="QT730" s="154"/>
      <c r="QU730" s="154"/>
      <c r="QV730" s="154"/>
      <c r="QW730" s="154"/>
      <c r="QX730" s="154"/>
      <c r="QY730" s="154"/>
      <c r="QZ730" s="154"/>
      <c r="RA730" s="154"/>
      <c r="RB730" s="154"/>
      <c r="RC730" s="154"/>
      <c r="RD730" s="154"/>
      <c r="RE730" s="154"/>
      <c r="RF730" s="154"/>
      <c r="RG730" s="154"/>
      <c r="RH730" s="154"/>
      <c r="RI730" s="154"/>
      <c r="RJ730" s="154"/>
      <c r="RK730" s="154"/>
      <c r="RL730" s="154"/>
      <c r="RM730" s="154"/>
      <c r="RN730" s="154"/>
      <c r="RO730" s="154"/>
      <c r="RP730" s="154"/>
      <c r="RQ730" s="154"/>
      <c r="RR730" s="154"/>
      <c r="RS730" s="154"/>
      <c r="RT730" s="154"/>
      <c r="RU730" s="154"/>
      <c r="RV730" s="154"/>
      <c r="RW730" s="154"/>
      <c r="RX730" s="154"/>
      <c r="RY730" s="154"/>
      <c r="RZ730" s="154"/>
      <c r="SA730" s="154"/>
      <c r="SB730" s="154"/>
      <c r="SC730" s="154"/>
      <c r="SD730" s="154"/>
      <c r="SE730" s="154"/>
      <c r="SF730" s="154"/>
      <c r="SG730" s="154"/>
      <c r="SH730" s="154"/>
      <c r="SI730" s="154"/>
      <c r="SJ730" s="154"/>
      <c r="SK730" s="154"/>
      <c r="SL730" s="154"/>
      <c r="SM730" s="154"/>
      <c r="SN730" s="154"/>
      <c r="SO730" s="154"/>
      <c r="SP730" s="154"/>
      <c r="SQ730" s="154"/>
      <c r="SR730" s="154"/>
      <c r="SS730" s="154"/>
      <c r="ST730" s="154"/>
      <c r="SU730" s="154"/>
      <c r="SV730" s="154"/>
      <c r="SW730" s="154"/>
      <c r="SX730" s="154"/>
      <c r="SY730" s="154"/>
      <c r="SZ730" s="154"/>
      <c r="TA730" s="154"/>
      <c r="TB730" s="154"/>
      <c r="TC730" s="154"/>
      <c r="TD730" s="154"/>
      <c r="TE730" s="154"/>
      <c r="TF730" s="154"/>
      <c r="TG730" s="154"/>
      <c r="TH730" s="154"/>
      <c r="TI730" s="154"/>
      <c r="TJ730" s="154"/>
      <c r="TK730" s="154"/>
      <c r="TL730" s="154"/>
      <c r="TM730" s="154"/>
      <c r="TN730" s="154"/>
      <c r="TO730" s="154"/>
      <c r="TP730" s="154"/>
      <c r="TQ730" s="154"/>
      <c r="TR730" s="154"/>
      <c r="TS730" s="154"/>
      <c r="TT730" s="154"/>
      <c r="TU730" s="154"/>
      <c r="TV730" s="154"/>
      <c r="TW730" s="154"/>
      <c r="TX730" s="154"/>
      <c r="TY730" s="154"/>
      <c r="TZ730" s="154"/>
      <c r="UA730" s="154"/>
      <c r="UB730" s="154"/>
      <c r="UC730" s="154"/>
      <c r="UD730" s="154"/>
      <c r="UE730" s="154"/>
      <c r="UF730" s="154"/>
      <c r="UG730" s="154"/>
      <c r="UH730" s="154"/>
      <c r="UI730" s="154"/>
      <c r="UJ730" s="154"/>
      <c r="UK730" s="154"/>
      <c r="UL730" s="154"/>
      <c r="UM730" s="154"/>
      <c r="UN730" s="154"/>
      <c r="UO730" s="154"/>
      <c r="UP730" s="154"/>
      <c r="UQ730" s="154"/>
      <c r="UR730" s="154"/>
      <c r="US730" s="154"/>
      <c r="UT730" s="154"/>
      <c r="UU730" s="154"/>
      <c r="UV730" s="154"/>
      <c r="UW730" s="154"/>
      <c r="UX730" s="154"/>
      <c r="UY730" s="154"/>
      <c r="UZ730" s="154"/>
      <c r="VA730" s="154"/>
      <c r="VB730" s="154"/>
      <c r="VC730" s="154"/>
      <c r="VD730" s="154"/>
      <c r="VE730" s="154"/>
      <c r="VF730" s="154"/>
      <c r="VG730" s="154"/>
      <c r="VH730" s="154"/>
      <c r="VI730" s="154"/>
      <c r="VJ730" s="154"/>
      <c r="VK730" s="154"/>
      <c r="VL730" s="154"/>
      <c r="VM730" s="154"/>
      <c r="VN730" s="154"/>
      <c r="VO730" s="154"/>
      <c r="VP730" s="154"/>
      <c r="VQ730" s="154"/>
      <c r="VR730" s="154"/>
      <c r="VS730" s="154"/>
      <c r="VT730" s="154"/>
      <c r="VU730" s="154"/>
      <c r="VV730" s="154"/>
      <c r="VW730" s="154"/>
    </row>
    <row r="731" spans="1:595" s="153" customFormat="1" ht="125.25" customHeight="1">
      <c r="A731" s="798"/>
      <c r="B731" s="673" t="s">
        <v>1543</v>
      </c>
      <c r="C731" s="657" t="s">
        <v>1544</v>
      </c>
      <c r="D731" s="659" t="s">
        <v>1539</v>
      </c>
      <c r="E731" s="661" t="s">
        <v>1545</v>
      </c>
      <c r="F731" s="653" t="s">
        <v>51</v>
      </c>
      <c r="G731" s="664">
        <v>45152</v>
      </c>
      <c r="H731" s="653" t="s">
        <v>24</v>
      </c>
      <c r="I731" s="193" t="s">
        <v>352</v>
      </c>
      <c r="J731" s="193" t="s">
        <v>26</v>
      </c>
      <c r="K731" s="197" t="s">
        <v>1546</v>
      </c>
      <c r="L731" s="193" t="s">
        <v>28</v>
      </c>
      <c r="M731" s="152">
        <f>M732</f>
        <v>562600</v>
      </c>
      <c r="N731" s="152">
        <f>N732</f>
        <v>205400</v>
      </c>
      <c r="O731" s="152">
        <f>O732</f>
        <v>1497600</v>
      </c>
      <c r="P731" s="198">
        <f>P732</f>
        <v>1497600</v>
      </c>
      <c r="Q731" s="152">
        <f t="shared" ref="Q731:R731" si="84">Q732</f>
        <v>1497600</v>
      </c>
      <c r="R731" s="152">
        <f t="shared" si="84"/>
        <v>1497600</v>
      </c>
      <c r="S731" s="551"/>
      <c r="AU731" s="154"/>
      <c r="AV731" s="154"/>
      <c r="AW731" s="154"/>
      <c r="AX731" s="154"/>
      <c r="AY731" s="154"/>
      <c r="AZ731" s="154"/>
      <c r="BA731" s="154"/>
      <c r="BB731" s="154"/>
      <c r="BC731" s="154"/>
      <c r="BD731" s="154"/>
      <c r="BE731" s="154"/>
      <c r="BF731" s="154"/>
      <c r="BG731" s="154"/>
      <c r="BH731" s="154"/>
      <c r="BI731" s="154"/>
      <c r="BJ731" s="154"/>
      <c r="BK731" s="154"/>
      <c r="BL731" s="154"/>
      <c r="BM731" s="154"/>
      <c r="BN731" s="154"/>
      <c r="BO731" s="154"/>
      <c r="BP731" s="154"/>
      <c r="BQ731" s="154"/>
      <c r="BR731" s="154"/>
      <c r="BS731" s="154"/>
      <c r="BT731" s="154"/>
      <c r="BU731" s="154"/>
      <c r="BV731" s="154"/>
      <c r="BW731" s="154"/>
      <c r="BX731" s="154"/>
      <c r="BY731" s="154"/>
      <c r="BZ731" s="154"/>
      <c r="CA731" s="154"/>
      <c r="CB731" s="154"/>
      <c r="CC731" s="154"/>
      <c r="CD731" s="154"/>
      <c r="CE731" s="154"/>
      <c r="CF731" s="154"/>
      <c r="CG731" s="154"/>
      <c r="CH731" s="154"/>
      <c r="CI731" s="154"/>
      <c r="CJ731" s="154"/>
      <c r="CK731" s="154"/>
      <c r="CL731" s="154"/>
      <c r="CM731" s="154"/>
      <c r="CN731" s="154"/>
      <c r="CO731" s="154"/>
      <c r="CP731" s="154"/>
      <c r="CQ731" s="154"/>
      <c r="CR731" s="154"/>
      <c r="CS731" s="154"/>
      <c r="CT731" s="154"/>
      <c r="CU731" s="154"/>
      <c r="CV731" s="154"/>
      <c r="CW731" s="154"/>
      <c r="CX731" s="154"/>
      <c r="CY731" s="154"/>
      <c r="CZ731" s="154"/>
      <c r="DA731" s="154"/>
      <c r="DB731" s="154"/>
      <c r="DC731" s="154"/>
      <c r="DD731" s="154"/>
      <c r="DE731" s="154"/>
      <c r="DF731" s="154"/>
      <c r="DG731" s="154"/>
      <c r="DH731" s="154"/>
      <c r="DI731" s="154"/>
      <c r="DJ731" s="154"/>
      <c r="DK731" s="154"/>
      <c r="DL731" s="154"/>
      <c r="DM731" s="154"/>
      <c r="DN731" s="154"/>
      <c r="DO731" s="154"/>
      <c r="DP731" s="154"/>
      <c r="DQ731" s="154"/>
      <c r="DR731" s="154"/>
      <c r="DS731" s="154"/>
      <c r="DT731" s="154"/>
      <c r="DU731" s="154"/>
      <c r="DV731" s="154"/>
      <c r="DW731" s="154"/>
      <c r="DX731" s="154"/>
      <c r="DY731" s="154"/>
      <c r="DZ731" s="154"/>
      <c r="EA731" s="154"/>
      <c r="EB731" s="154"/>
      <c r="EC731" s="154"/>
      <c r="ED731" s="154"/>
      <c r="EE731" s="154"/>
      <c r="EF731" s="154"/>
      <c r="EG731" s="154"/>
      <c r="EH731" s="154"/>
      <c r="EI731" s="154"/>
      <c r="EJ731" s="154"/>
      <c r="EK731" s="154"/>
      <c r="EL731" s="154"/>
      <c r="EM731" s="154"/>
      <c r="EN731" s="154"/>
      <c r="EO731" s="154"/>
      <c r="EP731" s="154"/>
      <c r="EQ731" s="154"/>
      <c r="ER731" s="154"/>
      <c r="ES731" s="154"/>
      <c r="ET731" s="154"/>
      <c r="EU731" s="154"/>
      <c r="EV731" s="154"/>
      <c r="EW731" s="154"/>
      <c r="EX731" s="154"/>
      <c r="EY731" s="154"/>
      <c r="EZ731" s="154"/>
      <c r="FA731" s="154"/>
      <c r="FB731" s="154"/>
      <c r="FC731" s="154"/>
      <c r="FD731" s="154"/>
      <c r="FE731" s="154"/>
      <c r="FF731" s="154"/>
      <c r="FG731" s="154"/>
      <c r="FH731" s="154"/>
      <c r="FI731" s="154"/>
      <c r="FJ731" s="154"/>
      <c r="FK731" s="154"/>
      <c r="FL731" s="154"/>
      <c r="FM731" s="154"/>
      <c r="FN731" s="154"/>
      <c r="FO731" s="154"/>
      <c r="FP731" s="154"/>
      <c r="FQ731" s="154"/>
      <c r="FR731" s="154"/>
      <c r="FS731" s="154"/>
      <c r="FT731" s="154"/>
      <c r="FU731" s="154"/>
      <c r="FV731" s="154"/>
      <c r="FW731" s="154"/>
      <c r="FX731" s="154"/>
      <c r="FY731" s="154"/>
      <c r="FZ731" s="154"/>
      <c r="GA731" s="154"/>
      <c r="GB731" s="154"/>
      <c r="GC731" s="154"/>
      <c r="GD731" s="154"/>
      <c r="GE731" s="154"/>
      <c r="GF731" s="154"/>
      <c r="GG731" s="154"/>
      <c r="GH731" s="154"/>
      <c r="GI731" s="154"/>
      <c r="GJ731" s="154"/>
      <c r="GK731" s="154"/>
      <c r="GL731" s="154"/>
      <c r="GM731" s="154"/>
      <c r="GN731" s="154"/>
      <c r="GO731" s="154"/>
      <c r="GP731" s="154"/>
      <c r="GQ731" s="154"/>
      <c r="GR731" s="154"/>
      <c r="GS731" s="154"/>
      <c r="GT731" s="154"/>
      <c r="GU731" s="154"/>
      <c r="GV731" s="154"/>
      <c r="GW731" s="154"/>
      <c r="GX731" s="154"/>
      <c r="GY731" s="154"/>
      <c r="GZ731" s="154"/>
      <c r="HA731" s="154"/>
      <c r="HB731" s="154"/>
      <c r="HC731" s="154"/>
      <c r="HD731" s="154"/>
      <c r="HE731" s="154"/>
      <c r="HF731" s="154"/>
      <c r="HG731" s="154"/>
      <c r="HH731" s="154"/>
      <c r="HI731" s="154"/>
      <c r="HJ731" s="154"/>
      <c r="HK731" s="154"/>
      <c r="HL731" s="154"/>
      <c r="HM731" s="154"/>
      <c r="HN731" s="154"/>
      <c r="HO731" s="154"/>
      <c r="HP731" s="154"/>
      <c r="HQ731" s="154"/>
      <c r="HR731" s="154"/>
      <c r="HS731" s="154"/>
      <c r="HT731" s="154"/>
      <c r="HU731" s="154"/>
      <c r="HV731" s="154"/>
      <c r="HW731" s="154"/>
      <c r="HX731" s="154"/>
      <c r="HY731" s="154"/>
      <c r="HZ731" s="154"/>
      <c r="IA731" s="154"/>
      <c r="IB731" s="154"/>
      <c r="IC731" s="154"/>
      <c r="ID731" s="154"/>
      <c r="IE731" s="154"/>
      <c r="IF731" s="154"/>
      <c r="IG731" s="154"/>
      <c r="IH731" s="154"/>
      <c r="II731" s="154"/>
      <c r="IJ731" s="154"/>
      <c r="IK731" s="154"/>
      <c r="IL731" s="154"/>
      <c r="IM731" s="154"/>
      <c r="IN731" s="154"/>
      <c r="IO731" s="154"/>
      <c r="IP731" s="154"/>
      <c r="IQ731" s="154"/>
      <c r="IR731" s="154"/>
      <c r="IS731" s="154"/>
      <c r="IT731" s="154"/>
      <c r="IU731" s="154"/>
      <c r="IV731" s="154"/>
      <c r="IW731" s="154"/>
      <c r="IX731" s="154"/>
      <c r="IY731" s="154"/>
      <c r="IZ731" s="154"/>
      <c r="JA731" s="154"/>
      <c r="JB731" s="154"/>
      <c r="JC731" s="154"/>
      <c r="JD731" s="154"/>
      <c r="JE731" s="154"/>
      <c r="JF731" s="154"/>
      <c r="JG731" s="154"/>
      <c r="JH731" s="154"/>
      <c r="JI731" s="154"/>
      <c r="JJ731" s="154"/>
      <c r="JK731" s="154"/>
      <c r="JL731" s="154"/>
      <c r="JM731" s="154"/>
      <c r="JN731" s="154"/>
      <c r="JO731" s="154"/>
      <c r="JP731" s="154"/>
      <c r="JQ731" s="154"/>
      <c r="JR731" s="154"/>
      <c r="JS731" s="154"/>
      <c r="JT731" s="154"/>
      <c r="JU731" s="154"/>
      <c r="JV731" s="154"/>
      <c r="JW731" s="154"/>
      <c r="JX731" s="154"/>
      <c r="JY731" s="154"/>
      <c r="JZ731" s="154"/>
      <c r="KA731" s="154"/>
      <c r="KB731" s="154"/>
      <c r="KC731" s="154"/>
      <c r="KD731" s="154"/>
      <c r="KE731" s="154"/>
      <c r="KF731" s="154"/>
      <c r="KG731" s="154"/>
      <c r="KH731" s="154"/>
      <c r="KI731" s="154"/>
      <c r="KJ731" s="154"/>
      <c r="KK731" s="154"/>
      <c r="KL731" s="154"/>
      <c r="KM731" s="154"/>
      <c r="KN731" s="154"/>
      <c r="KO731" s="154"/>
      <c r="KP731" s="154"/>
      <c r="KQ731" s="154"/>
      <c r="KR731" s="154"/>
      <c r="KS731" s="154"/>
      <c r="KT731" s="154"/>
      <c r="KU731" s="154"/>
      <c r="KV731" s="154"/>
      <c r="KW731" s="154"/>
      <c r="KX731" s="154"/>
      <c r="KY731" s="154"/>
      <c r="KZ731" s="154"/>
      <c r="LA731" s="154"/>
      <c r="LB731" s="154"/>
      <c r="LC731" s="154"/>
      <c r="LD731" s="154"/>
      <c r="LE731" s="154"/>
      <c r="LF731" s="154"/>
      <c r="LG731" s="154"/>
      <c r="LH731" s="154"/>
      <c r="LI731" s="154"/>
      <c r="LJ731" s="154"/>
      <c r="LK731" s="154"/>
      <c r="LL731" s="154"/>
      <c r="LM731" s="154"/>
      <c r="LN731" s="154"/>
      <c r="LO731" s="154"/>
      <c r="LP731" s="154"/>
      <c r="LQ731" s="154"/>
      <c r="LR731" s="154"/>
      <c r="LS731" s="154"/>
      <c r="LT731" s="154"/>
      <c r="LU731" s="154"/>
      <c r="LV731" s="154"/>
      <c r="LW731" s="154"/>
      <c r="LX731" s="154"/>
      <c r="LY731" s="154"/>
      <c r="LZ731" s="154"/>
      <c r="MA731" s="154"/>
      <c r="MB731" s="154"/>
      <c r="MC731" s="154"/>
      <c r="MD731" s="154"/>
      <c r="ME731" s="154"/>
      <c r="MF731" s="154"/>
      <c r="MG731" s="154"/>
      <c r="MH731" s="154"/>
      <c r="MI731" s="154"/>
      <c r="MJ731" s="154"/>
      <c r="MK731" s="154"/>
      <c r="ML731" s="154"/>
      <c r="MM731" s="154"/>
      <c r="MN731" s="154"/>
      <c r="MO731" s="154"/>
      <c r="MP731" s="154"/>
      <c r="MQ731" s="154"/>
      <c r="MR731" s="154"/>
      <c r="MS731" s="154"/>
      <c r="MT731" s="154"/>
      <c r="MU731" s="154"/>
      <c r="MV731" s="154"/>
      <c r="MW731" s="154"/>
      <c r="MX731" s="154"/>
      <c r="MY731" s="154"/>
      <c r="MZ731" s="154"/>
      <c r="NA731" s="154"/>
      <c r="NB731" s="154"/>
      <c r="NC731" s="154"/>
      <c r="ND731" s="154"/>
      <c r="NE731" s="154"/>
      <c r="NF731" s="154"/>
      <c r="NG731" s="154"/>
      <c r="NH731" s="154"/>
      <c r="NI731" s="154"/>
      <c r="NJ731" s="154"/>
      <c r="NK731" s="154"/>
      <c r="NL731" s="154"/>
      <c r="NM731" s="154"/>
      <c r="NN731" s="154"/>
      <c r="NO731" s="154"/>
      <c r="NP731" s="154"/>
      <c r="NQ731" s="154"/>
      <c r="NR731" s="154"/>
      <c r="NS731" s="154"/>
      <c r="NT731" s="154"/>
      <c r="NU731" s="154"/>
      <c r="NV731" s="154"/>
      <c r="NW731" s="154"/>
      <c r="NX731" s="154"/>
      <c r="NY731" s="154"/>
      <c r="NZ731" s="154"/>
      <c r="OA731" s="154"/>
      <c r="OB731" s="154"/>
      <c r="OC731" s="154"/>
      <c r="OD731" s="154"/>
      <c r="OE731" s="154"/>
      <c r="OF731" s="154"/>
      <c r="OG731" s="154"/>
      <c r="OH731" s="154"/>
      <c r="OI731" s="154"/>
      <c r="OJ731" s="154"/>
      <c r="OK731" s="154"/>
      <c r="OL731" s="154"/>
      <c r="OM731" s="154"/>
      <c r="ON731" s="154"/>
      <c r="OO731" s="154"/>
      <c r="OP731" s="154"/>
      <c r="OQ731" s="154"/>
      <c r="OR731" s="154"/>
      <c r="OS731" s="154"/>
      <c r="OT731" s="154"/>
      <c r="OU731" s="154"/>
      <c r="OV731" s="154"/>
      <c r="OW731" s="154"/>
      <c r="OX731" s="154"/>
      <c r="OY731" s="154"/>
      <c r="OZ731" s="154"/>
      <c r="PA731" s="154"/>
      <c r="PB731" s="154"/>
      <c r="PC731" s="154"/>
      <c r="PD731" s="154"/>
      <c r="PE731" s="154"/>
      <c r="PF731" s="154"/>
      <c r="PG731" s="154"/>
      <c r="PH731" s="154"/>
      <c r="PI731" s="154"/>
      <c r="PJ731" s="154"/>
      <c r="PK731" s="154"/>
      <c r="PL731" s="154"/>
      <c r="PM731" s="154"/>
      <c r="PN731" s="154"/>
      <c r="PO731" s="154"/>
      <c r="PP731" s="154"/>
      <c r="PQ731" s="154"/>
      <c r="PR731" s="154"/>
      <c r="PS731" s="154"/>
      <c r="PT731" s="154"/>
      <c r="PU731" s="154"/>
      <c r="PV731" s="154"/>
      <c r="PW731" s="154"/>
      <c r="PX731" s="154"/>
      <c r="PY731" s="154"/>
      <c r="PZ731" s="154"/>
      <c r="QA731" s="154"/>
      <c r="QB731" s="154"/>
      <c r="QC731" s="154"/>
      <c r="QD731" s="154"/>
      <c r="QE731" s="154"/>
      <c r="QF731" s="154"/>
      <c r="QG731" s="154"/>
      <c r="QH731" s="154"/>
      <c r="QI731" s="154"/>
      <c r="QJ731" s="154"/>
      <c r="QK731" s="154"/>
      <c r="QL731" s="154"/>
      <c r="QM731" s="154"/>
      <c r="QN731" s="154"/>
      <c r="QO731" s="154"/>
      <c r="QP731" s="154"/>
      <c r="QQ731" s="154"/>
      <c r="QR731" s="154"/>
      <c r="QS731" s="154"/>
      <c r="QT731" s="154"/>
      <c r="QU731" s="154"/>
      <c r="QV731" s="154"/>
      <c r="QW731" s="154"/>
      <c r="QX731" s="154"/>
      <c r="QY731" s="154"/>
      <c r="QZ731" s="154"/>
      <c r="RA731" s="154"/>
      <c r="RB731" s="154"/>
      <c r="RC731" s="154"/>
      <c r="RD731" s="154"/>
      <c r="RE731" s="154"/>
      <c r="RF731" s="154"/>
      <c r="RG731" s="154"/>
      <c r="RH731" s="154"/>
      <c r="RI731" s="154"/>
      <c r="RJ731" s="154"/>
      <c r="RK731" s="154"/>
      <c r="RL731" s="154"/>
      <c r="RM731" s="154"/>
      <c r="RN731" s="154"/>
      <c r="RO731" s="154"/>
      <c r="RP731" s="154"/>
      <c r="RQ731" s="154"/>
      <c r="RR731" s="154"/>
      <c r="RS731" s="154"/>
      <c r="RT731" s="154"/>
      <c r="RU731" s="154"/>
      <c r="RV731" s="154"/>
      <c r="RW731" s="154"/>
      <c r="RX731" s="154"/>
      <c r="RY731" s="154"/>
      <c r="RZ731" s="154"/>
      <c r="SA731" s="154"/>
      <c r="SB731" s="154"/>
      <c r="SC731" s="154"/>
      <c r="SD731" s="154"/>
      <c r="SE731" s="154"/>
      <c r="SF731" s="154"/>
      <c r="SG731" s="154"/>
      <c r="SH731" s="154"/>
      <c r="SI731" s="154"/>
      <c r="SJ731" s="154"/>
      <c r="SK731" s="154"/>
      <c r="SL731" s="154"/>
      <c r="SM731" s="154"/>
      <c r="SN731" s="154"/>
      <c r="SO731" s="154"/>
      <c r="SP731" s="154"/>
      <c r="SQ731" s="154"/>
      <c r="SR731" s="154"/>
      <c r="SS731" s="154"/>
      <c r="ST731" s="154"/>
      <c r="SU731" s="154"/>
      <c r="SV731" s="154"/>
      <c r="SW731" s="154"/>
      <c r="SX731" s="154"/>
      <c r="SY731" s="154"/>
      <c r="SZ731" s="154"/>
      <c r="TA731" s="154"/>
      <c r="TB731" s="154"/>
      <c r="TC731" s="154"/>
      <c r="TD731" s="154"/>
      <c r="TE731" s="154"/>
      <c r="TF731" s="154"/>
      <c r="TG731" s="154"/>
      <c r="TH731" s="154"/>
      <c r="TI731" s="154"/>
      <c r="TJ731" s="154"/>
      <c r="TK731" s="154"/>
      <c r="TL731" s="154"/>
      <c r="TM731" s="154"/>
      <c r="TN731" s="154"/>
      <c r="TO731" s="154"/>
      <c r="TP731" s="154"/>
      <c r="TQ731" s="154"/>
      <c r="TR731" s="154"/>
      <c r="TS731" s="154"/>
      <c r="TT731" s="154"/>
      <c r="TU731" s="154"/>
      <c r="TV731" s="154"/>
      <c r="TW731" s="154"/>
      <c r="TX731" s="154"/>
      <c r="TY731" s="154"/>
      <c r="TZ731" s="154"/>
      <c r="UA731" s="154"/>
      <c r="UB731" s="154"/>
      <c r="UC731" s="154"/>
      <c r="UD731" s="154"/>
      <c r="UE731" s="154"/>
      <c r="UF731" s="154"/>
      <c r="UG731" s="154"/>
      <c r="UH731" s="154"/>
      <c r="UI731" s="154"/>
      <c r="UJ731" s="154"/>
      <c r="UK731" s="154"/>
      <c r="UL731" s="154"/>
      <c r="UM731" s="154"/>
      <c r="UN731" s="154"/>
      <c r="UO731" s="154"/>
      <c r="UP731" s="154"/>
      <c r="UQ731" s="154"/>
      <c r="UR731" s="154"/>
      <c r="US731" s="154"/>
      <c r="UT731" s="154"/>
      <c r="UU731" s="154"/>
      <c r="UV731" s="154"/>
      <c r="UW731" s="154"/>
      <c r="UX731" s="154"/>
      <c r="UY731" s="154"/>
      <c r="UZ731" s="154"/>
      <c r="VA731" s="154"/>
      <c r="VB731" s="154"/>
      <c r="VC731" s="154"/>
      <c r="VD731" s="154"/>
      <c r="VE731" s="154"/>
      <c r="VF731" s="154"/>
      <c r="VG731" s="154"/>
      <c r="VH731" s="154"/>
      <c r="VI731" s="154"/>
      <c r="VJ731" s="154"/>
      <c r="VK731" s="154"/>
      <c r="VL731" s="154"/>
      <c r="VM731" s="154"/>
      <c r="VN731" s="154"/>
      <c r="VO731" s="154"/>
      <c r="VP731" s="154"/>
      <c r="VQ731" s="154"/>
      <c r="VR731" s="154"/>
      <c r="VS731" s="154"/>
      <c r="VT731" s="154"/>
      <c r="VU731" s="154"/>
      <c r="VV731" s="154"/>
      <c r="VW731" s="154"/>
    </row>
    <row r="732" spans="1:595" s="153" customFormat="1" ht="66.75" customHeight="1">
      <c r="A732" s="798"/>
      <c r="B732" s="689"/>
      <c r="C732" s="658"/>
      <c r="D732" s="660"/>
      <c r="E732" s="694"/>
      <c r="F732" s="663"/>
      <c r="G732" s="665"/>
      <c r="H732" s="663"/>
      <c r="I732" s="169" t="s">
        <v>352</v>
      </c>
      <c r="J732" s="169" t="s">
        <v>26</v>
      </c>
      <c r="K732" s="175" t="s">
        <v>1546</v>
      </c>
      <c r="L732" s="169" t="s">
        <v>1547</v>
      </c>
      <c r="M732" s="155">
        <v>562600</v>
      </c>
      <c r="N732" s="155">
        <v>205400</v>
      </c>
      <c r="O732" s="155">
        <v>1497600</v>
      </c>
      <c r="P732" s="168">
        <v>1497600</v>
      </c>
      <c r="Q732" s="161">
        <v>1497600</v>
      </c>
      <c r="R732" s="161">
        <v>1497600</v>
      </c>
      <c r="S732" s="545">
        <v>3</v>
      </c>
      <c r="AU732" s="154"/>
      <c r="AV732" s="154"/>
      <c r="AW732" s="154"/>
      <c r="AX732" s="154"/>
      <c r="AY732" s="154"/>
      <c r="AZ732" s="154"/>
      <c r="BA732" s="154"/>
      <c r="BB732" s="154"/>
      <c r="BC732" s="154"/>
      <c r="BD732" s="154"/>
      <c r="BE732" s="154"/>
      <c r="BF732" s="154"/>
      <c r="BG732" s="154"/>
      <c r="BH732" s="154"/>
      <c r="BI732" s="154"/>
      <c r="BJ732" s="154"/>
      <c r="BK732" s="154"/>
      <c r="BL732" s="154"/>
      <c r="BM732" s="154"/>
      <c r="BN732" s="154"/>
      <c r="BO732" s="154"/>
      <c r="BP732" s="154"/>
      <c r="BQ732" s="154"/>
      <c r="BR732" s="154"/>
      <c r="BS732" s="154"/>
      <c r="BT732" s="154"/>
      <c r="BU732" s="154"/>
      <c r="BV732" s="154"/>
      <c r="BW732" s="154"/>
      <c r="BX732" s="154"/>
      <c r="BY732" s="154"/>
      <c r="BZ732" s="154"/>
      <c r="CA732" s="154"/>
      <c r="CB732" s="154"/>
      <c r="CC732" s="154"/>
      <c r="CD732" s="154"/>
      <c r="CE732" s="154"/>
      <c r="CF732" s="154"/>
      <c r="CG732" s="154"/>
      <c r="CH732" s="154"/>
      <c r="CI732" s="154"/>
      <c r="CJ732" s="154"/>
      <c r="CK732" s="154"/>
      <c r="CL732" s="154"/>
      <c r="CM732" s="154"/>
      <c r="CN732" s="154"/>
      <c r="CO732" s="154"/>
      <c r="CP732" s="154"/>
      <c r="CQ732" s="154"/>
      <c r="CR732" s="154"/>
      <c r="CS732" s="154"/>
      <c r="CT732" s="154"/>
      <c r="CU732" s="154"/>
      <c r="CV732" s="154"/>
      <c r="CW732" s="154"/>
      <c r="CX732" s="154"/>
      <c r="CY732" s="154"/>
      <c r="CZ732" s="154"/>
      <c r="DA732" s="154"/>
      <c r="DB732" s="154"/>
      <c r="DC732" s="154"/>
      <c r="DD732" s="154"/>
      <c r="DE732" s="154"/>
      <c r="DF732" s="154"/>
      <c r="DG732" s="154"/>
      <c r="DH732" s="154"/>
      <c r="DI732" s="154"/>
      <c r="DJ732" s="154"/>
      <c r="DK732" s="154"/>
      <c r="DL732" s="154"/>
      <c r="DM732" s="154"/>
      <c r="DN732" s="154"/>
      <c r="DO732" s="154"/>
      <c r="DP732" s="154"/>
      <c r="DQ732" s="154"/>
      <c r="DR732" s="154"/>
      <c r="DS732" s="154"/>
      <c r="DT732" s="154"/>
      <c r="DU732" s="154"/>
      <c r="DV732" s="154"/>
      <c r="DW732" s="154"/>
      <c r="DX732" s="154"/>
      <c r="DY732" s="154"/>
      <c r="DZ732" s="154"/>
      <c r="EA732" s="154"/>
      <c r="EB732" s="154"/>
      <c r="EC732" s="154"/>
      <c r="ED732" s="154"/>
      <c r="EE732" s="154"/>
      <c r="EF732" s="154"/>
      <c r="EG732" s="154"/>
      <c r="EH732" s="154"/>
      <c r="EI732" s="154"/>
      <c r="EJ732" s="154"/>
      <c r="EK732" s="154"/>
      <c r="EL732" s="154"/>
      <c r="EM732" s="154"/>
      <c r="EN732" s="154"/>
      <c r="EO732" s="154"/>
      <c r="EP732" s="154"/>
      <c r="EQ732" s="154"/>
      <c r="ER732" s="154"/>
      <c r="ES732" s="154"/>
      <c r="ET732" s="154"/>
      <c r="EU732" s="154"/>
      <c r="EV732" s="154"/>
      <c r="EW732" s="154"/>
      <c r="EX732" s="154"/>
      <c r="EY732" s="154"/>
      <c r="EZ732" s="154"/>
      <c r="FA732" s="154"/>
      <c r="FB732" s="154"/>
      <c r="FC732" s="154"/>
      <c r="FD732" s="154"/>
      <c r="FE732" s="154"/>
      <c r="FF732" s="154"/>
      <c r="FG732" s="154"/>
      <c r="FH732" s="154"/>
      <c r="FI732" s="154"/>
      <c r="FJ732" s="154"/>
      <c r="FK732" s="154"/>
      <c r="FL732" s="154"/>
      <c r="FM732" s="154"/>
      <c r="FN732" s="154"/>
      <c r="FO732" s="154"/>
      <c r="FP732" s="154"/>
      <c r="FQ732" s="154"/>
      <c r="FR732" s="154"/>
      <c r="FS732" s="154"/>
      <c r="FT732" s="154"/>
      <c r="FU732" s="154"/>
      <c r="FV732" s="154"/>
      <c r="FW732" s="154"/>
      <c r="FX732" s="154"/>
      <c r="FY732" s="154"/>
      <c r="FZ732" s="154"/>
      <c r="GA732" s="154"/>
      <c r="GB732" s="154"/>
      <c r="GC732" s="154"/>
      <c r="GD732" s="154"/>
      <c r="GE732" s="154"/>
      <c r="GF732" s="154"/>
      <c r="GG732" s="154"/>
      <c r="GH732" s="154"/>
      <c r="GI732" s="154"/>
      <c r="GJ732" s="154"/>
      <c r="GK732" s="154"/>
      <c r="GL732" s="154"/>
      <c r="GM732" s="154"/>
      <c r="GN732" s="154"/>
      <c r="GO732" s="154"/>
      <c r="GP732" s="154"/>
      <c r="GQ732" s="154"/>
      <c r="GR732" s="154"/>
      <c r="GS732" s="154"/>
      <c r="GT732" s="154"/>
      <c r="GU732" s="154"/>
      <c r="GV732" s="154"/>
      <c r="GW732" s="154"/>
      <c r="GX732" s="154"/>
      <c r="GY732" s="154"/>
      <c r="GZ732" s="154"/>
      <c r="HA732" s="154"/>
      <c r="HB732" s="154"/>
      <c r="HC732" s="154"/>
      <c r="HD732" s="154"/>
      <c r="HE732" s="154"/>
      <c r="HF732" s="154"/>
      <c r="HG732" s="154"/>
      <c r="HH732" s="154"/>
      <c r="HI732" s="154"/>
      <c r="HJ732" s="154"/>
      <c r="HK732" s="154"/>
      <c r="HL732" s="154"/>
      <c r="HM732" s="154"/>
      <c r="HN732" s="154"/>
      <c r="HO732" s="154"/>
      <c r="HP732" s="154"/>
      <c r="HQ732" s="154"/>
      <c r="HR732" s="154"/>
      <c r="HS732" s="154"/>
      <c r="HT732" s="154"/>
      <c r="HU732" s="154"/>
      <c r="HV732" s="154"/>
      <c r="HW732" s="154"/>
      <c r="HX732" s="154"/>
      <c r="HY732" s="154"/>
      <c r="HZ732" s="154"/>
      <c r="IA732" s="154"/>
      <c r="IB732" s="154"/>
      <c r="IC732" s="154"/>
      <c r="ID732" s="154"/>
      <c r="IE732" s="154"/>
      <c r="IF732" s="154"/>
      <c r="IG732" s="154"/>
      <c r="IH732" s="154"/>
      <c r="II732" s="154"/>
      <c r="IJ732" s="154"/>
      <c r="IK732" s="154"/>
      <c r="IL732" s="154"/>
      <c r="IM732" s="154"/>
      <c r="IN732" s="154"/>
      <c r="IO732" s="154"/>
      <c r="IP732" s="154"/>
      <c r="IQ732" s="154"/>
      <c r="IR732" s="154"/>
      <c r="IS732" s="154"/>
      <c r="IT732" s="154"/>
      <c r="IU732" s="154"/>
      <c r="IV732" s="154"/>
      <c r="IW732" s="154"/>
      <c r="IX732" s="154"/>
      <c r="IY732" s="154"/>
      <c r="IZ732" s="154"/>
      <c r="JA732" s="154"/>
      <c r="JB732" s="154"/>
      <c r="JC732" s="154"/>
      <c r="JD732" s="154"/>
      <c r="JE732" s="154"/>
      <c r="JF732" s="154"/>
      <c r="JG732" s="154"/>
      <c r="JH732" s="154"/>
      <c r="JI732" s="154"/>
      <c r="JJ732" s="154"/>
      <c r="JK732" s="154"/>
      <c r="JL732" s="154"/>
      <c r="JM732" s="154"/>
      <c r="JN732" s="154"/>
      <c r="JO732" s="154"/>
      <c r="JP732" s="154"/>
      <c r="JQ732" s="154"/>
      <c r="JR732" s="154"/>
      <c r="JS732" s="154"/>
      <c r="JT732" s="154"/>
      <c r="JU732" s="154"/>
      <c r="JV732" s="154"/>
      <c r="JW732" s="154"/>
      <c r="JX732" s="154"/>
      <c r="JY732" s="154"/>
      <c r="JZ732" s="154"/>
      <c r="KA732" s="154"/>
      <c r="KB732" s="154"/>
      <c r="KC732" s="154"/>
      <c r="KD732" s="154"/>
      <c r="KE732" s="154"/>
      <c r="KF732" s="154"/>
      <c r="KG732" s="154"/>
      <c r="KH732" s="154"/>
      <c r="KI732" s="154"/>
      <c r="KJ732" s="154"/>
      <c r="KK732" s="154"/>
      <c r="KL732" s="154"/>
      <c r="KM732" s="154"/>
      <c r="KN732" s="154"/>
      <c r="KO732" s="154"/>
      <c r="KP732" s="154"/>
      <c r="KQ732" s="154"/>
      <c r="KR732" s="154"/>
      <c r="KS732" s="154"/>
      <c r="KT732" s="154"/>
      <c r="KU732" s="154"/>
      <c r="KV732" s="154"/>
      <c r="KW732" s="154"/>
      <c r="KX732" s="154"/>
      <c r="KY732" s="154"/>
      <c r="KZ732" s="154"/>
      <c r="LA732" s="154"/>
      <c r="LB732" s="154"/>
      <c r="LC732" s="154"/>
      <c r="LD732" s="154"/>
      <c r="LE732" s="154"/>
      <c r="LF732" s="154"/>
      <c r="LG732" s="154"/>
      <c r="LH732" s="154"/>
      <c r="LI732" s="154"/>
      <c r="LJ732" s="154"/>
      <c r="LK732" s="154"/>
      <c r="LL732" s="154"/>
      <c r="LM732" s="154"/>
      <c r="LN732" s="154"/>
      <c r="LO732" s="154"/>
      <c r="LP732" s="154"/>
      <c r="LQ732" s="154"/>
      <c r="LR732" s="154"/>
      <c r="LS732" s="154"/>
      <c r="LT732" s="154"/>
      <c r="LU732" s="154"/>
      <c r="LV732" s="154"/>
      <c r="LW732" s="154"/>
      <c r="LX732" s="154"/>
      <c r="LY732" s="154"/>
      <c r="LZ732" s="154"/>
      <c r="MA732" s="154"/>
      <c r="MB732" s="154"/>
      <c r="MC732" s="154"/>
      <c r="MD732" s="154"/>
      <c r="ME732" s="154"/>
      <c r="MF732" s="154"/>
      <c r="MG732" s="154"/>
      <c r="MH732" s="154"/>
      <c r="MI732" s="154"/>
      <c r="MJ732" s="154"/>
      <c r="MK732" s="154"/>
      <c r="ML732" s="154"/>
      <c r="MM732" s="154"/>
      <c r="MN732" s="154"/>
      <c r="MO732" s="154"/>
      <c r="MP732" s="154"/>
      <c r="MQ732" s="154"/>
      <c r="MR732" s="154"/>
      <c r="MS732" s="154"/>
      <c r="MT732" s="154"/>
      <c r="MU732" s="154"/>
      <c r="MV732" s="154"/>
      <c r="MW732" s="154"/>
      <c r="MX732" s="154"/>
      <c r="MY732" s="154"/>
      <c r="MZ732" s="154"/>
      <c r="NA732" s="154"/>
      <c r="NB732" s="154"/>
      <c r="NC732" s="154"/>
      <c r="ND732" s="154"/>
      <c r="NE732" s="154"/>
      <c r="NF732" s="154"/>
      <c r="NG732" s="154"/>
      <c r="NH732" s="154"/>
      <c r="NI732" s="154"/>
      <c r="NJ732" s="154"/>
      <c r="NK732" s="154"/>
      <c r="NL732" s="154"/>
      <c r="NM732" s="154"/>
      <c r="NN732" s="154"/>
      <c r="NO732" s="154"/>
      <c r="NP732" s="154"/>
      <c r="NQ732" s="154"/>
      <c r="NR732" s="154"/>
      <c r="NS732" s="154"/>
      <c r="NT732" s="154"/>
      <c r="NU732" s="154"/>
      <c r="NV732" s="154"/>
      <c r="NW732" s="154"/>
      <c r="NX732" s="154"/>
      <c r="NY732" s="154"/>
      <c r="NZ732" s="154"/>
      <c r="OA732" s="154"/>
      <c r="OB732" s="154"/>
      <c r="OC732" s="154"/>
      <c r="OD732" s="154"/>
      <c r="OE732" s="154"/>
      <c r="OF732" s="154"/>
      <c r="OG732" s="154"/>
      <c r="OH732" s="154"/>
      <c r="OI732" s="154"/>
      <c r="OJ732" s="154"/>
      <c r="OK732" s="154"/>
      <c r="OL732" s="154"/>
      <c r="OM732" s="154"/>
      <c r="ON732" s="154"/>
      <c r="OO732" s="154"/>
      <c r="OP732" s="154"/>
      <c r="OQ732" s="154"/>
      <c r="OR732" s="154"/>
      <c r="OS732" s="154"/>
      <c r="OT732" s="154"/>
      <c r="OU732" s="154"/>
      <c r="OV732" s="154"/>
      <c r="OW732" s="154"/>
      <c r="OX732" s="154"/>
      <c r="OY732" s="154"/>
      <c r="OZ732" s="154"/>
      <c r="PA732" s="154"/>
      <c r="PB732" s="154"/>
      <c r="PC732" s="154"/>
      <c r="PD732" s="154"/>
      <c r="PE732" s="154"/>
      <c r="PF732" s="154"/>
      <c r="PG732" s="154"/>
      <c r="PH732" s="154"/>
      <c r="PI732" s="154"/>
      <c r="PJ732" s="154"/>
      <c r="PK732" s="154"/>
      <c r="PL732" s="154"/>
      <c r="PM732" s="154"/>
      <c r="PN732" s="154"/>
      <c r="PO732" s="154"/>
      <c r="PP732" s="154"/>
      <c r="PQ732" s="154"/>
      <c r="PR732" s="154"/>
      <c r="PS732" s="154"/>
      <c r="PT732" s="154"/>
      <c r="PU732" s="154"/>
      <c r="PV732" s="154"/>
      <c r="PW732" s="154"/>
      <c r="PX732" s="154"/>
      <c r="PY732" s="154"/>
      <c r="PZ732" s="154"/>
      <c r="QA732" s="154"/>
      <c r="QB732" s="154"/>
      <c r="QC732" s="154"/>
      <c r="QD732" s="154"/>
      <c r="QE732" s="154"/>
      <c r="QF732" s="154"/>
      <c r="QG732" s="154"/>
      <c r="QH732" s="154"/>
      <c r="QI732" s="154"/>
      <c r="QJ732" s="154"/>
      <c r="QK732" s="154"/>
      <c r="QL732" s="154"/>
      <c r="QM732" s="154"/>
      <c r="QN732" s="154"/>
      <c r="QO732" s="154"/>
      <c r="QP732" s="154"/>
      <c r="QQ732" s="154"/>
      <c r="QR732" s="154"/>
      <c r="QS732" s="154"/>
      <c r="QT732" s="154"/>
      <c r="QU732" s="154"/>
      <c r="QV732" s="154"/>
      <c r="QW732" s="154"/>
      <c r="QX732" s="154"/>
      <c r="QY732" s="154"/>
      <c r="QZ732" s="154"/>
      <c r="RA732" s="154"/>
      <c r="RB732" s="154"/>
      <c r="RC732" s="154"/>
      <c r="RD732" s="154"/>
      <c r="RE732" s="154"/>
      <c r="RF732" s="154"/>
      <c r="RG732" s="154"/>
      <c r="RH732" s="154"/>
      <c r="RI732" s="154"/>
      <c r="RJ732" s="154"/>
      <c r="RK732" s="154"/>
      <c r="RL732" s="154"/>
      <c r="RM732" s="154"/>
      <c r="RN732" s="154"/>
      <c r="RO732" s="154"/>
      <c r="RP732" s="154"/>
      <c r="RQ732" s="154"/>
      <c r="RR732" s="154"/>
      <c r="RS732" s="154"/>
      <c r="RT732" s="154"/>
      <c r="RU732" s="154"/>
      <c r="RV732" s="154"/>
      <c r="RW732" s="154"/>
      <c r="RX732" s="154"/>
      <c r="RY732" s="154"/>
      <c r="RZ732" s="154"/>
      <c r="SA732" s="154"/>
      <c r="SB732" s="154"/>
      <c r="SC732" s="154"/>
      <c r="SD732" s="154"/>
      <c r="SE732" s="154"/>
      <c r="SF732" s="154"/>
      <c r="SG732" s="154"/>
      <c r="SH732" s="154"/>
      <c r="SI732" s="154"/>
      <c r="SJ732" s="154"/>
      <c r="SK732" s="154"/>
      <c r="SL732" s="154"/>
      <c r="SM732" s="154"/>
      <c r="SN732" s="154"/>
      <c r="SO732" s="154"/>
      <c r="SP732" s="154"/>
      <c r="SQ732" s="154"/>
      <c r="SR732" s="154"/>
      <c r="SS732" s="154"/>
      <c r="ST732" s="154"/>
      <c r="SU732" s="154"/>
      <c r="SV732" s="154"/>
      <c r="SW732" s="154"/>
      <c r="SX732" s="154"/>
      <c r="SY732" s="154"/>
      <c r="SZ732" s="154"/>
      <c r="TA732" s="154"/>
      <c r="TB732" s="154"/>
      <c r="TC732" s="154"/>
      <c r="TD732" s="154"/>
      <c r="TE732" s="154"/>
      <c r="TF732" s="154"/>
      <c r="TG732" s="154"/>
      <c r="TH732" s="154"/>
      <c r="TI732" s="154"/>
      <c r="TJ732" s="154"/>
      <c r="TK732" s="154"/>
      <c r="TL732" s="154"/>
      <c r="TM732" s="154"/>
      <c r="TN732" s="154"/>
      <c r="TO732" s="154"/>
      <c r="TP732" s="154"/>
      <c r="TQ732" s="154"/>
      <c r="TR732" s="154"/>
      <c r="TS732" s="154"/>
      <c r="TT732" s="154"/>
      <c r="TU732" s="154"/>
      <c r="TV732" s="154"/>
      <c r="TW732" s="154"/>
      <c r="TX732" s="154"/>
      <c r="TY732" s="154"/>
      <c r="TZ732" s="154"/>
      <c r="UA732" s="154"/>
      <c r="UB732" s="154"/>
      <c r="UC732" s="154"/>
      <c r="UD732" s="154"/>
      <c r="UE732" s="154"/>
      <c r="UF732" s="154"/>
      <c r="UG732" s="154"/>
      <c r="UH732" s="154"/>
      <c r="UI732" s="154"/>
      <c r="UJ732" s="154"/>
      <c r="UK732" s="154"/>
      <c r="UL732" s="154"/>
      <c r="UM732" s="154"/>
      <c r="UN732" s="154"/>
      <c r="UO732" s="154"/>
      <c r="UP732" s="154"/>
      <c r="UQ732" s="154"/>
      <c r="UR732" s="154"/>
      <c r="US732" s="154"/>
      <c r="UT732" s="154"/>
      <c r="UU732" s="154"/>
      <c r="UV732" s="154"/>
      <c r="UW732" s="154"/>
      <c r="UX732" s="154"/>
      <c r="UY732" s="154"/>
      <c r="UZ732" s="154"/>
      <c r="VA732" s="154"/>
      <c r="VB732" s="154"/>
      <c r="VC732" s="154"/>
      <c r="VD732" s="154"/>
      <c r="VE732" s="154"/>
      <c r="VF732" s="154"/>
      <c r="VG732" s="154"/>
      <c r="VH732" s="154"/>
      <c r="VI732" s="154"/>
      <c r="VJ732" s="154"/>
      <c r="VK732" s="154"/>
      <c r="VL732" s="154"/>
      <c r="VM732" s="154"/>
      <c r="VN732" s="154"/>
      <c r="VO732" s="154"/>
      <c r="VP732" s="154"/>
      <c r="VQ732" s="154"/>
      <c r="VR732" s="154"/>
      <c r="VS732" s="154"/>
      <c r="VT732" s="154"/>
      <c r="VU732" s="154"/>
      <c r="VV732" s="154"/>
      <c r="VW732" s="154"/>
    </row>
    <row r="733" spans="1:595" s="153" customFormat="1" ht="89.25" customHeight="1">
      <c r="A733" s="798"/>
      <c r="B733" s="673" t="s">
        <v>1548</v>
      </c>
      <c r="C733" s="499" t="s">
        <v>1303</v>
      </c>
      <c r="D733" s="659" t="s">
        <v>1290</v>
      </c>
      <c r="E733" s="492" t="s">
        <v>1304</v>
      </c>
      <c r="F733" s="166" t="s">
        <v>51</v>
      </c>
      <c r="G733" s="167">
        <v>39814</v>
      </c>
      <c r="H733" s="166" t="s">
        <v>24</v>
      </c>
      <c r="I733" s="193" t="s">
        <v>352</v>
      </c>
      <c r="J733" s="193" t="s">
        <v>26</v>
      </c>
      <c r="K733" s="197" t="s">
        <v>359</v>
      </c>
      <c r="L733" s="193" t="s">
        <v>28</v>
      </c>
      <c r="M733" s="152">
        <f t="shared" ref="M733:R733" si="85">M734</f>
        <v>0</v>
      </c>
      <c r="N733" s="152">
        <f t="shared" si="85"/>
        <v>0</v>
      </c>
      <c r="O733" s="152">
        <f t="shared" si="85"/>
        <v>0</v>
      </c>
      <c r="P733" s="198">
        <f t="shared" si="85"/>
        <v>0</v>
      </c>
      <c r="Q733" s="152">
        <f t="shared" si="85"/>
        <v>2200000</v>
      </c>
      <c r="R733" s="152">
        <f t="shared" si="85"/>
        <v>2200000</v>
      </c>
      <c r="S733" s="551"/>
      <c r="AU733" s="154"/>
      <c r="AV733" s="154"/>
      <c r="AW733" s="154"/>
      <c r="AX733" s="154"/>
      <c r="AY733" s="154"/>
      <c r="AZ733" s="154"/>
      <c r="BA733" s="154"/>
      <c r="BB733" s="154"/>
      <c r="BC733" s="154"/>
      <c r="BD733" s="154"/>
      <c r="BE733" s="154"/>
      <c r="BF733" s="154"/>
      <c r="BG733" s="154"/>
      <c r="BH733" s="154"/>
      <c r="BI733" s="154"/>
      <c r="BJ733" s="154"/>
      <c r="BK733" s="154"/>
      <c r="BL733" s="154"/>
      <c r="BM733" s="154"/>
      <c r="BN733" s="154"/>
      <c r="BO733" s="154"/>
      <c r="BP733" s="154"/>
      <c r="BQ733" s="154"/>
      <c r="BR733" s="154"/>
      <c r="BS733" s="154"/>
      <c r="BT733" s="154"/>
      <c r="BU733" s="154"/>
      <c r="BV733" s="154"/>
      <c r="BW733" s="154"/>
      <c r="BX733" s="154"/>
      <c r="BY733" s="154"/>
      <c r="BZ733" s="154"/>
      <c r="CA733" s="154"/>
      <c r="CB733" s="154"/>
      <c r="CC733" s="154"/>
      <c r="CD733" s="154"/>
      <c r="CE733" s="154"/>
      <c r="CF733" s="154"/>
      <c r="CG733" s="154"/>
      <c r="CH733" s="154"/>
      <c r="CI733" s="154"/>
      <c r="CJ733" s="154"/>
      <c r="CK733" s="154"/>
      <c r="CL733" s="154"/>
      <c r="CM733" s="154"/>
      <c r="CN733" s="154"/>
      <c r="CO733" s="154"/>
      <c r="CP733" s="154"/>
      <c r="CQ733" s="154"/>
      <c r="CR733" s="154"/>
      <c r="CS733" s="154"/>
      <c r="CT733" s="154"/>
      <c r="CU733" s="154"/>
      <c r="CV733" s="154"/>
      <c r="CW733" s="154"/>
      <c r="CX733" s="154"/>
      <c r="CY733" s="154"/>
      <c r="CZ733" s="154"/>
      <c r="DA733" s="154"/>
      <c r="DB733" s="154"/>
      <c r="DC733" s="154"/>
      <c r="DD733" s="154"/>
      <c r="DE733" s="154"/>
      <c r="DF733" s="154"/>
      <c r="DG733" s="154"/>
      <c r="DH733" s="154"/>
      <c r="DI733" s="154"/>
      <c r="DJ733" s="154"/>
      <c r="DK733" s="154"/>
      <c r="DL733" s="154"/>
      <c r="DM733" s="154"/>
      <c r="DN733" s="154"/>
      <c r="DO733" s="154"/>
      <c r="DP733" s="154"/>
      <c r="DQ733" s="154"/>
      <c r="DR733" s="154"/>
      <c r="DS733" s="154"/>
      <c r="DT733" s="154"/>
      <c r="DU733" s="154"/>
      <c r="DV733" s="154"/>
      <c r="DW733" s="154"/>
      <c r="DX733" s="154"/>
      <c r="DY733" s="154"/>
      <c r="DZ733" s="154"/>
      <c r="EA733" s="154"/>
      <c r="EB733" s="154"/>
      <c r="EC733" s="154"/>
      <c r="ED733" s="154"/>
      <c r="EE733" s="154"/>
      <c r="EF733" s="154"/>
      <c r="EG733" s="154"/>
      <c r="EH733" s="154"/>
      <c r="EI733" s="154"/>
      <c r="EJ733" s="154"/>
      <c r="EK733" s="154"/>
      <c r="EL733" s="154"/>
      <c r="EM733" s="154"/>
      <c r="EN733" s="154"/>
      <c r="EO733" s="154"/>
      <c r="EP733" s="154"/>
      <c r="EQ733" s="154"/>
      <c r="ER733" s="154"/>
      <c r="ES733" s="154"/>
      <c r="ET733" s="154"/>
      <c r="EU733" s="154"/>
      <c r="EV733" s="154"/>
      <c r="EW733" s="154"/>
      <c r="EX733" s="154"/>
      <c r="EY733" s="154"/>
      <c r="EZ733" s="154"/>
      <c r="FA733" s="154"/>
      <c r="FB733" s="154"/>
      <c r="FC733" s="154"/>
      <c r="FD733" s="154"/>
      <c r="FE733" s="154"/>
      <c r="FF733" s="154"/>
      <c r="FG733" s="154"/>
      <c r="FH733" s="154"/>
      <c r="FI733" s="154"/>
      <c r="FJ733" s="154"/>
      <c r="FK733" s="154"/>
      <c r="FL733" s="154"/>
      <c r="FM733" s="154"/>
      <c r="FN733" s="154"/>
      <c r="FO733" s="154"/>
      <c r="FP733" s="154"/>
      <c r="FQ733" s="154"/>
      <c r="FR733" s="154"/>
      <c r="FS733" s="154"/>
      <c r="FT733" s="154"/>
      <c r="FU733" s="154"/>
      <c r="FV733" s="154"/>
      <c r="FW733" s="154"/>
      <c r="FX733" s="154"/>
      <c r="FY733" s="154"/>
      <c r="FZ733" s="154"/>
      <c r="GA733" s="154"/>
      <c r="GB733" s="154"/>
      <c r="GC733" s="154"/>
      <c r="GD733" s="154"/>
      <c r="GE733" s="154"/>
      <c r="GF733" s="154"/>
      <c r="GG733" s="154"/>
      <c r="GH733" s="154"/>
      <c r="GI733" s="154"/>
      <c r="GJ733" s="154"/>
      <c r="GK733" s="154"/>
      <c r="GL733" s="154"/>
      <c r="GM733" s="154"/>
      <c r="GN733" s="154"/>
      <c r="GO733" s="154"/>
      <c r="GP733" s="154"/>
      <c r="GQ733" s="154"/>
      <c r="GR733" s="154"/>
      <c r="GS733" s="154"/>
      <c r="GT733" s="154"/>
      <c r="GU733" s="154"/>
      <c r="GV733" s="154"/>
      <c r="GW733" s="154"/>
      <c r="GX733" s="154"/>
      <c r="GY733" s="154"/>
      <c r="GZ733" s="154"/>
      <c r="HA733" s="154"/>
      <c r="HB733" s="154"/>
      <c r="HC733" s="154"/>
      <c r="HD733" s="154"/>
      <c r="HE733" s="154"/>
      <c r="HF733" s="154"/>
      <c r="HG733" s="154"/>
      <c r="HH733" s="154"/>
      <c r="HI733" s="154"/>
      <c r="HJ733" s="154"/>
      <c r="HK733" s="154"/>
      <c r="HL733" s="154"/>
      <c r="HM733" s="154"/>
      <c r="HN733" s="154"/>
      <c r="HO733" s="154"/>
      <c r="HP733" s="154"/>
      <c r="HQ733" s="154"/>
      <c r="HR733" s="154"/>
      <c r="HS733" s="154"/>
      <c r="HT733" s="154"/>
      <c r="HU733" s="154"/>
      <c r="HV733" s="154"/>
      <c r="HW733" s="154"/>
      <c r="HX733" s="154"/>
      <c r="HY733" s="154"/>
      <c r="HZ733" s="154"/>
      <c r="IA733" s="154"/>
      <c r="IB733" s="154"/>
      <c r="IC733" s="154"/>
      <c r="ID733" s="154"/>
      <c r="IE733" s="154"/>
      <c r="IF733" s="154"/>
      <c r="IG733" s="154"/>
      <c r="IH733" s="154"/>
      <c r="II733" s="154"/>
      <c r="IJ733" s="154"/>
      <c r="IK733" s="154"/>
      <c r="IL733" s="154"/>
      <c r="IM733" s="154"/>
      <c r="IN733" s="154"/>
      <c r="IO733" s="154"/>
      <c r="IP733" s="154"/>
      <c r="IQ733" s="154"/>
      <c r="IR733" s="154"/>
      <c r="IS733" s="154"/>
      <c r="IT733" s="154"/>
      <c r="IU733" s="154"/>
      <c r="IV733" s="154"/>
      <c r="IW733" s="154"/>
      <c r="IX733" s="154"/>
      <c r="IY733" s="154"/>
      <c r="IZ733" s="154"/>
      <c r="JA733" s="154"/>
      <c r="JB733" s="154"/>
      <c r="JC733" s="154"/>
      <c r="JD733" s="154"/>
      <c r="JE733" s="154"/>
      <c r="JF733" s="154"/>
      <c r="JG733" s="154"/>
      <c r="JH733" s="154"/>
      <c r="JI733" s="154"/>
      <c r="JJ733" s="154"/>
      <c r="JK733" s="154"/>
      <c r="JL733" s="154"/>
      <c r="JM733" s="154"/>
      <c r="JN733" s="154"/>
      <c r="JO733" s="154"/>
      <c r="JP733" s="154"/>
      <c r="JQ733" s="154"/>
      <c r="JR733" s="154"/>
      <c r="JS733" s="154"/>
      <c r="JT733" s="154"/>
      <c r="JU733" s="154"/>
      <c r="JV733" s="154"/>
      <c r="JW733" s="154"/>
      <c r="JX733" s="154"/>
      <c r="JY733" s="154"/>
      <c r="JZ733" s="154"/>
      <c r="KA733" s="154"/>
      <c r="KB733" s="154"/>
      <c r="KC733" s="154"/>
      <c r="KD733" s="154"/>
      <c r="KE733" s="154"/>
      <c r="KF733" s="154"/>
      <c r="KG733" s="154"/>
      <c r="KH733" s="154"/>
      <c r="KI733" s="154"/>
      <c r="KJ733" s="154"/>
      <c r="KK733" s="154"/>
      <c r="KL733" s="154"/>
      <c r="KM733" s="154"/>
      <c r="KN733" s="154"/>
      <c r="KO733" s="154"/>
      <c r="KP733" s="154"/>
      <c r="KQ733" s="154"/>
      <c r="KR733" s="154"/>
      <c r="KS733" s="154"/>
      <c r="KT733" s="154"/>
      <c r="KU733" s="154"/>
      <c r="KV733" s="154"/>
      <c r="KW733" s="154"/>
      <c r="KX733" s="154"/>
      <c r="KY733" s="154"/>
      <c r="KZ733" s="154"/>
      <c r="LA733" s="154"/>
      <c r="LB733" s="154"/>
      <c r="LC733" s="154"/>
      <c r="LD733" s="154"/>
      <c r="LE733" s="154"/>
      <c r="LF733" s="154"/>
      <c r="LG733" s="154"/>
      <c r="LH733" s="154"/>
      <c r="LI733" s="154"/>
      <c r="LJ733" s="154"/>
      <c r="LK733" s="154"/>
      <c r="LL733" s="154"/>
      <c r="LM733" s="154"/>
      <c r="LN733" s="154"/>
      <c r="LO733" s="154"/>
      <c r="LP733" s="154"/>
      <c r="LQ733" s="154"/>
      <c r="LR733" s="154"/>
      <c r="LS733" s="154"/>
      <c r="LT733" s="154"/>
      <c r="LU733" s="154"/>
      <c r="LV733" s="154"/>
      <c r="LW733" s="154"/>
      <c r="LX733" s="154"/>
      <c r="LY733" s="154"/>
      <c r="LZ733" s="154"/>
      <c r="MA733" s="154"/>
      <c r="MB733" s="154"/>
      <c r="MC733" s="154"/>
      <c r="MD733" s="154"/>
      <c r="ME733" s="154"/>
      <c r="MF733" s="154"/>
      <c r="MG733" s="154"/>
      <c r="MH733" s="154"/>
      <c r="MI733" s="154"/>
      <c r="MJ733" s="154"/>
      <c r="MK733" s="154"/>
      <c r="ML733" s="154"/>
      <c r="MM733" s="154"/>
      <c r="MN733" s="154"/>
      <c r="MO733" s="154"/>
      <c r="MP733" s="154"/>
      <c r="MQ733" s="154"/>
      <c r="MR733" s="154"/>
      <c r="MS733" s="154"/>
      <c r="MT733" s="154"/>
      <c r="MU733" s="154"/>
      <c r="MV733" s="154"/>
      <c r="MW733" s="154"/>
      <c r="MX733" s="154"/>
      <c r="MY733" s="154"/>
      <c r="MZ733" s="154"/>
      <c r="NA733" s="154"/>
      <c r="NB733" s="154"/>
      <c r="NC733" s="154"/>
      <c r="ND733" s="154"/>
      <c r="NE733" s="154"/>
      <c r="NF733" s="154"/>
      <c r="NG733" s="154"/>
      <c r="NH733" s="154"/>
      <c r="NI733" s="154"/>
      <c r="NJ733" s="154"/>
      <c r="NK733" s="154"/>
      <c r="NL733" s="154"/>
      <c r="NM733" s="154"/>
      <c r="NN733" s="154"/>
      <c r="NO733" s="154"/>
      <c r="NP733" s="154"/>
      <c r="NQ733" s="154"/>
      <c r="NR733" s="154"/>
      <c r="NS733" s="154"/>
      <c r="NT733" s="154"/>
      <c r="NU733" s="154"/>
      <c r="NV733" s="154"/>
      <c r="NW733" s="154"/>
      <c r="NX733" s="154"/>
      <c r="NY733" s="154"/>
      <c r="NZ733" s="154"/>
      <c r="OA733" s="154"/>
      <c r="OB733" s="154"/>
      <c r="OC733" s="154"/>
      <c r="OD733" s="154"/>
      <c r="OE733" s="154"/>
      <c r="OF733" s="154"/>
      <c r="OG733" s="154"/>
      <c r="OH733" s="154"/>
      <c r="OI733" s="154"/>
      <c r="OJ733" s="154"/>
      <c r="OK733" s="154"/>
      <c r="OL733" s="154"/>
      <c r="OM733" s="154"/>
      <c r="ON733" s="154"/>
      <c r="OO733" s="154"/>
      <c r="OP733" s="154"/>
      <c r="OQ733" s="154"/>
      <c r="OR733" s="154"/>
      <c r="OS733" s="154"/>
      <c r="OT733" s="154"/>
      <c r="OU733" s="154"/>
      <c r="OV733" s="154"/>
      <c r="OW733" s="154"/>
      <c r="OX733" s="154"/>
      <c r="OY733" s="154"/>
      <c r="OZ733" s="154"/>
      <c r="PA733" s="154"/>
      <c r="PB733" s="154"/>
      <c r="PC733" s="154"/>
      <c r="PD733" s="154"/>
      <c r="PE733" s="154"/>
      <c r="PF733" s="154"/>
      <c r="PG733" s="154"/>
      <c r="PH733" s="154"/>
      <c r="PI733" s="154"/>
      <c r="PJ733" s="154"/>
      <c r="PK733" s="154"/>
      <c r="PL733" s="154"/>
      <c r="PM733" s="154"/>
      <c r="PN733" s="154"/>
      <c r="PO733" s="154"/>
      <c r="PP733" s="154"/>
      <c r="PQ733" s="154"/>
      <c r="PR733" s="154"/>
      <c r="PS733" s="154"/>
      <c r="PT733" s="154"/>
      <c r="PU733" s="154"/>
      <c r="PV733" s="154"/>
      <c r="PW733" s="154"/>
      <c r="PX733" s="154"/>
      <c r="PY733" s="154"/>
      <c r="PZ733" s="154"/>
      <c r="QA733" s="154"/>
      <c r="QB733" s="154"/>
      <c r="QC733" s="154"/>
      <c r="QD733" s="154"/>
      <c r="QE733" s="154"/>
      <c r="QF733" s="154"/>
      <c r="QG733" s="154"/>
      <c r="QH733" s="154"/>
      <c r="QI733" s="154"/>
      <c r="QJ733" s="154"/>
      <c r="QK733" s="154"/>
      <c r="QL733" s="154"/>
      <c r="QM733" s="154"/>
      <c r="QN733" s="154"/>
      <c r="QO733" s="154"/>
      <c r="QP733" s="154"/>
      <c r="QQ733" s="154"/>
      <c r="QR733" s="154"/>
      <c r="QS733" s="154"/>
      <c r="QT733" s="154"/>
      <c r="QU733" s="154"/>
      <c r="QV733" s="154"/>
      <c r="QW733" s="154"/>
      <c r="QX733" s="154"/>
      <c r="QY733" s="154"/>
      <c r="QZ733" s="154"/>
      <c r="RA733" s="154"/>
      <c r="RB733" s="154"/>
      <c r="RC733" s="154"/>
      <c r="RD733" s="154"/>
      <c r="RE733" s="154"/>
      <c r="RF733" s="154"/>
      <c r="RG733" s="154"/>
      <c r="RH733" s="154"/>
      <c r="RI733" s="154"/>
      <c r="RJ733" s="154"/>
      <c r="RK733" s="154"/>
      <c r="RL733" s="154"/>
      <c r="RM733" s="154"/>
      <c r="RN733" s="154"/>
      <c r="RO733" s="154"/>
      <c r="RP733" s="154"/>
      <c r="RQ733" s="154"/>
      <c r="RR733" s="154"/>
      <c r="RS733" s="154"/>
      <c r="RT733" s="154"/>
      <c r="RU733" s="154"/>
      <c r="RV733" s="154"/>
      <c r="RW733" s="154"/>
      <c r="RX733" s="154"/>
      <c r="RY733" s="154"/>
      <c r="RZ733" s="154"/>
      <c r="SA733" s="154"/>
      <c r="SB733" s="154"/>
      <c r="SC733" s="154"/>
      <c r="SD733" s="154"/>
      <c r="SE733" s="154"/>
      <c r="SF733" s="154"/>
      <c r="SG733" s="154"/>
      <c r="SH733" s="154"/>
      <c r="SI733" s="154"/>
      <c r="SJ733" s="154"/>
      <c r="SK733" s="154"/>
      <c r="SL733" s="154"/>
      <c r="SM733" s="154"/>
      <c r="SN733" s="154"/>
      <c r="SO733" s="154"/>
      <c r="SP733" s="154"/>
      <c r="SQ733" s="154"/>
      <c r="SR733" s="154"/>
      <c r="SS733" s="154"/>
      <c r="ST733" s="154"/>
      <c r="SU733" s="154"/>
      <c r="SV733" s="154"/>
      <c r="SW733" s="154"/>
      <c r="SX733" s="154"/>
      <c r="SY733" s="154"/>
      <c r="SZ733" s="154"/>
      <c r="TA733" s="154"/>
      <c r="TB733" s="154"/>
      <c r="TC733" s="154"/>
      <c r="TD733" s="154"/>
      <c r="TE733" s="154"/>
      <c r="TF733" s="154"/>
      <c r="TG733" s="154"/>
      <c r="TH733" s="154"/>
      <c r="TI733" s="154"/>
      <c r="TJ733" s="154"/>
      <c r="TK733" s="154"/>
      <c r="TL733" s="154"/>
      <c r="TM733" s="154"/>
      <c r="TN733" s="154"/>
      <c r="TO733" s="154"/>
      <c r="TP733" s="154"/>
      <c r="TQ733" s="154"/>
      <c r="TR733" s="154"/>
      <c r="TS733" s="154"/>
      <c r="TT733" s="154"/>
      <c r="TU733" s="154"/>
      <c r="TV733" s="154"/>
      <c r="TW733" s="154"/>
      <c r="TX733" s="154"/>
      <c r="TY733" s="154"/>
      <c r="TZ733" s="154"/>
      <c r="UA733" s="154"/>
      <c r="UB733" s="154"/>
      <c r="UC733" s="154"/>
      <c r="UD733" s="154"/>
      <c r="UE733" s="154"/>
      <c r="UF733" s="154"/>
      <c r="UG733" s="154"/>
      <c r="UH733" s="154"/>
      <c r="UI733" s="154"/>
      <c r="UJ733" s="154"/>
      <c r="UK733" s="154"/>
      <c r="UL733" s="154"/>
      <c r="UM733" s="154"/>
      <c r="UN733" s="154"/>
      <c r="UO733" s="154"/>
      <c r="UP733" s="154"/>
      <c r="UQ733" s="154"/>
      <c r="UR733" s="154"/>
      <c r="US733" s="154"/>
      <c r="UT733" s="154"/>
      <c r="UU733" s="154"/>
      <c r="UV733" s="154"/>
      <c r="UW733" s="154"/>
      <c r="UX733" s="154"/>
      <c r="UY733" s="154"/>
      <c r="UZ733" s="154"/>
      <c r="VA733" s="154"/>
      <c r="VB733" s="154"/>
      <c r="VC733" s="154"/>
      <c r="VD733" s="154"/>
      <c r="VE733" s="154"/>
      <c r="VF733" s="154"/>
      <c r="VG733" s="154"/>
      <c r="VH733" s="154"/>
      <c r="VI733" s="154"/>
      <c r="VJ733" s="154"/>
      <c r="VK733" s="154"/>
      <c r="VL733" s="154"/>
      <c r="VM733" s="154"/>
      <c r="VN733" s="154"/>
      <c r="VO733" s="154"/>
      <c r="VP733" s="154"/>
      <c r="VQ733" s="154"/>
      <c r="VR733" s="154"/>
      <c r="VS733" s="154"/>
      <c r="VT733" s="154"/>
      <c r="VU733" s="154"/>
      <c r="VV733" s="154"/>
      <c r="VW733" s="154"/>
    </row>
    <row r="734" spans="1:595" s="153" customFormat="1" ht="140.25" customHeight="1">
      <c r="A734" s="798"/>
      <c r="B734" s="689"/>
      <c r="C734" s="499"/>
      <c r="D734" s="660"/>
      <c r="E734" s="492" t="s">
        <v>1300</v>
      </c>
      <c r="F734" s="160" t="s">
        <v>1306</v>
      </c>
      <c r="G734" s="183">
        <v>43831</v>
      </c>
      <c r="H734" s="226" t="s">
        <v>24</v>
      </c>
      <c r="I734" s="169" t="s">
        <v>352</v>
      </c>
      <c r="J734" s="169" t="s">
        <v>26</v>
      </c>
      <c r="K734" s="175" t="s">
        <v>359</v>
      </c>
      <c r="L734" s="169" t="s">
        <v>424</v>
      </c>
      <c r="M734" s="155">
        <v>0</v>
      </c>
      <c r="N734" s="155">
        <v>0</v>
      </c>
      <c r="O734" s="155">
        <v>0</v>
      </c>
      <c r="P734" s="168">
        <v>0</v>
      </c>
      <c r="Q734" s="161">
        <v>2200000</v>
      </c>
      <c r="R734" s="161">
        <v>2200000</v>
      </c>
      <c r="S734" s="545">
        <v>3</v>
      </c>
      <c r="AU734" s="154"/>
      <c r="AV734" s="154"/>
      <c r="AW734" s="154"/>
      <c r="AX734" s="154"/>
      <c r="AY734" s="154"/>
      <c r="AZ734" s="154"/>
      <c r="BA734" s="154"/>
      <c r="BB734" s="154"/>
      <c r="BC734" s="154"/>
      <c r="BD734" s="154"/>
      <c r="BE734" s="154"/>
      <c r="BF734" s="154"/>
      <c r="BG734" s="154"/>
      <c r="BH734" s="154"/>
      <c r="BI734" s="154"/>
      <c r="BJ734" s="154"/>
      <c r="BK734" s="154"/>
      <c r="BL734" s="154"/>
      <c r="BM734" s="154"/>
      <c r="BN734" s="154"/>
      <c r="BO734" s="154"/>
      <c r="BP734" s="154"/>
      <c r="BQ734" s="154"/>
      <c r="BR734" s="154"/>
      <c r="BS734" s="154"/>
      <c r="BT734" s="154"/>
      <c r="BU734" s="154"/>
      <c r="BV734" s="154"/>
      <c r="BW734" s="154"/>
      <c r="BX734" s="154"/>
      <c r="BY734" s="154"/>
      <c r="BZ734" s="154"/>
      <c r="CA734" s="154"/>
      <c r="CB734" s="154"/>
      <c r="CC734" s="154"/>
      <c r="CD734" s="154"/>
      <c r="CE734" s="154"/>
      <c r="CF734" s="154"/>
      <c r="CG734" s="154"/>
      <c r="CH734" s="154"/>
      <c r="CI734" s="154"/>
      <c r="CJ734" s="154"/>
      <c r="CK734" s="154"/>
      <c r="CL734" s="154"/>
      <c r="CM734" s="154"/>
      <c r="CN734" s="154"/>
      <c r="CO734" s="154"/>
      <c r="CP734" s="154"/>
      <c r="CQ734" s="154"/>
      <c r="CR734" s="154"/>
      <c r="CS734" s="154"/>
      <c r="CT734" s="154"/>
      <c r="CU734" s="154"/>
      <c r="CV734" s="154"/>
      <c r="CW734" s="154"/>
      <c r="CX734" s="154"/>
      <c r="CY734" s="154"/>
      <c r="CZ734" s="154"/>
      <c r="DA734" s="154"/>
      <c r="DB734" s="154"/>
      <c r="DC734" s="154"/>
      <c r="DD734" s="154"/>
      <c r="DE734" s="154"/>
      <c r="DF734" s="154"/>
      <c r="DG734" s="154"/>
      <c r="DH734" s="154"/>
      <c r="DI734" s="154"/>
      <c r="DJ734" s="154"/>
      <c r="DK734" s="154"/>
      <c r="DL734" s="154"/>
      <c r="DM734" s="154"/>
      <c r="DN734" s="154"/>
      <c r="DO734" s="154"/>
      <c r="DP734" s="154"/>
      <c r="DQ734" s="154"/>
      <c r="DR734" s="154"/>
      <c r="DS734" s="154"/>
      <c r="DT734" s="154"/>
      <c r="DU734" s="154"/>
      <c r="DV734" s="154"/>
      <c r="DW734" s="154"/>
      <c r="DX734" s="154"/>
      <c r="DY734" s="154"/>
      <c r="DZ734" s="154"/>
      <c r="EA734" s="154"/>
      <c r="EB734" s="154"/>
      <c r="EC734" s="154"/>
      <c r="ED734" s="154"/>
      <c r="EE734" s="154"/>
      <c r="EF734" s="154"/>
      <c r="EG734" s="154"/>
      <c r="EH734" s="154"/>
      <c r="EI734" s="154"/>
      <c r="EJ734" s="154"/>
      <c r="EK734" s="154"/>
      <c r="EL734" s="154"/>
      <c r="EM734" s="154"/>
      <c r="EN734" s="154"/>
      <c r="EO734" s="154"/>
      <c r="EP734" s="154"/>
      <c r="EQ734" s="154"/>
      <c r="ER734" s="154"/>
      <c r="ES734" s="154"/>
      <c r="ET734" s="154"/>
      <c r="EU734" s="154"/>
      <c r="EV734" s="154"/>
      <c r="EW734" s="154"/>
      <c r="EX734" s="154"/>
      <c r="EY734" s="154"/>
      <c r="EZ734" s="154"/>
      <c r="FA734" s="154"/>
      <c r="FB734" s="154"/>
      <c r="FC734" s="154"/>
      <c r="FD734" s="154"/>
      <c r="FE734" s="154"/>
      <c r="FF734" s="154"/>
      <c r="FG734" s="154"/>
      <c r="FH734" s="154"/>
      <c r="FI734" s="154"/>
      <c r="FJ734" s="154"/>
      <c r="FK734" s="154"/>
      <c r="FL734" s="154"/>
      <c r="FM734" s="154"/>
      <c r="FN734" s="154"/>
      <c r="FO734" s="154"/>
      <c r="FP734" s="154"/>
      <c r="FQ734" s="154"/>
      <c r="FR734" s="154"/>
      <c r="FS734" s="154"/>
      <c r="FT734" s="154"/>
      <c r="FU734" s="154"/>
      <c r="FV734" s="154"/>
      <c r="FW734" s="154"/>
      <c r="FX734" s="154"/>
      <c r="FY734" s="154"/>
      <c r="FZ734" s="154"/>
      <c r="GA734" s="154"/>
      <c r="GB734" s="154"/>
      <c r="GC734" s="154"/>
      <c r="GD734" s="154"/>
      <c r="GE734" s="154"/>
      <c r="GF734" s="154"/>
      <c r="GG734" s="154"/>
      <c r="GH734" s="154"/>
      <c r="GI734" s="154"/>
      <c r="GJ734" s="154"/>
      <c r="GK734" s="154"/>
      <c r="GL734" s="154"/>
      <c r="GM734" s="154"/>
      <c r="GN734" s="154"/>
      <c r="GO734" s="154"/>
      <c r="GP734" s="154"/>
      <c r="GQ734" s="154"/>
      <c r="GR734" s="154"/>
      <c r="GS734" s="154"/>
      <c r="GT734" s="154"/>
      <c r="GU734" s="154"/>
      <c r="GV734" s="154"/>
      <c r="GW734" s="154"/>
      <c r="GX734" s="154"/>
      <c r="GY734" s="154"/>
      <c r="GZ734" s="154"/>
      <c r="HA734" s="154"/>
      <c r="HB734" s="154"/>
      <c r="HC734" s="154"/>
      <c r="HD734" s="154"/>
      <c r="HE734" s="154"/>
      <c r="HF734" s="154"/>
      <c r="HG734" s="154"/>
      <c r="HH734" s="154"/>
      <c r="HI734" s="154"/>
      <c r="HJ734" s="154"/>
      <c r="HK734" s="154"/>
      <c r="HL734" s="154"/>
      <c r="HM734" s="154"/>
      <c r="HN734" s="154"/>
      <c r="HO734" s="154"/>
      <c r="HP734" s="154"/>
      <c r="HQ734" s="154"/>
      <c r="HR734" s="154"/>
      <c r="HS734" s="154"/>
      <c r="HT734" s="154"/>
      <c r="HU734" s="154"/>
      <c r="HV734" s="154"/>
      <c r="HW734" s="154"/>
      <c r="HX734" s="154"/>
      <c r="HY734" s="154"/>
      <c r="HZ734" s="154"/>
      <c r="IA734" s="154"/>
      <c r="IB734" s="154"/>
      <c r="IC734" s="154"/>
      <c r="ID734" s="154"/>
      <c r="IE734" s="154"/>
      <c r="IF734" s="154"/>
      <c r="IG734" s="154"/>
      <c r="IH734" s="154"/>
      <c r="II734" s="154"/>
      <c r="IJ734" s="154"/>
      <c r="IK734" s="154"/>
      <c r="IL734" s="154"/>
      <c r="IM734" s="154"/>
      <c r="IN734" s="154"/>
      <c r="IO734" s="154"/>
      <c r="IP734" s="154"/>
      <c r="IQ734" s="154"/>
      <c r="IR734" s="154"/>
      <c r="IS734" s="154"/>
      <c r="IT734" s="154"/>
      <c r="IU734" s="154"/>
      <c r="IV734" s="154"/>
      <c r="IW734" s="154"/>
      <c r="IX734" s="154"/>
      <c r="IY734" s="154"/>
      <c r="IZ734" s="154"/>
      <c r="JA734" s="154"/>
      <c r="JB734" s="154"/>
      <c r="JC734" s="154"/>
      <c r="JD734" s="154"/>
      <c r="JE734" s="154"/>
      <c r="JF734" s="154"/>
      <c r="JG734" s="154"/>
      <c r="JH734" s="154"/>
      <c r="JI734" s="154"/>
      <c r="JJ734" s="154"/>
      <c r="JK734" s="154"/>
      <c r="JL734" s="154"/>
      <c r="JM734" s="154"/>
      <c r="JN734" s="154"/>
      <c r="JO734" s="154"/>
      <c r="JP734" s="154"/>
      <c r="JQ734" s="154"/>
      <c r="JR734" s="154"/>
      <c r="JS734" s="154"/>
      <c r="JT734" s="154"/>
      <c r="JU734" s="154"/>
      <c r="JV734" s="154"/>
      <c r="JW734" s="154"/>
      <c r="JX734" s="154"/>
      <c r="JY734" s="154"/>
      <c r="JZ734" s="154"/>
      <c r="KA734" s="154"/>
      <c r="KB734" s="154"/>
      <c r="KC734" s="154"/>
      <c r="KD734" s="154"/>
      <c r="KE734" s="154"/>
      <c r="KF734" s="154"/>
      <c r="KG734" s="154"/>
      <c r="KH734" s="154"/>
      <c r="KI734" s="154"/>
      <c r="KJ734" s="154"/>
      <c r="KK734" s="154"/>
      <c r="KL734" s="154"/>
      <c r="KM734" s="154"/>
      <c r="KN734" s="154"/>
      <c r="KO734" s="154"/>
      <c r="KP734" s="154"/>
      <c r="KQ734" s="154"/>
      <c r="KR734" s="154"/>
      <c r="KS734" s="154"/>
      <c r="KT734" s="154"/>
      <c r="KU734" s="154"/>
      <c r="KV734" s="154"/>
      <c r="KW734" s="154"/>
      <c r="KX734" s="154"/>
      <c r="KY734" s="154"/>
      <c r="KZ734" s="154"/>
      <c r="LA734" s="154"/>
      <c r="LB734" s="154"/>
      <c r="LC734" s="154"/>
      <c r="LD734" s="154"/>
      <c r="LE734" s="154"/>
      <c r="LF734" s="154"/>
      <c r="LG734" s="154"/>
      <c r="LH734" s="154"/>
      <c r="LI734" s="154"/>
      <c r="LJ734" s="154"/>
      <c r="LK734" s="154"/>
      <c r="LL734" s="154"/>
      <c r="LM734" s="154"/>
      <c r="LN734" s="154"/>
      <c r="LO734" s="154"/>
      <c r="LP734" s="154"/>
      <c r="LQ734" s="154"/>
      <c r="LR734" s="154"/>
      <c r="LS734" s="154"/>
      <c r="LT734" s="154"/>
      <c r="LU734" s="154"/>
      <c r="LV734" s="154"/>
      <c r="LW734" s="154"/>
      <c r="LX734" s="154"/>
      <c r="LY734" s="154"/>
      <c r="LZ734" s="154"/>
      <c r="MA734" s="154"/>
      <c r="MB734" s="154"/>
      <c r="MC734" s="154"/>
      <c r="MD734" s="154"/>
      <c r="ME734" s="154"/>
      <c r="MF734" s="154"/>
      <c r="MG734" s="154"/>
      <c r="MH734" s="154"/>
      <c r="MI734" s="154"/>
      <c r="MJ734" s="154"/>
      <c r="MK734" s="154"/>
      <c r="ML734" s="154"/>
      <c r="MM734" s="154"/>
      <c r="MN734" s="154"/>
      <c r="MO734" s="154"/>
      <c r="MP734" s="154"/>
      <c r="MQ734" s="154"/>
      <c r="MR734" s="154"/>
      <c r="MS734" s="154"/>
      <c r="MT734" s="154"/>
      <c r="MU734" s="154"/>
      <c r="MV734" s="154"/>
      <c r="MW734" s="154"/>
      <c r="MX734" s="154"/>
      <c r="MY734" s="154"/>
      <c r="MZ734" s="154"/>
      <c r="NA734" s="154"/>
      <c r="NB734" s="154"/>
      <c r="NC734" s="154"/>
      <c r="ND734" s="154"/>
      <c r="NE734" s="154"/>
      <c r="NF734" s="154"/>
      <c r="NG734" s="154"/>
      <c r="NH734" s="154"/>
      <c r="NI734" s="154"/>
      <c r="NJ734" s="154"/>
      <c r="NK734" s="154"/>
      <c r="NL734" s="154"/>
      <c r="NM734" s="154"/>
      <c r="NN734" s="154"/>
      <c r="NO734" s="154"/>
      <c r="NP734" s="154"/>
      <c r="NQ734" s="154"/>
      <c r="NR734" s="154"/>
      <c r="NS734" s="154"/>
      <c r="NT734" s="154"/>
      <c r="NU734" s="154"/>
      <c r="NV734" s="154"/>
      <c r="NW734" s="154"/>
      <c r="NX734" s="154"/>
      <c r="NY734" s="154"/>
      <c r="NZ734" s="154"/>
      <c r="OA734" s="154"/>
      <c r="OB734" s="154"/>
      <c r="OC734" s="154"/>
      <c r="OD734" s="154"/>
      <c r="OE734" s="154"/>
      <c r="OF734" s="154"/>
      <c r="OG734" s="154"/>
      <c r="OH734" s="154"/>
      <c r="OI734" s="154"/>
      <c r="OJ734" s="154"/>
      <c r="OK734" s="154"/>
      <c r="OL734" s="154"/>
      <c r="OM734" s="154"/>
      <c r="ON734" s="154"/>
      <c r="OO734" s="154"/>
      <c r="OP734" s="154"/>
      <c r="OQ734" s="154"/>
      <c r="OR734" s="154"/>
      <c r="OS734" s="154"/>
      <c r="OT734" s="154"/>
      <c r="OU734" s="154"/>
      <c r="OV734" s="154"/>
      <c r="OW734" s="154"/>
      <c r="OX734" s="154"/>
      <c r="OY734" s="154"/>
      <c r="OZ734" s="154"/>
      <c r="PA734" s="154"/>
      <c r="PB734" s="154"/>
      <c r="PC734" s="154"/>
      <c r="PD734" s="154"/>
      <c r="PE734" s="154"/>
      <c r="PF734" s="154"/>
      <c r="PG734" s="154"/>
      <c r="PH734" s="154"/>
      <c r="PI734" s="154"/>
      <c r="PJ734" s="154"/>
      <c r="PK734" s="154"/>
      <c r="PL734" s="154"/>
      <c r="PM734" s="154"/>
      <c r="PN734" s="154"/>
      <c r="PO734" s="154"/>
      <c r="PP734" s="154"/>
      <c r="PQ734" s="154"/>
      <c r="PR734" s="154"/>
      <c r="PS734" s="154"/>
      <c r="PT734" s="154"/>
      <c r="PU734" s="154"/>
      <c r="PV734" s="154"/>
      <c r="PW734" s="154"/>
      <c r="PX734" s="154"/>
      <c r="PY734" s="154"/>
      <c r="PZ734" s="154"/>
      <c r="QA734" s="154"/>
      <c r="QB734" s="154"/>
      <c r="QC734" s="154"/>
      <c r="QD734" s="154"/>
      <c r="QE734" s="154"/>
      <c r="QF734" s="154"/>
      <c r="QG734" s="154"/>
      <c r="QH734" s="154"/>
      <c r="QI734" s="154"/>
      <c r="QJ734" s="154"/>
      <c r="QK734" s="154"/>
      <c r="QL734" s="154"/>
      <c r="QM734" s="154"/>
      <c r="QN734" s="154"/>
      <c r="QO734" s="154"/>
      <c r="QP734" s="154"/>
      <c r="QQ734" s="154"/>
      <c r="QR734" s="154"/>
      <c r="QS734" s="154"/>
      <c r="QT734" s="154"/>
      <c r="QU734" s="154"/>
      <c r="QV734" s="154"/>
      <c r="QW734" s="154"/>
      <c r="QX734" s="154"/>
      <c r="QY734" s="154"/>
      <c r="QZ734" s="154"/>
      <c r="RA734" s="154"/>
      <c r="RB734" s="154"/>
      <c r="RC734" s="154"/>
      <c r="RD734" s="154"/>
      <c r="RE734" s="154"/>
      <c r="RF734" s="154"/>
      <c r="RG734" s="154"/>
      <c r="RH734" s="154"/>
      <c r="RI734" s="154"/>
      <c r="RJ734" s="154"/>
      <c r="RK734" s="154"/>
      <c r="RL734" s="154"/>
      <c r="RM734" s="154"/>
      <c r="RN734" s="154"/>
      <c r="RO734" s="154"/>
      <c r="RP734" s="154"/>
      <c r="RQ734" s="154"/>
      <c r="RR734" s="154"/>
      <c r="RS734" s="154"/>
      <c r="RT734" s="154"/>
      <c r="RU734" s="154"/>
      <c r="RV734" s="154"/>
      <c r="RW734" s="154"/>
      <c r="RX734" s="154"/>
      <c r="RY734" s="154"/>
      <c r="RZ734" s="154"/>
      <c r="SA734" s="154"/>
      <c r="SB734" s="154"/>
      <c r="SC734" s="154"/>
      <c r="SD734" s="154"/>
      <c r="SE734" s="154"/>
      <c r="SF734" s="154"/>
      <c r="SG734" s="154"/>
      <c r="SH734" s="154"/>
      <c r="SI734" s="154"/>
      <c r="SJ734" s="154"/>
      <c r="SK734" s="154"/>
      <c r="SL734" s="154"/>
      <c r="SM734" s="154"/>
      <c r="SN734" s="154"/>
      <c r="SO734" s="154"/>
      <c r="SP734" s="154"/>
      <c r="SQ734" s="154"/>
      <c r="SR734" s="154"/>
      <c r="SS734" s="154"/>
      <c r="ST734" s="154"/>
      <c r="SU734" s="154"/>
      <c r="SV734" s="154"/>
      <c r="SW734" s="154"/>
      <c r="SX734" s="154"/>
      <c r="SY734" s="154"/>
      <c r="SZ734" s="154"/>
      <c r="TA734" s="154"/>
      <c r="TB734" s="154"/>
      <c r="TC734" s="154"/>
      <c r="TD734" s="154"/>
      <c r="TE734" s="154"/>
      <c r="TF734" s="154"/>
      <c r="TG734" s="154"/>
      <c r="TH734" s="154"/>
      <c r="TI734" s="154"/>
      <c r="TJ734" s="154"/>
      <c r="TK734" s="154"/>
      <c r="TL734" s="154"/>
      <c r="TM734" s="154"/>
      <c r="TN734" s="154"/>
      <c r="TO734" s="154"/>
      <c r="TP734" s="154"/>
      <c r="TQ734" s="154"/>
      <c r="TR734" s="154"/>
      <c r="TS734" s="154"/>
      <c r="TT734" s="154"/>
      <c r="TU734" s="154"/>
      <c r="TV734" s="154"/>
      <c r="TW734" s="154"/>
      <c r="TX734" s="154"/>
      <c r="TY734" s="154"/>
      <c r="TZ734" s="154"/>
      <c r="UA734" s="154"/>
      <c r="UB734" s="154"/>
      <c r="UC734" s="154"/>
      <c r="UD734" s="154"/>
      <c r="UE734" s="154"/>
      <c r="UF734" s="154"/>
      <c r="UG734" s="154"/>
      <c r="UH734" s="154"/>
      <c r="UI734" s="154"/>
      <c r="UJ734" s="154"/>
      <c r="UK734" s="154"/>
      <c r="UL734" s="154"/>
      <c r="UM734" s="154"/>
      <c r="UN734" s="154"/>
      <c r="UO734" s="154"/>
      <c r="UP734" s="154"/>
      <c r="UQ734" s="154"/>
      <c r="UR734" s="154"/>
      <c r="US734" s="154"/>
      <c r="UT734" s="154"/>
      <c r="UU734" s="154"/>
      <c r="UV734" s="154"/>
      <c r="UW734" s="154"/>
      <c r="UX734" s="154"/>
      <c r="UY734" s="154"/>
      <c r="UZ734" s="154"/>
      <c r="VA734" s="154"/>
      <c r="VB734" s="154"/>
      <c r="VC734" s="154"/>
      <c r="VD734" s="154"/>
      <c r="VE734" s="154"/>
      <c r="VF734" s="154"/>
      <c r="VG734" s="154"/>
      <c r="VH734" s="154"/>
      <c r="VI734" s="154"/>
      <c r="VJ734" s="154"/>
      <c r="VK734" s="154"/>
      <c r="VL734" s="154"/>
      <c r="VM734" s="154"/>
      <c r="VN734" s="154"/>
      <c r="VO734" s="154"/>
      <c r="VP734" s="154"/>
      <c r="VQ734" s="154"/>
      <c r="VR734" s="154"/>
      <c r="VS734" s="154"/>
      <c r="VT734" s="154"/>
      <c r="VU734" s="154"/>
      <c r="VV734" s="154"/>
      <c r="VW734" s="154"/>
    </row>
    <row r="735" spans="1:595" s="172" customFormat="1" ht="93.75" customHeight="1">
      <c r="A735" s="798"/>
      <c r="B735" s="673" t="s">
        <v>1549</v>
      </c>
      <c r="C735" s="657" t="s">
        <v>1550</v>
      </c>
      <c r="D735" s="659" t="s">
        <v>1551</v>
      </c>
      <c r="E735" s="661" t="s">
        <v>1435</v>
      </c>
      <c r="F735" s="653" t="s">
        <v>51</v>
      </c>
      <c r="G735" s="664">
        <v>45685</v>
      </c>
      <c r="H735" s="664" t="s">
        <v>1282</v>
      </c>
      <c r="I735" s="206" t="s">
        <v>352</v>
      </c>
      <c r="J735" s="193" t="s">
        <v>26</v>
      </c>
      <c r="K735" s="197" t="s">
        <v>1552</v>
      </c>
      <c r="L735" s="193" t="s">
        <v>28</v>
      </c>
      <c r="M735" s="152">
        <f t="shared" ref="M735:R735" si="86">M736</f>
        <v>6362700</v>
      </c>
      <c r="N735" s="152">
        <f t="shared" si="86"/>
        <v>6362700</v>
      </c>
      <c r="O735" s="152">
        <f t="shared" si="86"/>
        <v>1663000</v>
      </c>
      <c r="P735" s="152">
        <f t="shared" si="86"/>
        <v>2034000</v>
      </c>
      <c r="Q735" s="152">
        <f t="shared" si="86"/>
        <v>2441000</v>
      </c>
      <c r="R735" s="152">
        <f t="shared" si="86"/>
        <v>2441000</v>
      </c>
      <c r="S735" s="557"/>
      <c r="T735" s="153"/>
      <c r="U735" s="153"/>
      <c r="V735" s="153"/>
      <c r="W735" s="153"/>
      <c r="X735" s="153"/>
      <c r="Y735" s="153"/>
      <c r="Z735" s="153"/>
      <c r="AA735" s="153"/>
      <c r="AB735" s="153"/>
      <c r="AC735" s="153"/>
      <c r="AD735" s="153"/>
      <c r="AE735" s="153"/>
      <c r="AF735" s="153"/>
      <c r="AG735" s="153"/>
      <c r="AH735" s="153"/>
      <c r="AI735" s="153"/>
      <c r="AJ735" s="153"/>
      <c r="AK735" s="153"/>
      <c r="AL735" s="153"/>
      <c r="AM735" s="153"/>
      <c r="AN735" s="153"/>
      <c r="AO735" s="153"/>
      <c r="AP735" s="153"/>
      <c r="AQ735" s="153"/>
      <c r="AR735" s="153"/>
      <c r="AS735" s="153"/>
      <c r="AT735" s="153"/>
      <c r="AU735" s="154"/>
      <c r="AV735" s="154"/>
      <c r="AW735" s="154"/>
      <c r="AX735" s="154"/>
      <c r="AY735" s="154"/>
      <c r="AZ735" s="154"/>
      <c r="BA735" s="154"/>
      <c r="BB735" s="154"/>
      <c r="BC735" s="154"/>
      <c r="BD735" s="154"/>
      <c r="BE735" s="154"/>
      <c r="BF735" s="154"/>
      <c r="BG735" s="154"/>
      <c r="BH735" s="154"/>
      <c r="BI735" s="154"/>
      <c r="BJ735" s="154"/>
      <c r="BK735" s="154"/>
      <c r="BL735" s="154"/>
      <c r="BM735" s="154"/>
      <c r="BN735" s="154"/>
      <c r="BO735" s="154"/>
      <c r="BP735" s="154"/>
      <c r="BQ735" s="154"/>
      <c r="BR735" s="154"/>
      <c r="BS735" s="154"/>
      <c r="BT735" s="154"/>
      <c r="BU735" s="154"/>
      <c r="BV735" s="154"/>
      <c r="BW735" s="154"/>
      <c r="BX735" s="154"/>
      <c r="BY735" s="154"/>
      <c r="BZ735" s="154"/>
      <c r="CA735" s="154"/>
      <c r="CB735" s="154"/>
      <c r="CC735" s="154"/>
      <c r="CD735" s="154"/>
      <c r="CE735" s="154"/>
      <c r="CF735" s="154"/>
      <c r="CG735" s="154"/>
      <c r="CH735" s="154"/>
      <c r="CI735" s="154"/>
      <c r="CJ735" s="154"/>
      <c r="CK735" s="154"/>
      <c r="CL735" s="154"/>
      <c r="CM735" s="154"/>
      <c r="CN735" s="154"/>
      <c r="CO735" s="154"/>
      <c r="CP735" s="154"/>
      <c r="CQ735" s="154"/>
      <c r="CR735" s="154"/>
      <c r="CS735" s="154"/>
      <c r="CT735" s="154"/>
      <c r="CU735" s="154"/>
      <c r="CV735" s="154"/>
      <c r="CW735" s="154"/>
      <c r="CX735" s="154"/>
      <c r="CY735" s="154"/>
      <c r="CZ735" s="154"/>
      <c r="DA735" s="154"/>
      <c r="DB735" s="154"/>
      <c r="DC735" s="154"/>
      <c r="DD735" s="154"/>
      <c r="DE735" s="154"/>
      <c r="DF735" s="154"/>
      <c r="DG735" s="154"/>
      <c r="DH735" s="154"/>
      <c r="DI735" s="154"/>
      <c r="DJ735" s="154"/>
      <c r="DK735" s="154"/>
      <c r="DL735" s="154"/>
      <c r="DM735" s="154"/>
      <c r="DN735" s="154"/>
      <c r="DO735" s="154"/>
      <c r="DP735" s="154"/>
      <c r="DQ735" s="154"/>
      <c r="DR735" s="154"/>
      <c r="DS735" s="154"/>
      <c r="DT735" s="154"/>
      <c r="DU735" s="154"/>
      <c r="DV735" s="154"/>
      <c r="DW735" s="154"/>
      <c r="DX735" s="154"/>
      <c r="DY735" s="154"/>
      <c r="DZ735" s="154"/>
      <c r="EA735" s="154"/>
      <c r="EB735" s="154"/>
      <c r="EC735" s="154"/>
      <c r="ED735" s="154"/>
      <c r="EE735" s="154"/>
      <c r="EF735" s="154"/>
      <c r="EG735" s="154"/>
      <c r="EH735" s="154"/>
      <c r="EI735" s="154"/>
      <c r="EJ735" s="154"/>
      <c r="EK735" s="154"/>
      <c r="EL735" s="154"/>
      <c r="EM735" s="154"/>
      <c r="EN735" s="154"/>
      <c r="EO735" s="154"/>
      <c r="EP735" s="154"/>
      <c r="EQ735" s="154"/>
      <c r="ER735" s="154"/>
      <c r="ES735" s="154"/>
      <c r="ET735" s="154"/>
      <c r="EU735" s="154"/>
      <c r="EV735" s="154"/>
      <c r="EW735" s="154"/>
      <c r="EX735" s="154"/>
      <c r="EY735" s="154"/>
      <c r="EZ735" s="154"/>
      <c r="FA735" s="154"/>
      <c r="FB735" s="154"/>
      <c r="FC735" s="154"/>
      <c r="FD735" s="154"/>
      <c r="FE735" s="154"/>
      <c r="FF735" s="154"/>
      <c r="FG735" s="154"/>
      <c r="FH735" s="154"/>
      <c r="FI735" s="154"/>
      <c r="FJ735" s="154"/>
      <c r="FK735" s="154"/>
      <c r="FL735" s="154"/>
      <c r="FM735" s="154"/>
      <c r="FN735" s="154"/>
      <c r="FO735" s="154"/>
      <c r="FP735" s="154"/>
      <c r="FQ735" s="154"/>
      <c r="FR735" s="154"/>
      <c r="FS735" s="154"/>
      <c r="FT735" s="154"/>
      <c r="FU735" s="154"/>
      <c r="FV735" s="154"/>
      <c r="FW735" s="154"/>
      <c r="FX735" s="154"/>
      <c r="FY735" s="154"/>
      <c r="FZ735" s="154"/>
      <c r="GA735" s="154"/>
      <c r="GB735" s="154"/>
      <c r="GC735" s="154"/>
      <c r="GD735" s="154"/>
      <c r="GE735" s="154"/>
      <c r="GF735" s="154"/>
      <c r="GG735" s="154"/>
      <c r="GH735" s="154"/>
      <c r="GI735" s="154"/>
      <c r="GJ735" s="154"/>
      <c r="GK735" s="154"/>
      <c r="GL735" s="154"/>
      <c r="GM735" s="154"/>
      <c r="GN735" s="154"/>
      <c r="GO735" s="154"/>
      <c r="GP735" s="154"/>
      <c r="GQ735" s="154"/>
      <c r="GR735" s="154"/>
      <c r="GS735" s="154"/>
      <c r="GT735" s="154"/>
      <c r="GU735" s="154"/>
      <c r="GV735" s="154"/>
      <c r="GW735" s="154"/>
      <c r="GX735" s="154"/>
      <c r="GY735" s="154"/>
      <c r="GZ735" s="154"/>
      <c r="HA735" s="154"/>
      <c r="HB735" s="154"/>
      <c r="HC735" s="154"/>
      <c r="HD735" s="154"/>
      <c r="HE735" s="154"/>
      <c r="HF735" s="154"/>
      <c r="HG735" s="154"/>
      <c r="HH735" s="154"/>
      <c r="HI735" s="154"/>
      <c r="HJ735" s="154"/>
      <c r="HK735" s="154"/>
      <c r="HL735" s="154"/>
      <c r="HM735" s="154"/>
      <c r="HN735" s="154"/>
      <c r="HO735" s="154"/>
      <c r="HP735" s="154"/>
      <c r="HQ735" s="154"/>
      <c r="HR735" s="154"/>
      <c r="HS735" s="154"/>
      <c r="HT735" s="154"/>
      <c r="HU735" s="154"/>
      <c r="HV735" s="154"/>
      <c r="HW735" s="154"/>
      <c r="HX735" s="154"/>
      <c r="HY735" s="154"/>
      <c r="HZ735" s="154"/>
      <c r="IA735" s="154"/>
      <c r="IB735" s="154"/>
      <c r="IC735" s="154"/>
      <c r="ID735" s="154"/>
      <c r="IE735" s="154"/>
      <c r="IF735" s="154"/>
      <c r="IG735" s="154"/>
      <c r="IH735" s="154"/>
      <c r="II735" s="154"/>
      <c r="IJ735" s="154"/>
      <c r="IK735" s="154"/>
      <c r="IL735" s="154"/>
      <c r="IM735" s="154"/>
      <c r="IN735" s="154"/>
      <c r="IO735" s="154"/>
      <c r="IP735" s="154"/>
      <c r="IQ735" s="154"/>
      <c r="IR735" s="154"/>
      <c r="IS735" s="154"/>
      <c r="IT735" s="154"/>
      <c r="IU735" s="154"/>
      <c r="IV735" s="154"/>
      <c r="IW735" s="154"/>
      <c r="IX735" s="154"/>
      <c r="IY735" s="154"/>
      <c r="IZ735" s="154"/>
      <c r="JA735" s="154"/>
      <c r="JB735" s="154"/>
      <c r="JC735" s="154"/>
      <c r="JD735" s="154"/>
      <c r="JE735" s="154"/>
      <c r="JF735" s="154"/>
      <c r="JG735" s="154"/>
      <c r="JH735" s="154"/>
      <c r="JI735" s="154"/>
      <c r="JJ735" s="154"/>
      <c r="JK735" s="154"/>
      <c r="JL735" s="154"/>
      <c r="JM735" s="154"/>
      <c r="JN735" s="154"/>
      <c r="JO735" s="154"/>
      <c r="JP735" s="154"/>
      <c r="JQ735" s="154"/>
      <c r="JR735" s="154"/>
      <c r="JS735" s="154"/>
      <c r="JT735" s="154"/>
      <c r="JU735" s="154"/>
      <c r="JV735" s="154"/>
      <c r="JW735" s="154"/>
      <c r="JX735" s="154"/>
      <c r="JY735" s="154"/>
      <c r="JZ735" s="154"/>
      <c r="KA735" s="154"/>
      <c r="KB735" s="154"/>
      <c r="KC735" s="154"/>
      <c r="KD735" s="154"/>
      <c r="KE735" s="154"/>
      <c r="KF735" s="154"/>
      <c r="KG735" s="154"/>
      <c r="KH735" s="154"/>
      <c r="KI735" s="154"/>
      <c r="KJ735" s="154"/>
      <c r="KK735" s="154"/>
      <c r="KL735" s="154"/>
      <c r="KM735" s="154"/>
      <c r="KN735" s="154"/>
      <c r="KO735" s="154"/>
      <c r="KP735" s="154"/>
      <c r="KQ735" s="154"/>
      <c r="KR735" s="154"/>
      <c r="KS735" s="154"/>
      <c r="KT735" s="154"/>
      <c r="KU735" s="154"/>
      <c r="KV735" s="154"/>
      <c r="KW735" s="154"/>
      <c r="KX735" s="154"/>
      <c r="KY735" s="154"/>
      <c r="KZ735" s="154"/>
      <c r="LA735" s="154"/>
      <c r="LB735" s="154"/>
      <c r="LC735" s="154"/>
      <c r="LD735" s="154"/>
      <c r="LE735" s="154"/>
      <c r="LF735" s="154"/>
      <c r="LG735" s="154"/>
      <c r="LH735" s="154"/>
      <c r="LI735" s="154"/>
      <c r="LJ735" s="154"/>
      <c r="LK735" s="154"/>
      <c r="LL735" s="154"/>
      <c r="LM735" s="154"/>
      <c r="LN735" s="154"/>
      <c r="LO735" s="154"/>
      <c r="LP735" s="154"/>
      <c r="LQ735" s="154"/>
      <c r="LR735" s="154"/>
      <c r="LS735" s="154"/>
      <c r="LT735" s="154"/>
      <c r="LU735" s="154"/>
      <c r="LV735" s="154"/>
      <c r="LW735" s="154"/>
      <c r="LX735" s="154"/>
      <c r="LY735" s="154"/>
      <c r="LZ735" s="154"/>
      <c r="MA735" s="154"/>
      <c r="MB735" s="154"/>
      <c r="MC735" s="154"/>
      <c r="MD735" s="154"/>
      <c r="ME735" s="154"/>
      <c r="MF735" s="154"/>
      <c r="MG735" s="154"/>
      <c r="MH735" s="154"/>
      <c r="MI735" s="154"/>
      <c r="MJ735" s="154"/>
      <c r="MK735" s="154"/>
      <c r="ML735" s="154"/>
      <c r="MM735" s="154"/>
      <c r="MN735" s="154"/>
      <c r="MO735" s="154"/>
      <c r="MP735" s="154"/>
      <c r="MQ735" s="154"/>
      <c r="MR735" s="154"/>
      <c r="MS735" s="154"/>
      <c r="MT735" s="154"/>
      <c r="MU735" s="154"/>
      <c r="MV735" s="154"/>
      <c r="MW735" s="154"/>
      <c r="MX735" s="154"/>
      <c r="MY735" s="154"/>
      <c r="MZ735" s="154"/>
      <c r="NA735" s="154"/>
      <c r="NB735" s="154"/>
      <c r="NC735" s="154"/>
      <c r="ND735" s="154"/>
      <c r="NE735" s="154"/>
      <c r="NF735" s="154"/>
      <c r="NG735" s="154"/>
      <c r="NH735" s="154"/>
      <c r="NI735" s="154"/>
      <c r="NJ735" s="154"/>
      <c r="NK735" s="154"/>
      <c r="NL735" s="154"/>
      <c r="NM735" s="154"/>
      <c r="NN735" s="154"/>
      <c r="NO735" s="154"/>
      <c r="NP735" s="154"/>
      <c r="NQ735" s="154"/>
      <c r="NR735" s="154"/>
      <c r="NS735" s="154"/>
      <c r="NT735" s="154"/>
      <c r="NU735" s="154"/>
      <c r="NV735" s="154"/>
      <c r="NW735" s="154"/>
      <c r="NX735" s="154"/>
      <c r="NY735" s="154"/>
      <c r="NZ735" s="154"/>
      <c r="OA735" s="154"/>
      <c r="OB735" s="154"/>
      <c r="OC735" s="154"/>
      <c r="OD735" s="154"/>
      <c r="OE735" s="154"/>
      <c r="OF735" s="154"/>
      <c r="OG735" s="154"/>
      <c r="OH735" s="154"/>
      <c r="OI735" s="154"/>
      <c r="OJ735" s="154"/>
      <c r="OK735" s="154"/>
      <c r="OL735" s="154"/>
      <c r="OM735" s="154"/>
      <c r="ON735" s="154"/>
      <c r="OO735" s="154"/>
      <c r="OP735" s="154"/>
      <c r="OQ735" s="154"/>
      <c r="OR735" s="154"/>
      <c r="OS735" s="154"/>
      <c r="OT735" s="154"/>
      <c r="OU735" s="154"/>
      <c r="OV735" s="154"/>
      <c r="OW735" s="154"/>
      <c r="OX735" s="154"/>
      <c r="OY735" s="154"/>
      <c r="OZ735" s="154"/>
      <c r="PA735" s="154"/>
      <c r="PB735" s="154"/>
      <c r="PC735" s="154"/>
      <c r="PD735" s="154"/>
      <c r="PE735" s="154"/>
      <c r="PF735" s="154"/>
      <c r="PG735" s="154"/>
      <c r="PH735" s="154"/>
      <c r="PI735" s="154"/>
      <c r="PJ735" s="154"/>
      <c r="PK735" s="154"/>
      <c r="PL735" s="154"/>
      <c r="PM735" s="154"/>
      <c r="PN735" s="154"/>
      <c r="PO735" s="154"/>
      <c r="PP735" s="154"/>
      <c r="PQ735" s="154"/>
      <c r="PR735" s="154"/>
      <c r="PS735" s="154"/>
      <c r="PT735" s="154"/>
      <c r="PU735" s="154"/>
      <c r="PV735" s="154"/>
      <c r="PW735" s="154"/>
      <c r="PX735" s="154"/>
      <c r="PY735" s="154"/>
      <c r="PZ735" s="154"/>
      <c r="QA735" s="154"/>
      <c r="QB735" s="154"/>
      <c r="QC735" s="154"/>
      <c r="QD735" s="154"/>
      <c r="QE735" s="154"/>
      <c r="QF735" s="154"/>
      <c r="QG735" s="154"/>
      <c r="QH735" s="154"/>
      <c r="QI735" s="154"/>
      <c r="QJ735" s="154"/>
      <c r="QK735" s="154"/>
      <c r="QL735" s="154"/>
      <c r="QM735" s="154"/>
      <c r="QN735" s="154"/>
      <c r="QO735" s="154"/>
      <c r="QP735" s="154"/>
      <c r="QQ735" s="154"/>
      <c r="QR735" s="154"/>
      <c r="QS735" s="154"/>
      <c r="QT735" s="154"/>
      <c r="QU735" s="154"/>
      <c r="QV735" s="154"/>
      <c r="QW735" s="154"/>
      <c r="QX735" s="154"/>
      <c r="QY735" s="154"/>
      <c r="QZ735" s="154"/>
      <c r="RA735" s="154"/>
      <c r="RB735" s="154"/>
      <c r="RC735" s="154"/>
      <c r="RD735" s="154"/>
      <c r="RE735" s="154"/>
      <c r="RF735" s="154"/>
      <c r="RG735" s="154"/>
      <c r="RH735" s="154"/>
      <c r="RI735" s="154"/>
      <c r="RJ735" s="154"/>
      <c r="RK735" s="154"/>
      <c r="RL735" s="154"/>
      <c r="RM735" s="154"/>
      <c r="RN735" s="154"/>
      <c r="RO735" s="154"/>
      <c r="RP735" s="154"/>
      <c r="RQ735" s="154"/>
      <c r="RR735" s="154"/>
      <c r="RS735" s="154"/>
      <c r="RT735" s="154"/>
      <c r="RU735" s="154"/>
      <c r="RV735" s="154"/>
      <c r="RW735" s="154"/>
      <c r="RX735" s="154"/>
      <c r="RY735" s="154"/>
      <c r="RZ735" s="154"/>
      <c r="SA735" s="154"/>
      <c r="SB735" s="154"/>
      <c r="SC735" s="154"/>
      <c r="SD735" s="154"/>
      <c r="SE735" s="154"/>
      <c r="SF735" s="154"/>
      <c r="SG735" s="154"/>
      <c r="SH735" s="154"/>
      <c r="SI735" s="154"/>
      <c r="SJ735" s="154"/>
      <c r="SK735" s="154"/>
      <c r="SL735" s="154"/>
      <c r="SM735" s="154"/>
      <c r="SN735" s="154"/>
      <c r="SO735" s="154"/>
      <c r="SP735" s="154"/>
      <c r="SQ735" s="154"/>
      <c r="SR735" s="154"/>
      <c r="SS735" s="154"/>
      <c r="ST735" s="154"/>
      <c r="SU735" s="154"/>
      <c r="SV735" s="154"/>
      <c r="SW735" s="154"/>
      <c r="SX735" s="154"/>
      <c r="SY735" s="154"/>
      <c r="SZ735" s="154"/>
      <c r="TA735" s="154"/>
      <c r="TB735" s="154"/>
      <c r="TC735" s="154"/>
      <c r="TD735" s="154"/>
      <c r="TE735" s="154"/>
      <c r="TF735" s="154"/>
      <c r="TG735" s="154"/>
      <c r="TH735" s="154"/>
      <c r="TI735" s="154"/>
      <c r="TJ735" s="154"/>
      <c r="TK735" s="154"/>
      <c r="TL735" s="154"/>
      <c r="TM735" s="154"/>
      <c r="TN735" s="154"/>
      <c r="TO735" s="154"/>
      <c r="TP735" s="154"/>
      <c r="TQ735" s="154"/>
      <c r="TR735" s="154"/>
      <c r="TS735" s="154"/>
      <c r="TT735" s="154"/>
      <c r="TU735" s="154"/>
      <c r="TV735" s="154"/>
      <c r="TW735" s="154"/>
      <c r="TX735" s="154"/>
      <c r="TY735" s="154"/>
      <c r="TZ735" s="154"/>
      <c r="UA735" s="154"/>
      <c r="UB735" s="154"/>
      <c r="UC735" s="154"/>
      <c r="UD735" s="154"/>
      <c r="UE735" s="154"/>
      <c r="UF735" s="154"/>
      <c r="UG735" s="154"/>
      <c r="UH735" s="154"/>
      <c r="UI735" s="154"/>
      <c r="UJ735" s="154"/>
      <c r="UK735" s="154"/>
      <c r="UL735" s="154"/>
      <c r="UM735" s="154"/>
      <c r="UN735" s="154"/>
      <c r="UO735" s="154"/>
      <c r="UP735" s="154"/>
      <c r="UQ735" s="154"/>
      <c r="UR735" s="154"/>
      <c r="US735" s="154"/>
      <c r="UT735" s="154"/>
      <c r="UU735" s="154"/>
      <c r="UV735" s="154"/>
      <c r="UW735" s="154"/>
      <c r="UX735" s="154"/>
      <c r="UY735" s="154"/>
      <c r="UZ735" s="154"/>
      <c r="VA735" s="154"/>
      <c r="VB735" s="154"/>
      <c r="VC735" s="154"/>
      <c r="VD735" s="154"/>
      <c r="VE735" s="154"/>
      <c r="VF735" s="154"/>
      <c r="VG735" s="154"/>
      <c r="VH735" s="154"/>
      <c r="VI735" s="154"/>
      <c r="VJ735" s="154"/>
      <c r="VK735" s="154"/>
      <c r="VL735" s="154"/>
      <c r="VM735" s="154"/>
      <c r="VN735" s="154"/>
      <c r="VO735" s="154"/>
      <c r="VP735" s="154"/>
      <c r="VQ735" s="154"/>
      <c r="VR735" s="154"/>
      <c r="VS735" s="154"/>
      <c r="VT735" s="154"/>
      <c r="VU735" s="154"/>
      <c r="VV735" s="154"/>
      <c r="VW735" s="154"/>
    </row>
    <row r="736" spans="1:595" s="153" customFormat="1" ht="52.5" customHeight="1">
      <c r="A736" s="798"/>
      <c r="B736" s="689"/>
      <c r="C736" s="658"/>
      <c r="D736" s="660"/>
      <c r="E736" s="662"/>
      <c r="F736" s="663"/>
      <c r="G736" s="665"/>
      <c r="H736" s="665"/>
      <c r="I736" s="229" t="s">
        <v>352</v>
      </c>
      <c r="J736" s="175" t="s">
        <v>26</v>
      </c>
      <c r="K736" s="175" t="s">
        <v>1552</v>
      </c>
      <c r="L736" s="175" t="s">
        <v>1542</v>
      </c>
      <c r="M736" s="155">
        <v>6362700</v>
      </c>
      <c r="N736" s="155">
        <v>6362700</v>
      </c>
      <c r="O736" s="155">
        <v>1663000</v>
      </c>
      <c r="P736" s="168">
        <v>2034000</v>
      </c>
      <c r="Q736" s="161">
        <v>2441000</v>
      </c>
      <c r="R736" s="161">
        <v>2441000</v>
      </c>
      <c r="S736" s="546">
        <v>3</v>
      </c>
      <c r="AU736" s="154"/>
      <c r="AV736" s="154"/>
      <c r="AW736" s="154"/>
      <c r="AX736" s="154"/>
      <c r="AY736" s="154"/>
      <c r="AZ736" s="154"/>
      <c r="BA736" s="154"/>
      <c r="BB736" s="154"/>
      <c r="BC736" s="154"/>
      <c r="BD736" s="154"/>
      <c r="BE736" s="154"/>
      <c r="BF736" s="154"/>
      <c r="BG736" s="154"/>
      <c r="BH736" s="154"/>
      <c r="BI736" s="154"/>
      <c r="BJ736" s="154"/>
      <c r="BK736" s="154"/>
      <c r="BL736" s="154"/>
      <c r="BM736" s="154"/>
      <c r="BN736" s="154"/>
      <c r="BO736" s="154"/>
      <c r="BP736" s="154"/>
      <c r="BQ736" s="154"/>
      <c r="BR736" s="154"/>
      <c r="BS736" s="154"/>
      <c r="BT736" s="154"/>
      <c r="BU736" s="154"/>
      <c r="BV736" s="154"/>
      <c r="BW736" s="154"/>
      <c r="BX736" s="154"/>
      <c r="BY736" s="154"/>
      <c r="BZ736" s="154"/>
      <c r="CA736" s="154"/>
      <c r="CB736" s="154"/>
      <c r="CC736" s="154"/>
      <c r="CD736" s="154"/>
      <c r="CE736" s="154"/>
      <c r="CF736" s="154"/>
      <c r="CG736" s="154"/>
      <c r="CH736" s="154"/>
      <c r="CI736" s="154"/>
      <c r="CJ736" s="154"/>
      <c r="CK736" s="154"/>
      <c r="CL736" s="154"/>
      <c r="CM736" s="154"/>
      <c r="CN736" s="154"/>
      <c r="CO736" s="154"/>
      <c r="CP736" s="154"/>
      <c r="CQ736" s="154"/>
      <c r="CR736" s="154"/>
      <c r="CS736" s="154"/>
      <c r="CT736" s="154"/>
      <c r="CU736" s="154"/>
      <c r="CV736" s="154"/>
      <c r="CW736" s="154"/>
      <c r="CX736" s="154"/>
      <c r="CY736" s="154"/>
      <c r="CZ736" s="154"/>
      <c r="DA736" s="154"/>
      <c r="DB736" s="154"/>
      <c r="DC736" s="154"/>
      <c r="DD736" s="154"/>
      <c r="DE736" s="154"/>
      <c r="DF736" s="154"/>
      <c r="DG736" s="154"/>
      <c r="DH736" s="154"/>
      <c r="DI736" s="154"/>
      <c r="DJ736" s="154"/>
      <c r="DK736" s="154"/>
      <c r="DL736" s="154"/>
      <c r="DM736" s="154"/>
      <c r="DN736" s="154"/>
      <c r="DO736" s="154"/>
      <c r="DP736" s="154"/>
      <c r="DQ736" s="154"/>
      <c r="DR736" s="154"/>
      <c r="DS736" s="154"/>
      <c r="DT736" s="154"/>
      <c r="DU736" s="154"/>
      <c r="DV736" s="154"/>
      <c r="DW736" s="154"/>
      <c r="DX736" s="154"/>
      <c r="DY736" s="154"/>
      <c r="DZ736" s="154"/>
      <c r="EA736" s="154"/>
      <c r="EB736" s="154"/>
      <c r="EC736" s="154"/>
      <c r="ED736" s="154"/>
      <c r="EE736" s="154"/>
      <c r="EF736" s="154"/>
      <c r="EG736" s="154"/>
      <c r="EH736" s="154"/>
      <c r="EI736" s="154"/>
      <c r="EJ736" s="154"/>
      <c r="EK736" s="154"/>
      <c r="EL736" s="154"/>
      <c r="EM736" s="154"/>
      <c r="EN736" s="154"/>
      <c r="EO736" s="154"/>
      <c r="EP736" s="154"/>
      <c r="EQ736" s="154"/>
      <c r="ER736" s="154"/>
      <c r="ES736" s="154"/>
      <c r="ET736" s="154"/>
      <c r="EU736" s="154"/>
      <c r="EV736" s="154"/>
      <c r="EW736" s="154"/>
      <c r="EX736" s="154"/>
      <c r="EY736" s="154"/>
      <c r="EZ736" s="154"/>
      <c r="FA736" s="154"/>
      <c r="FB736" s="154"/>
      <c r="FC736" s="154"/>
      <c r="FD736" s="154"/>
      <c r="FE736" s="154"/>
      <c r="FF736" s="154"/>
      <c r="FG736" s="154"/>
      <c r="FH736" s="154"/>
      <c r="FI736" s="154"/>
      <c r="FJ736" s="154"/>
      <c r="FK736" s="154"/>
      <c r="FL736" s="154"/>
      <c r="FM736" s="154"/>
      <c r="FN736" s="154"/>
      <c r="FO736" s="154"/>
      <c r="FP736" s="154"/>
      <c r="FQ736" s="154"/>
      <c r="FR736" s="154"/>
      <c r="FS736" s="154"/>
      <c r="FT736" s="154"/>
      <c r="FU736" s="154"/>
      <c r="FV736" s="154"/>
      <c r="FW736" s="154"/>
      <c r="FX736" s="154"/>
      <c r="FY736" s="154"/>
      <c r="FZ736" s="154"/>
      <c r="GA736" s="154"/>
      <c r="GB736" s="154"/>
      <c r="GC736" s="154"/>
      <c r="GD736" s="154"/>
      <c r="GE736" s="154"/>
      <c r="GF736" s="154"/>
      <c r="GG736" s="154"/>
      <c r="GH736" s="154"/>
      <c r="GI736" s="154"/>
      <c r="GJ736" s="154"/>
      <c r="GK736" s="154"/>
      <c r="GL736" s="154"/>
      <c r="GM736" s="154"/>
      <c r="GN736" s="154"/>
      <c r="GO736" s="154"/>
      <c r="GP736" s="154"/>
      <c r="GQ736" s="154"/>
      <c r="GR736" s="154"/>
      <c r="GS736" s="154"/>
      <c r="GT736" s="154"/>
      <c r="GU736" s="154"/>
      <c r="GV736" s="154"/>
      <c r="GW736" s="154"/>
      <c r="GX736" s="154"/>
      <c r="GY736" s="154"/>
      <c r="GZ736" s="154"/>
      <c r="HA736" s="154"/>
      <c r="HB736" s="154"/>
      <c r="HC736" s="154"/>
      <c r="HD736" s="154"/>
      <c r="HE736" s="154"/>
      <c r="HF736" s="154"/>
      <c r="HG736" s="154"/>
      <c r="HH736" s="154"/>
      <c r="HI736" s="154"/>
      <c r="HJ736" s="154"/>
      <c r="HK736" s="154"/>
      <c r="HL736" s="154"/>
      <c r="HM736" s="154"/>
      <c r="HN736" s="154"/>
      <c r="HO736" s="154"/>
      <c r="HP736" s="154"/>
      <c r="HQ736" s="154"/>
      <c r="HR736" s="154"/>
      <c r="HS736" s="154"/>
      <c r="HT736" s="154"/>
      <c r="HU736" s="154"/>
      <c r="HV736" s="154"/>
      <c r="HW736" s="154"/>
      <c r="HX736" s="154"/>
      <c r="HY736" s="154"/>
      <c r="HZ736" s="154"/>
      <c r="IA736" s="154"/>
      <c r="IB736" s="154"/>
      <c r="IC736" s="154"/>
      <c r="ID736" s="154"/>
      <c r="IE736" s="154"/>
      <c r="IF736" s="154"/>
      <c r="IG736" s="154"/>
      <c r="IH736" s="154"/>
      <c r="II736" s="154"/>
      <c r="IJ736" s="154"/>
      <c r="IK736" s="154"/>
      <c r="IL736" s="154"/>
      <c r="IM736" s="154"/>
      <c r="IN736" s="154"/>
      <c r="IO736" s="154"/>
      <c r="IP736" s="154"/>
      <c r="IQ736" s="154"/>
      <c r="IR736" s="154"/>
      <c r="IS736" s="154"/>
      <c r="IT736" s="154"/>
      <c r="IU736" s="154"/>
      <c r="IV736" s="154"/>
      <c r="IW736" s="154"/>
      <c r="IX736" s="154"/>
      <c r="IY736" s="154"/>
      <c r="IZ736" s="154"/>
      <c r="JA736" s="154"/>
      <c r="JB736" s="154"/>
      <c r="JC736" s="154"/>
      <c r="JD736" s="154"/>
      <c r="JE736" s="154"/>
      <c r="JF736" s="154"/>
      <c r="JG736" s="154"/>
      <c r="JH736" s="154"/>
      <c r="JI736" s="154"/>
      <c r="JJ736" s="154"/>
      <c r="JK736" s="154"/>
      <c r="JL736" s="154"/>
      <c r="JM736" s="154"/>
      <c r="JN736" s="154"/>
      <c r="JO736" s="154"/>
      <c r="JP736" s="154"/>
      <c r="JQ736" s="154"/>
      <c r="JR736" s="154"/>
      <c r="JS736" s="154"/>
      <c r="JT736" s="154"/>
      <c r="JU736" s="154"/>
      <c r="JV736" s="154"/>
      <c r="JW736" s="154"/>
      <c r="JX736" s="154"/>
      <c r="JY736" s="154"/>
      <c r="JZ736" s="154"/>
      <c r="KA736" s="154"/>
      <c r="KB736" s="154"/>
      <c r="KC736" s="154"/>
      <c r="KD736" s="154"/>
      <c r="KE736" s="154"/>
      <c r="KF736" s="154"/>
      <c r="KG736" s="154"/>
      <c r="KH736" s="154"/>
      <c r="KI736" s="154"/>
      <c r="KJ736" s="154"/>
      <c r="KK736" s="154"/>
      <c r="KL736" s="154"/>
      <c r="KM736" s="154"/>
      <c r="KN736" s="154"/>
      <c r="KO736" s="154"/>
      <c r="KP736" s="154"/>
      <c r="KQ736" s="154"/>
      <c r="KR736" s="154"/>
      <c r="KS736" s="154"/>
      <c r="KT736" s="154"/>
      <c r="KU736" s="154"/>
      <c r="KV736" s="154"/>
      <c r="KW736" s="154"/>
      <c r="KX736" s="154"/>
      <c r="KY736" s="154"/>
      <c r="KZ736" s="154"/>
      <c r="LA736" s="154"/>
      <c r="LB736" s="154"/>
      <c r="LC736" s="154"/>
      <c r="LD736" s="154"/>
      <c r="LE736" s="154"/>
      <c r="LF736" s="154"/>
      <c r="LG736" s="154"/>
      <c r="LH736" s="154"/>
      <c r="LI736" s="154"/>
      <c r="LJ736" s="154"/>
      <c r="LK736" s="154"/>
      <c r="LL736" s="154"/>
      <c r="LM736" s="154"/>
      <c r="LN736" s="154"/>
      <c r="LO736" s="154"/>
      <c r="LP736" s="154"/>
      <c r="LQ736" s="154"/>
      <c r="LR736" s="154"/>
      <c r="LS736" s="154"/>
      <c r="LT736" s="154"/>
      <c r="LU736" s="154"/>
      <c r="LV736" s="154"/>
      <c r="LW736" s="154"/>
      <c r="LX736" s="154"/>
      <c r="LY736" s="154"/>
      <c r="LZ736" s="154"/>
      <c r="MA736" s="154"/>
      <c r="MB736" s="154"/>
      <c r="MC736" s="154"/>
      <c r="MD736" s="154"/>
      <c r="ME736" s="154"/>
      <c r="MF736" s="154"/>
      <c r="MG736" s="154"/>
      <c r="MH736" s="154"/>
      <c r="MI736" s="154"/>
      <c r="MJ736" s="154"/>
      <c r="MK736" s="154"/>
      <c r="ML736" s="154"/>
      <c r="MM736" s="154"/>
      <c r="MN736" s="154"/>
      <c r="MO736" s="154"/>
      <c r="MP736" s="154"/>
      <c r="MQ736" s="154"/>
      <c r="MR736" s="154"/>
      <c r="MS736" s="154"/>
      <c r="MT736" s="154"/>
      <c r="MU736" s="154"/>
      <c r="MV736" s="154"/>
      <c r="MW736" s="154"/>
      <c r="MX736" s="154"/>
      <c r="MY736" s="154"/>
      <c r="MZ736" s="154"/>
      <c r="NA736" s="154"/>
      <c r="NB736" s="154"/>
      <c r="NC736" s="154"/>
      <c r="ND736" s="154"/>
      <c r="NE736" s="154"/>
      <c r="NF736" s="154"/>
      <c r="NG736" s="154"/>
      <c r="NH736" s="154"/>
      <c r="NI736" s="154"/>
      <c r="NJ736" s="154"/>
      <c r="NK736" s="154"/>
      <c r="NL736" s="154"/>
      <c r="NM736" s="154"/>
      <c r="NN736" s="154"/>
      <c r="NO736" s="154"/>
      <c r="NP736" s="154"/>
      <c r="NQ736" s="154"/>
      <c r="NR736" s="154"/>
      <c r="NS736" s="154"/>
      <c r="NT736" s="154"/>
      <c r="NU736" s="154"/>
      <c r="NV736" s="154"/>
      <c r="NW736" s="154"/>
      <c r="NX736" s="154"/>
      <c r="NY736" s="154"/>
      <c r="NZ736" s="154"/>
      <c r="OA736" s="154"/>
      <c r="OB736" s="154"/>
      <c r="OC736" s="154"/>
      <c r="OD736" s="154"/>
      <c r="OE736" s="154"/>
      <c r="OF736" s="154"/>
      <c r="OG736" s="154"/>
      <c r="OH736" s="154"/>
      <c r="OI736" s="154"/>
      <c r="OJ736" s="154"/>
      <c r="OK736" s="154"/>
      <c r="OL736" s="154"/>
      <c r="OM736" s="154"/>
      <c r="ON736" s="154"/>
      <c r="OO736" s="154"/>
      <c r="OP736" s="154"/>
      <c r="OQ736" s="154"/>
      <c r="OR736" s="154"/>
      <c r="OS736" s="154"/>
      <c r="OT736" s="154"/>
      <c r="OU736" s="154"/>
      <c r="OV736" s="154"/>
      <c r="OW736" s="154"/>
      <c r="OX736" s="154"/>
      <c r="OY736" s="154"/>
      <c r="OZ736" s="154"/>
      <c r="PA736" s="154"/>
      <c r="PB736" s="154"/>
      <c r="PC736" s="154"/>
      <c r="PD736" s="154"/>
      <c r="PE736" s="154"/>
      <c r="PF736" s="154"/>
      <c r="PG736" s="154"/>
      <c r="PH736" s="154"/>
      <c r="PI736" s="154"/>
      <c r="PJ736" s="154"/>
      <c r="PK736" s="154"/>
      <c r="PL736" s="154"/>
      <c r="PM736" s="154"/>
      <c r="PN736" s="154"/>
      <c r="PO736" s="154"/>
      <c r="PP736" s="154"/>
      <c r="PQ736" s="154"/>
      <c r="PR736" s="154"/>
      <c r="PS736" s="154"/>
      <c r="PT736" s="154"/>
      <c r="PU736" s="154"/>
      <c r="PV736" s="154"/>
      <c r="PW736" s="154"/>
      <c r="PX736" s="154"/>
      <c r="PY736" s="154"/>
      <c r="PZ736" s="154"/>
      <c r="QA736" s="154"/>
      <c r="QB736" s="154"/>
      <c r="QC736" s="154"/>
      <c r="QD736" s="154"/>
      <c r="QE736" s="154"/>
      <c r="QF736" s="154"/>
      <c r="QG736" s="154"/>
      <c r="QH736" s="154"/>
      <c r="QI736" s="154"/>
      <c r="QJ736" s="154"/>
      <c r="QK736" s="154"/>
      <c r="QL736" s="154"/>
      <c r="QM736" s="154"/>
      <c r="QN736" s="154"/>
      <c r="QO736" s="154"/>
      <c r="QP736" s="154"/>
      <c r="QQ736" s="154"/>
      <c r="QR736" s="154"/>
      <c r="QS736" s="154"/>
      <c r="QT736" s="154"/>
      <c r="QU736" s="154"/>
      <c r="QV736" s="154"/>
      <c r="QW736" s="154"/>
      <c r="QX736" s="154"/>
      <c r="QY736" s="154"/>
      <c r="QZ736" s="154"/>
      <c r="RA736" s="154"/>
      <c r="RB736" s="154"/>
      <c r="RC736" s="154"/>
      <c r="RD736" s="154"/>
      <c r="RE736" s="154"/>
      <c r="RF736" s="154"/>
      <c r="RG736" s="154"/>
      <c r="RH736" s="154"/>
      <c r="RI736" s="154"/>
      <c r="RJ736" s="154"/>
      <c r="RK736" s="154"/>
      <c r="RL736" s="154"/>
      <c r="RM736" s="154"/>
      <c r="RN736" s="154"/>
      <c r="RO736" s="154"/>
      <c r="RP736" s="154"/>
      <c r="RQ736" s="154"/>
      <c r="RR736" s="154"/>
      <c r="RS736" s="154"/>
      <c r="RT736" s="154"/>
      <c r="RU736" s="154"/>
      <c r="RV736" s="154"/>
      <c r="RW736" s="154"/>
      <c r="RX736" s="154"/>
      <c r="RY736" s="154"/>
      <c r="RZ736" s="154"/>
      <c r="SA736" s="154"/>
      <c r="SB736" s="154"/>
      <c r="SC736" s="154"/>
      <c r="SD736" s="154"/>
      <c r="SE736" s="154"/>
      <c r="SF736" s="154"/>
      <c r="SG736" s="154"/>
      <c r="SH736" s="154"/>
      <c r="SI736" s="154"/>
      <c r="SJ736" s="154"/>
      <c r="SK736" s="154"/>
      <c r="SL736" s="154"/>
      <c r="SM736" s="154"/>
      <c r="SN736" s="154"/>
      <c r="SO736" s="154"/>
      <c r="SP736" s="154"/>
      <c r="SQ736" s="154"/>
      <c r="SR736" s="154"/>
      <c r="SS736" s="154"/>
      <c r="ST736" s="154"/>
      <c r="SU736" s="154"/>
      <c r="SV736" s="154"/>
      <c r="SW736" s="154"/>
      <c r="SX736" s="154"/>
      <c r="SY736" s="154"/>
      <c r="SZ736" s="154"/>
      <c r="TA736" s="154"/>
      <c r="TB736" s="154"/>
      <c r="TC736" s="154"/>
      <c r="TD736" s="154"/>
      <c r="TE736" s="154"/>
      <c r="TF736" s="154"/>
      <c r="TG736" s="154"/>
      <c r="TH736" s="154"/>
      <c r="TI736" s="154"/>
      <c r="TJ736" s="154"/>
      <c r="TK736" s="154"/>
      <c r="TL736" s="154"/>
      <c r="TM736" s="154"/>
      <c r="TN736" s="154"/>
      <c r="TO736" s="154"/>
      <c r="TP736" s="154"/>
      <c r="TQ736" s="154"/>
      <c r="TR736" s="154"/>
      <c r="TS736" s="154"/>
      <c r="TT736" s="154"/>
      <c r="TU736" s="154"/>
      <c r="TV736" s="154"/>
      <c r="TW736" s="154"/>
      <c r="TX736" s="154"/>
      <c r="TY736" s="154"/>
      <c r="TZ736" s="154"/>
      <c r="UA736" s="154"/>
      <c r="UB736" s="154"/>
      <c r="UC736" s="154"/>
      <c r="UD736" s="154"/>
      <c r="UE736" s="154"/>
      <c r="UF736" s="154"/>
      <c r="UG736" s="154"/>
      <c r="UH736" s="154"/>
      <c r="UI736" s="154"/>
      <c r="UJ736" s="154"/>
      <c r="UK736" s="154"/>
      <c r="UL736" s="154"/>
      <c r="UM736" s="154"/>
      <c r="UN736" s="154"/>
      <c r="UO736" s="154"/>
      <c r="UP736" s="154"/>
      <c r="UQ736" s="154"/>
      <c r="UR736" s="154"/>
      <c r="US736" s="154"/>
      <c r="UT736" s="154"/>
      <c r="UU736" s="154"/>
      <c r="UV736" s="154"/>
      <c r="UW736" s="154"/>
      <c r="UX736" s="154"/>
      <c r="UY736" s="154"/>
      <c r="UZ736" s="154"/>
      <c r="VA736" s="154"/>
      <c r="VB736" s="154"/>
      <c r="VC736" s="154"/>
      <c r="VD736" s="154"/>
      <c r="VE736" s="154"/>
      <c r="VF736" s="154"/>
      <c r="VG736" s="154"/>
      <c r="VH736" s="154"/>
      <c r="VI736" s="154"/>
      <c r="VJ736" s="154"/>
      <c r="VK736" s="154"/>
      <c r="VL736" s="154"/>
      <c r="VM736" s="154"/>
      <c r="VN736" s="154"/>
      <c r="VO736" s="154"/>
      <c r="VP736" s="154"/>
      <c r="VQ736" s="154"/>
      <c r="VR736" s="154"/>
      <c r="VS736" s="154"/>
      <c r="VT736" s="154"/>
      <c r="VU736" s="154"/>
      <c r="VV736" s="154"/>
      <c r="VW736" s="154"/>
    </row>
    <row r="737" spans="1:595" s="157" customFormat="1" ht="51.75" customHeight="1">
      <c r="A737" s="798"/>
      <c r="B737" s="673" t="s">
        <v>1553</v>
      </c>
      <c r="C737" s="657" t="s">
        <v>1554</v>
      </c>
      <c r="D737" s="659" t="s">
        <v>1290</v>
      </c>
      <c r="E737" s="681" t="s">
        <v>1555</v>
      </c>
      <c r="F737" s="653" t="s">
        <v>51</v>
      </c>
      <c r="G737" s="664">
        <v>43466</v>
      </c>
      <c r="H737" s="664" t="s">
        <v>24</v>
      </c>
      <c r="I737" s="206" t="s">
        <v>352</v>
      </c>
      <c r="J737" s="193" t="s">
        <v>26</v>
      </c>
      <c r="K737" s="197" t="s">
        <v>1556</v>
      </c>
      <c r="L737" s="193" t="s">
        <v>28</v>
      </c>
      <c r="M737" s="152">
        <f t="shared" ref="M737:R737" si="87">M738</f>
        <v>1900700</v>
      </c>
      <c r="N737" s="152">
        <f t="shared" si="87"/>
        <v>1900700</v>
      </c>
      <c r="O737" s="152">
        <f t="shared" si="87"/>
        <v>415800</v>
      </c>
      <c r="P737" s="152">
        <f t="shared" si="87"/>
        <v>508500</v>
      </c>
      <c r="Q737" s="152">
        <f t="shared" si="87"/>
        <v>610300</v>
      </c>
      <c r="R737" s="152">
        <f t="shared" si="87"/>
        <v>610300</v>
      </c>
      <c r="S737" s="557"/>
      <c r="T737" s="153"/>
      <c r="U737" s="153"/>
      <c r="V737" s="153"/>
      <c r="W737" s="153"/>
      <c r="X737" s="153"/>
      <c r="Y737" s="153"/>
      <c r="Z737" s="153"/>
      <c r="AA737" s="153"/>
      <c r="AB737" s="153"/>
      <c r="AC737" s="153"/>
      <c r="AD737" s="153"/>
      <c r="AE737" s="153"/>
      <c r="AF737" s="153"/>
      <c r="AG737" s="153"/>
      <c r="AH737" s="153"/>
      <c r="AI737" s="153"/>
      <c r="AJ737" s="153"/>
      <c r="AK737" s="153"/>
      <c r="AL737" s="153"/>
      <c r="AM737" s="153"/>
      <c r="AN737" s="153"/>
      <c r="AO737" s="153"/>
      <c r="AP737" s="153"/>
      <c r="AQ737" s="153"/>
      <c r="AR737" s="153"/>
      <c r="AS737" s="153"/>
      <c r="AT737" s="153"/>
      <c r="AU737" s="154"/>
      <c r="AV737" s="154"/>
      <c r="AW737" s="154"/>
      <c r="AX737" s="154"/>
      <c r="AY737" s="154"/>
      <c r="AZ737" s="154"/>
      <c r="BA737" s="154"/>
      <c r="BB737" s="154"/>
      <c r="BC737" s="154"/>
      <c r="BD737" s="154"/>
      <c r="BE737" s="154"/>
      <c r="BF737" s="154"/>
      <c r="BG737" s="154"/>
      <c r="BH737" s="154"/>
      <c r="BI737" s="154"/>
      <c r="BJ737" s="154"/>
      <c r="BK737" s="154"/>
      <c r="BL737" s="154"/>
      <c r="BM737" s="154"/>
      <c r="BN737" s="154"/>
      <c r="BO737" s="154"/>
      <c r="BP737" s="154"/>
      <c r="BQ737" s="154"/>
      <c r="BR737" s="154"/>
      <c r="BS737" s="154"/>
      <c r="BT737" s="154"/>
      <c r="BU737" s="154"/>
      <c r="BV737" s="154"/>
      <c r="BW737" s="154"/>
      <c r="BX737" s="154"/>
      <c r="BY737" s="154"/>
      <c r="BZ737" s="154"/>
      <c r="CA737" s="154"/>
      <c r="CB737" s="154"/>
      <c r="CC737" s="154"/>
      <c r="CD737" s="154"/>
      <c r="CE737" s="154"/>
      <c r="CF737" s="154"/>
      <c r="CG737" s="154"/>
      <c r="CH737" s="154"/>
      <c r="CI737" s="154"/>
      <c r="CJ737" s="154"/>
      <c r="CK737" s="154"/>
      <c r="CL737" s="154"/>
      <c r="CM737" s="154"/>
      <c r="CN737" s="154"/>
      <c r="CO737" s="154"/>
      <c r="CP737" s="154"/>
      <c r="CQ737" s="154"/>
      <c r="CR737" s="154"/>
      <c r="CS737" s="154"/>
      <c r="CT737" s="154"/>
      <c r="CU737" s="154"/>
      <c r="CV737" s="154"/>
      <c r="CW737" s="154"/>
      <c r="CX737" s="154"/>
      <c r="CY737" s="154"/>
      <c r="CZ737" s="154"/>
      <c r="DA737" s="154"/>
      <c r="DB737" s="154"/>
      <c r="DC737" s="154"/>
      <c r="DD737" s="154"/>
      <c r="DE737" s="154"/>
      <c r="DF737" s="154"/>
      <c r="DG737" s="154"/>
      <c r="DH737" s="154"/>
      <c r="DI737" s="154"/>
      <c r="DJ737" s="154"/>
      <c r="DK737" s="154"/>
      <c r="DL737" s="154"/>
      <c r="DM737" s="154"/>
      <c r="DN737" s="154"/>
      <c r="DO737" s="154"/>
      <c r="DP737" s="154"/>
      <c r="DQ737" s="154"/>
      <c r="DR737" s="154"/>
      <c r="DS737" s="154"/>
      <c r="DT737" s="154"/>
      <c r="DU737" s="154"/>
      <c r="DV737" s="154"/>
      <c r="DW737" s="154"/>
      <c r="DX737" s="154"/>
      <c r="DY737" s="154"/>
      <c r="DZ737" s="154"/>
      <c r="EA737" s="154"/>
      <c r="EB737" s="154"/>
      <c r="EC737" s="154"/>
      <c r="ED737" s="154"/>
      <c r="EE737" s="154"/>
      <c r="EF737" s="154"/>
      <c r="EG737" s="154"/>
      <c r="EH737" s="154"/>
      <c r="EI737" s="154"/>
      <c r="EJ737" s="154"/>
      <c r="EK737" s="154"/>
      <c r="EL737" s="154"/>
      <c r="EM737" s="154"/>
      <c r="EN737" s="154"/>
      <c r="EO737" s="154"/>
      <c r="EP737" s="154"/>
      <c r="EQ737" s="154"/>
      <c r="ER737" s="154"/>
      <c r="ES737" s="154"/>
      <c r="ET737" s="154"/>
      <c r="EU737" s="154"/>
      <c r="EV737" s="154"/>
      <c r="EW737" s="154"/>
      <c r="EX737" s="154"/>
      <c r="EY737" s="154"/>
      <c r="EZ737" s="154"/>
      <c r="FA737" s="154"/>
      <c r="FB737" s="154"/>
      <c r="FC737" s="154"/>
      <c r="FD737" s="154"/>
      <c r="FE737" s="154"/>
      <c r="FF737" s="154"/>
      <c r="FG737" s="154"/>
      <c r="FH737" s="154"/>
      <c r="FI737" s="154"/>
      <c r="FJ737" s="154"/>
      <c r="FK737" s="154"/>
      <c r="FL737" s="154"/>
      <c r="FM737" s="154"/>
      <c r="FN737" s="154"/>
      <c r="FO737" s="154"/>
      <c r="FP737" s="154"/>
      <c r="FQ737" s="154"/>
      <c r="FR737" s="154"/>
      <c r="FS737" s="154"/>
      <c r="FT737" s="154"/>
      <c r="FU737" s="154"/>
      <c r="FV737" s="154"/>
      <c r="FW737" s="154"/>
      <c r="FX737" s="154"/>
      <c r="FY737" s="154"/>
      <c r="FZ737" s="154"/>
      <c r="GA737" s="154"/>
      <c r="GB737" s="154"/>
      <c r="GC737" s="154"/>
      <c r="GD737" s="154"/>
      <c r="GE737" s="154"/>
      <c r="GF737" s="154"/>
      <c r="GG737" s="154"/>
      <c r="GH737" s="154"/>
      <c r="GI737" s="154"/>
      <c r="GJ737" s="154"/>
      <c r="GK737" s="154"/>
      <c r="GL737" s="154"/>
      <c r="GM737" s="154"/>
      <c r="GN737" s="154"/>
      <c r="GO737" s="154"/>
      <c r="GP737" s="154"/>
      <c r="GQ737" s="154"/>
      <c r="GR737" s="154"/>
      <c r="GS737" s="154"/>
      <c r="GT737" s="154"/>
      <c r="GU737" s="154"/>
      <c r="GV737" s="154"/>
      <c r="GW737" s="154"/>
      <c r="GX737" s="154"/>
      <c r="GY737" s="154"/>
      <c r="GZ737" s="154"/>
      <c r="HA737" s="154"/>
      <c r="HB737" s="154"/>
      <c r="HC737" s="154"/>
      <c r="HD737" s="154"/>
      <c r="HE737" s="154"/>
      <c r="HF737" s="154"/>
      <c r="HG737" s="154"/>
      <c r="HH737" s="154"/>
      <c r="HI737" s="154"/>
      <c r="HJ737" s="154"/>
      <c r="HK737" s="154"/>
      <c r="HL737" s="154"/>
      <c r="HM737" s="154"/>
      <c r="HN737" s="154"/>
      <c r="HO737" s="154"/>
      <c r="HP737" s="154"/>
      <c r="HQ737" s="154"/>
      <c r="HR737" s="154"/>
      <c r="HS737" s="154"/>
      <c r="HT737" s="154"/>
      <c r="HU737" s="154"/>
      <c r="HV737" s="154"/>
      <c r="HW737" s="154"/>
      <c r="HX737" s="154"/>
      <c r="HY737" s="154"/>
      <c r="HZ737" s="154"/>
      <c r="IA737" s="154"/>
      <c r="IB737" s="154"/>
      <c r="IC737" s="154"/>
      <c r="ID737" s="154"/>
      <c r="IE737" s="154"/>
      <c r="IF737" s="154"/>
      <c r="IG737" s="154"/>
      <c r="IH737" s="154"/>
      <c r="II737" s="154"/>
      <c r="IJ737" s="154"/>
      <c r="IK737" s="154"/>
      <c r="IL737" s="154"/>
      <c r="IM737" s="154"/>
      <c r="IN737" s="154"/>
      <c r="IO737" s="154"/>
      <c r="IP737" s="154"/>
      <c r="IQ737" s="154"/>
      <c r="IR737" s="154"/>
      <c r="IS737" s="154"/>
      <c r="IT737" s="154"/>
      <c r="IU737" s="154"/>
      <c r="IV737" s="154"/>
      <c r="IW737" s="154"/>
      <c r="IX737" s="154"/>
      <c r="IY737" s="154"/>
      <c r="IZ737" s="154"/>
      <c r="JA737" s="154"/>
      <c r="JB737" s="154"/>
      <c r="JC737" s="154"/>
      <c r="JD737" s="154"/>
      <c r="JE737" s="154"/>
      <c r="JF737" s="154"/>
      <c r="JG737" s="154"/>
      <c r="JH737" s="154"/>
      <c r="JI737" s="154"/>
      <c r="JJ737" s="154"/>
      <c r="JK737" s="154"/>
      <c r="JL737" s="154"/>
      <c r="JM737" s="154"/>
      <c r="JN737" s="154"/>
      <c r="JO737" s="154"/>
      <c r="JP737" s="154"/>
      <c r="JQ737" s="154"/>
      <c r="JR737" s="154"/>
      <c r="JS737" s="154"/>
      <c r="JT737" s="154"/>
      <c r="JU737" s="154"/>
      <c r="JV737" s="154"/>
      <c r="JW737" s="154"/>
      <c r="JX737" s="154"/>
      <c r="JY737" s="154"/>
      <c r="JZ737" s="154"/>
      <c r="KA737" s="154"/>
      <c r="KB737" s="154"/>
      <c r="KC737" s="154"/>
      <c r="KD737" s="154"/>
      <c r="KE737" s="154"/>
      <c r="KF737" s="154"/>
      <c r="KG737" s="154"/>
      <c r="KH737" s="154"/>
      <c r="KI737" s="154"/>
      <c r="KJ737" s="154"/>
      <c r="KK737" s="154"/>
      <c r="KL737" s="154"/>
      <c r="KM737" s="154"/>
      <c r="KN737" s="154"/>
      <c r="KO737" s="154"/>
      <c r="KP737" s="154"/>
      <c r="KQ737" s="154"/>
      <c r="KR737" s="154"/>
      <c r="KS737" s="154"/>
      <c r="KT737" s="154"/>
      <c r="KU737" s="154"/>
      <c r="KV737" s="154"/>
      <c r="KW737" s="154"/>
      <c r="KX737" s="154"/>
      <c r="KY737" s="154"/>
      <c r="KZ737" s="154"/>
      <c r="LA737" s="154"/>
      <c r="LB737" s="154"/>
      <c r="LC737" s="154"/>
      <c r="LD737" s="154"/>
      <c r="LE737" s="154"/>
      <c r="LF737" s="154"/>
      <c r="LG737" s="154"/>
      <c r="LH737" s="154"/>
      <c r="LI737" s="154"/>
      <c r="LJ737" s="154"/>
      <c r="LK737" s="154"/>
      <c r="LL737" s="154"/>
      <c r="LM737" s="154"/>
      <c r="LN737" s="154"/>
      <c r="LO737" s="154"/>
      <c r="LP737" s="154"/>
      <c r="LQ737" s="154"/>
      <c r="LR737" s="154"/>
      <c r="LS737" s="154"/>
      <c r="LT737" s="154"/>
      <c r="LU737" s="154"/>
      <c r="LV737" s="154"/>
      <c r="LW737" s="154"/>
      <c r="LX737" s="154"/>
      <c r="LY737" s="154"/>
      <c r="LZ737" s="154"/>
      <c r="MA737" s="154"/>
      <c r="MB737" s="154"/>
      <c r="MC737" s="154"/>
      <c r="MD737" s="154"/>
      <c r="ME737" s="154"/>
      <c r="MF737" s="154"/>
      <c r="MG737" s="154"/>
      <c r="MH737" s="154"/>
      <c r="MI737" s="154"/>
      <c r="MJ737" s="154"/>
      <c r="MK737" s="154"/>
      <c r="ML737" s="154"/>
      <c r="MM737" s="154"/>
      <c r="MN737" s="154"/>
      <c r="MO737" s="154"/>
      <c r="MP737" s="154"/>
      <c r="MQ737" s="154"/>
      <c r="MR737" s="154"/>
      <c r="MS737" s="154"/>
      <c r="MT737" s="154"/>
      <c r="MU737" s="154"/>
      <c r="MV737" s="154"/>
      <c r="MW737" s="154"/>
      <c r="MX737" s="154"/>
      <c r="MY737" s="154"/>
      <c r="MZ737" s="154"/>
      <c r="NA737" s="154"/>
      <c r="NB737" s="154"/>
      <c r="NC737" s="154"/>
      <c r="ND737" s="154"/>
      <c r="NE737" s="154"/>
      <c r="NF737" s="154"/>
      <c r="NG737" s="154"/>
      <c r="NH737" s="154"/>
      <c r="NI737" s="154"/>
      <c r="NJ737" s="154"/>
      <c r="NK737" s="154"/>
      <c r="NL737" s="154"/>
      <c r="NM737" s="154"/>
      <c r="NN737" s="154"/>
      <c r="NO737" s="154"/>
      <c r="NP737" s="154"/>
      <c r="NQ737" s="154"/>
      <c r="NR737" s="154"/>
      <c r="NS737" s="154"/>
      <c r="NT737" s="154"/>
      <c r="NU737" s="154"/>
      <c r="NV737" s="154"/>
      <c r="NW737" s="154"/>
      <c r="NX737" s="154"/>
      <c r="NY737" s="154"/>
      <c r="NZ737" s="154"/>
      <c r="OA737" s="154"/>
      <c r="OB737" s="154"/>
      <c r="OC737" s="154"/>
      <c r="OD737" s="154"/>
      <c r="OE737" s="154"/>
      <c r="OF737" s="154"/>
      <c r="OG737" s="154"/>
      <c r="OH737" s="154"/>
      <c r="OI737" s="154"/>
      <c r="OJ737" s="154"/>
      <c r="OK737" s="154"/>
      <c r="OL737" s="154"/>
      <c r="OM737" s="154"/>
      <c r="ON737" s="154"/>
      <c r="OO737" s="154"/>
      <c r="OP737" s="154"/>
      <c r="OQ737" s="154"/>
      <c r="OR737" s="154"/>
      <c r="OS737" s="154"/>
      <c r="OT737" s="154"/>
      <c r="OU737" s="154"/>
      <c r="OV737" s="154"/>
      <c r="OW737" s="154"/>
      <c r="OX737" s="154"/>
      <c r="OY737" s="154"/>
      <c r="OZ737" s="154"/>
      <c r="PA737" s="154"/>
      <c r="PB737" s="154"/>
      <c r="PC737" s="154"/>
      <c r="PD737" s="154"/>
      <c r="PE737" s="154"/>
      <c r="PF737" s="154"/>
      <c r="PG737" s="154"/>
      <c r="PH737" s="154"/>
      <c r="PI737" s="154"/>
      <c r="PJ737" s="154"/>
      <c r="PK737" s="154"/>
      <c r="PL737" s="154"/>
      <c r="PM737" s="154"/>
      <c r="PN737" s="154"/>
      <c r="PO737" s="154"/>
      <c r="PP737" s="154"/>
      <c r="PQ737" s="154"/>
      <c r="PR737" s="154"/>
      <c r="PS737" s="154"/>
      <c r="PT737" s="154"/>
      <c r="PU737" s="154"/>
      <c r="PV737" s="154"/>
      <c r="PW737" s="154"/>
      <c r="PX737" s="154"/>
      <c r="PY737" s="154"/>
      <c r="PZ737" s="154"/>
      <c r="QA737" s="154"/>
      <c r="QB737" s="154"/>
      <c r="QC737" s="154"/>
      <c r="QD737" s="154"/>
      <c r="QE737" s="154"/>
      <c r="QF737" s="154"/>
      <c r="QG737" s="154"/>
      <c r="QH737" s="154"/>
      <c r="QI737" s="154"/>
      <c r="QJ737" s="154"/>
      <c r="QK737" s="154"/>
      <c r="QL737" s="154"/>
      <c r="QM737" s="154"/>
      <c r="QN737" s="154"/>
      <c r="QO737" s="154"/>
      <c r="QP737" s="154"/>
      <c r="QQ737" s="154"/>
      <c r="QR737" s="154"/>
      <c r="QS737" s="154"/>
      <c r="QT737" s="154"/>
      <c r="QU737" s="154"/>
      <c r="QV737" s="154"/>
      <c r="QW737" s="154"/>
      <c r="QX737" s="154"/>
      <c r="QY737" s="154"/>
      <c r="QZ737" s="154"/>
      <c r="RA737" s="154"/>
      <c r="RB737" s="154"/>
      <c r="RC737" s="154"/>
      <c r="RD737" s="154"/>
      <c r="RE737" s="154"/>
      <c r="RF737" s="154"/>
      <c r="RG737" s="154"/>
      <c r="RH737" s="154"/>
      <c r="RI737" s="154"/>
      <c r="RJ737" s="154"/>
      <c r="RK737" s="154"/>
      <c r="RL737" s="154"/>
      <c r="RM737" s="154"/>
      <c r="RN737" s="154"/>
      <c r="RO737" s="154"/>
      <c r="RP737" s="154"/>
      <c r="RQ737" s="154"/>
      <c r="RR737" s="154"/>
      <c r="RS737" s="154"/>
      <c r="RT737" s="154"/>
      <c r="RU737" s="154"/>
      <c r="RV737" s="154"/>
      <c r="RW737" s="154"/>
      <c r="RX737" s="154"/>
      <c r="RY737" s="154"/>
      <c r="RZ737" s="154"/>
      <c r="SA737" s="154"/>
      <c r="SB737" s="154"/>
      <c r="SC737" s="154"/>
      <c r="SD737" s="154"/>
      <c r="SE737" s="154"/>
      <c r="SF737" s="154"/>
      <c r="SG737" s="154"/>
      <c r="SH737" s="154"/>
      <c r="SI737" s="154"/>
      <c r="SJ737" s="154"/>
      <c r="SK737" s="154"/>
      <c r="SL737" s="154"/>
      <c r="SM737" s="154"/>
      <c r="SN737" s="154"/>
      <c r="SO737" s="154"/>
      <c r="SP737" s="154"/>
      <c r="SQ737" s="154"/>
      <c r="SR737" s="154"/>
      <c r="SS737" s="154"/>
      <c r="ST737" s="154"/>
      <c r="SU737" s="154"/>
      <c r="SV737" s="154"/>
      <c r="SW737" s="154"/>
      <c r="SX737" s="154"/>
      <c r="SY737" s="154"/>
      <c r="SZ737" s="154"/>
      <c r="TA737" s="154"/>
      <c r="TB737" s="154"/>
      <c r="TC737" s="154"/>
      <c r="TD737" s="154"/>
      <c r="TE737" s="154"/>
      <c r="TF737" s="154"/>
      <c r="TG737" s="154"/>
      <c r="TH737" s="154"/>
      <c r="TI737" s="154"/>
      <c r="TJ737" s="154"/>
      <c r="TK737" s="154"/>
      <c r="TL737" s="154"/>
      <c r="TM737" s="154"/>
      <c r="TN737" s="154"/>
      <c r="TO737" s="154"/>
      <c r="TP737" s="154"/>
      <c r="TQ737" s="154"/>
      <c r="TR737" s="154"/>
      <c r="TS737" s="154"/>
      <c r="TT737" s="154"/>
      <c r="TU737" s="154"/>
      <c r="TV737" s="154"/>
      <c r="TW737" s="154"/>
      <c r="TX737" s="154"/>
      <c r="TY737" s="154"/>
      <c r="TZ737" s="154"/>
      <c r="UA737" s="154"/>
      <c r="UB737" s="154"/>
      <c r="UC737" s="154"/>
      <c r="UD737" s="154"/>
      <c r="UE737" s="154"/>
      <c r="UF737" s="154"/>
      <c r="UG737" s="154"/>
      <c r="UH737" s="154"/>
      <c r="UI737" s="154"/>
      <c r="UJ737" s="154"/>
      <c r="UK737" s="154"/>
      <c r="UL737" s="154"/>
      <c r="UM737" s="154"/>
      <c r="UN737" s="154"/>
      <c r="UO737" s="154"/>
      <c r="UP737" s="154"/>
      <c r="UQ737" s="154"/>
      <c r="UR737" s="154"/>
      <c r="US737" s="154"/>
      <c r="UT737" s="154"/>
      <c r="UU737" s="154"/>
      <c r="UV737" s="154"/>
      <c r="UW737" s="154"/>
      <c r="UX737" s="154"/>
      <c r="UY737" s="154"/>
      <c r="UZ737" s="154"/>
      <c r="VA737" s="154"/>
      <c r="VB737" s="154"/>
      <c r="VC737" s="154"/>
      <c r="VD737" s="154"/>
      <c r="VE737" s="154"/>
      <c r="VF737" s="154"/>
      <c r="VG737" s="154"/>
      <c r="VH737" s="154"/>
      <c r="VI737" s="154"/>
      <c r="VJ737" s="154"/>
      <c r="VK737" s="154"/>
      <c r="VL737" s="154"/>
      <c r="VM737" s="154"/>
      <c r="VN737" s="154"/>
      <c r="VO737" s="154"/>
      <c r="VP737" s="154"/>
      <c r="VQ737" s="154"/>
      <c r="VR737" s="154"/>
      <c r="VS737" s="154"/>
      <c r="VT737" s="154"/>
      <c r="VU737" s="154"/>
      <c r="VV737" s="154"/>
      <c r="VW737" s="154"/>
    </row>
    <row r="738" spans="1:595" s="153" customFormat="1" ht="129" customHeight="1">
      <c r="A738" s="798"/>
      <c r="B738" s="689"/>
      <c r="C738" s="658"/>
      <c r="D738" s="660"/>
      <c r="E738" s="682"/>
      <c r="F738" s="663"/>
      <c r="G738" s="665"/>
      <c r="H738" s="665"/>
      <c r="I738" s="175" t="s">
        <v>352</v>
      </c>
      <c r="J738" s="175" t="s">
        <v>26</v>
      </c>
      <c r="K738" s="175" t="s">
        <v>1556</v>
      </c>
      <c r="L738" s="175" t="s">
        <v>1542</v>
      </c>
      <c r="M738" s="155">
        <v>1900700</v>
      </c>
      <c r="N738" s="155">
        <v>1900700</v>
      </c>
      <c r="O738" s="155">
        <v>415800</v>
      </c>
      <c r="P738" s="199">
        <v>508500</v>
      </c>
      <c r="Q738" s="155">
        <v>610300</v>
      </c>
      <c r="R738" s="155">
        <v>610300</v>
      </c>
      <c r="S738" s="545">
        <v>3</v>
      </c>
      <c r="AU738" s="154"/>
      <c r="AV738" s="154"/>
      <c r="AW738" s="154"/>
      <c r="AX738" s="154"/>
      <c r="AY738" s="154"/>
      <c r="AZ738" s="154"/>
      <c r="BA738" s="154"/>
      <c r="BB738" s="154"/>
      <c r="BC738" s="154"/>
      <c r="BD738" s="154"/>
      <c r="BE738" s="154"/>
      <c r="BF738" s="154"/>
      <c r="BG738" s="154"/>
      <c r="BH738" s="154"/>
      <c r="BI738" s="154"/>
      <c r="BJ738" s="154"/>
      <c r="BK738" s="154"/>
      <c r="BL738" s="154"/>
      <c r="BM738" s="154"/>
      <c r="BN738" s="154"/>
      <c r="BO738" s="154"/>
      <c r="BP738" s="154"/>
      <c r="BQ738" s="154"/>
      <c r="BR738" s="154"/>
      <c r="BS738" s="154"/>
      <c r="BT738" s="154"/>
      <c r="BU738" s="154"/>
      <c r="BV738" s="154"/>
      <c r="BW738" s="154"/>
      <c r="BX738" s="154"/>
      <c r="BY738" s="154"/>
      <c r="BZ738" s="154"/>
      <c r="CA738" s="154"/>
      <c r="CB738" s="154"/>
      <c r="CC738" s="154"/>
      <c r="CD738" s="154"/>
      <c r="CE738" s="154"/>
      <c r="CF738" s="154"/>
      <c r="CG738" s="154"/>
      <c r="CH738" s="154"/>
      <c r="CI738" s="154"/>
      <c r="CJ738" s="154"/>
      <c r="CK738" s="154"/>
      <c r="CL738" s="154"/>
      <c r="CM738" s="154"/>
      <c r="CN738" s="154"/>
      <c r="CO738" s="154"/>
      <c r="CP738" s="154"/>
      <c r="CQ738" s="154"/>
      <c r="CR738" s="154"/>
      <c r="CS738" s="154"/>
      <c r="CT738" s="154"/>
      <c r="CU738" s="154"/>
      <c r="CV738" s="154"/>
      <c r="CW738" s="154"/>
      <c r="CX738" s="154"/>
      <c r="CY738" s="154"/>
      <c r="CZ738" s="154"/>
      <c r="DA738" s="154"/>
      <c r="DB738" s="154"/>
      <c r="DC738" s="154"/>
      <c r="DD738" s="154"/>
      <c r="DE738" s="154"/>
      <c r="DF738" s="154"/>
      <c r="DG738" s="154"/>
      <c r="DH738" s="154"/>
      <c r="DI738" s="154"/>
      <c r="DJ738" s="154"/>
      <c r="DK738" s="154"/>
      <c r="DL738" s="154"/>
      <c r="DM738" s="154"/>
      <c r="DN738" s="154"/>
      <c r="DO738" s="154"/>
      <c r="DP738" s="154"/>
      <c r="DQ738" s="154"/>
      <c r="DR738" s="154"/>
      <c r="DS738" s="154"/>
      <c r="DT738" s="154"/>
      <c r="DU738" s="154"/>
      <c r="DV738" s="154"/>
      <c r="DW738" s="154"/>
      <c r="DX738" s="154"/>
      <c r="DY738" s="154"/>
      <c r="DZ738" s="154"/>
      <c r="EA738" s="154"/>
      <c r="EB738" s="154"/>
      <c r="EC738" s="154"/>
      <c r="ED738" s="154"/>
      <c r="EE738" s="154"/>
      <c r="EF738" s="154"/>
      <c r="EG738" s="154"/>
      <c r="EH738" s="154"/>
      <c r="EI738" s="154"/>
      <c r="EJ738" s="154"/>
      <c r="EK738" s="154"/>
      <c r="EL738" s="154"/>
      <c r="EM738" s="154"/>
      <c r="EN738" s="154"/>
      <c r="EO738" s="154"/>
      <c r="EP738" s="154"/>
      <c r="EQ738" s="154"/>
      <c r="ER738" s="154"/>
      <c r="ES738" s="154"/>
      <c r="ET738" s="154"/>
      <c r="EU738" s="154"/>
      <c r="EV738" s="154"/>
      <c r="EW738" s="154"/>
      <c r="EX738" s="154"/>
      <c r="EY738" s="154"/>
      <c r="EZ738" s="154"/>
      <c r="FA738" s="154"/>
      <c r="FB738" s="154"/>
      <c r="FC738" s="154"/>
      <c r="FD738" s="154"/>
      <c r="FE738" s="154"/>
      <c r="FF738" s="154"/>
      <c r="FG738" s="154"/>
      <c r="FH738" s="154"/>
      <c r="FI738" s="154"/>
      <c r="FJ738" s="154"/>
      <c r="FK738" s="154"/>
      <c r="FL738" s="154"/>
      <c r="FM738" s="154"/>
      <c r="FN738" s="154"/>
      <c r="FO738" s="154"/>
      <c r="FP738" s="154"/>
      <c r="FQ738" s="154"/>
      <c r="FR738" s="154"/>
      <c r="FS738" s="154"/>
      <c r="FT738" s="154"/>
      <c r="FU738" s="154"/>
      <c r="FV738" s="154"/>
      <c r="FW738" s="154"/>
      <c r="FX738" s="154"/>
      <c r="FY738" s="154"/>
      <c r="FZ738" s="154"/>
      <c r="GA738" s="154"/>
      <c r="GB738" s="154"/>
      <c r="GC738" s="154"/>
      <c r="GD738" s="154"/>
      <c r="GE738" s="154"/>
      <c r="GF738" s="154"/>
      <c r="GG738" s="154"/>
      <c r="GH738" s="154"/>
      <c r="GI738" s="154"/>
      <c r="GJ738" s="154"/>
      <c r="GK738" s="154"/>
      <c r="GL738" s="154"/>
      <c r="GM738" s="154"/>
      <c r="GN738" s="154"/>
      <c r="GO738" s="154"/>
      <c r="GP738" s="154"/>
      <c r="GQ738" s="154"/>
      <c r="GR738" s="154"/>
      <c r="GS738" s="154"/>
      <c r="GT738" s="154"/>
      <c r="GU738" s="154"/>
      <c r="GV738" s="154"/>
      <c r="GW738" s="154"/>
      <c r="GX738" s="154"/>
      <c r="GY738" s="154"/>
      <c r="GZ738" s="154"/>
      <c r="HA738" s="154"/>
      <c r="HB738" s="154"/>
      <c r="HC738" s="154"/>
      <c r="HD738" s="154"/>
      <c r="HE738" s="154"/>
      <c r="HF738" s="154"/>
      <c r="HG738" s="154"/>
      <c r="HH738" s="154"/>
      <c r="HI738" s="154"/>
      <c r="HJ738" s="154"/>
      <c r="HK738" s="154"/>
      <c r="HL738" s="154"/>
      <c r="HM738" s="154"/>
      <c r="HN738" s="154"/>
      <c r="HO738" s="154"/>
      <c r="HP738" s="154"/>
      <c r="HQ738" s="154"/>
      <c r="HR738" s="154"/>
      <c r="HS738" s="154"/>
      <c r="HT738" s="154"/>
      <c r="HU738" s="154"/>
      <c r="HV738" s="154"/>
      <c r="HW738" s="154"/>
      <c r="HX738" s="154"/>
      <c r="HY738" s="154"/>
      <c r="HZ738" s="154"/>
      <c r="IA738" s="154"/>
      <c r="IB738" s="154"/>
      <c r="IC738" s="154"/>
      <c r="ID738" s="154"/>
      <c r="IE738" s="154"/>
      <c r="IF738" s="154"/>
      <c r="IG738" s="154"/>
      <c r="IH738" s="154"/>
      <c r="II738" s="154"/>
      <c r="IJ738" s="154"/>
      <c r="IK738" s="154"/>
      <c r="IL738" s="154"/>
      <c r="IM738" s="154"/>
      <c r="IN738" s="154"/>
      <c r="IO738" s="154"/>
      <c r="IP738" s="154"/>
      <c r="IQ738" s="154"/>
      <c r="IR738" s="154"/>
      <c r="IS738" s="154"/>
      <c r="IT738" s="154"/>
      <c r="IU738" s="154"/>
      <c r="IV738" s="154"/>
      <c r="IW738" s="154"/>
      <c r="IX738" s="154"/>
      <c r="IY738" s="154"/>
      <c r="IZ738" s="154"/>
      <c r="JA738" s="154"/>
      <c r="JB738" s="154"/>
      <c r="JC738" s="154"/>
      <c r="JD738" s="154"/>
      <c r="JE738" s="154"/>
      <c r="JF738" s="154"/>
      <c r="JG738" s="154"/>
      <c r="JH738" s="154"/>
      <c r="JI738" s="154"/>
      <c r="JJ738" s="154"/>
      <c r="JK738" s="154"/>
      <c r="JL738" s="154"/>
      <c r="JM738" s="154"/>
      <c r="JN738" s="154"/>
      <c r="JO738" s="154"/>
      <c r="JP738" s="154"/>
      <c r="JQ738" s="154"/>
      <c r="JR738" s="154"/>
      <c r="JS738" s="154"/>
      <c r="JT738" s="154"/>
      <c r="JU738" s="154"/>
      <c r="JV738" s="154"/>
      <c r="JW738" s="154"/>
      <c r="JX738" s="154"/>
      <c r="JY738" s="154"/>
      <c r="JZ738" s="154"/>
      <c r="KA738" s="154"/>
      <c r="KB738" s="154"/>
      <c r="KC738" s="154"/>
      <c r="KD738" s="154"/>
      <c r="KE738" s="154"/>
      <c r="KF738" s="154"/>
      <c r="KG738" s="154"/>
      <c r="KH738" s="154"/>
      <c r="KI738" s="154"/>
      <c r="KJ738" s="154"/>
      <c r="KK738" s="154"/>
      <c r="KL738" s="154"/>
      <c r="KM738" s="154"/>
      <c r="KN738" s="154"/>
      <c r="KO738" s="154"/>
      <c r="KP738" s="154"/>
      <c r="KQ738" s="154"/>
      <c r="KR738" s="154"/>
      <c r="KS738" s="154"/>
      <c r="KT738" s="154"/>
      <c r="KU738" s="154"/>
      <c r="KV738" s="154"/>
      <c r="KW738" s="154"/>
      <c r="KX738" s="154"/>
      <c r="KY738" s="154"/>
      <c r="KZ738" s="154"/>
      <c r="LA738" s="154"/>
      <c r="LB738" s="154"/>
      <c r="LC738" s="154"/>
      <c r="LD738" s="154"/>
      <c r="LE738" s="154"/>
      <c r="LF738" s="154"/>
      <c r="LG738" s="154"/>
      <c r="LH738" s="154"/>
      <c r="LI738" s="154"/>
      <c r="LJ738" s="154"/>
      <c r="LK738" s="154"/>
      <c r="LL738" s="154"/>
      <c r="LM738" s="154"/>
      <c r="LN738" s="154"/>
      <c r="LO738" s="154"/>
      <c r="LP738" s="154"/>
      <c r="LQ738" s="154"/>
      <c r="LR738" s="154"/>
      <c r="LS738" s="154"/>
      <c r="LT738" s="154"/>
      <c r="LU738" s="154"/>
      <c r="LV738" s="154"/>
      <c r="LW738" s="154"/>
      <c r="LX738" s="154"/>
      <c r="LY738" s="154"/>
      <c r="LZ738" s="154"/>
      <c r="MA738" s="154"/>
      <c r="MB738" s="154"/>
      <c r="MC738" s="154"/>
      <c r="MD738" s="154"/>
      <c r="ME738" s="154"/>
      <c r="MF738" s="154"/>
      <c r="MG738" s="154"/>
      <c r="MH738" s="154"/>
      <c r="MI738" s="154"/>
      <c r="MJ738" s="154"/>
      <c r="MK738" s="154"/>
      <c r="ML738" s="154"/>
      <c r="MM738" s="154"/>
      <c r="MN738" s="154"/>
      <c r="MO738" s="154"/>
      <c r="MP738" s="154"/>
      <c r="MQ738" s="154"/>
      <c r="MR738" s="154"/>
      <c r="MS738" s="154"/>
      <c r="MT738" s="154"/>
      <c r="MU738" s="154"/>
      <c r="MV738" s="154"/>
      <c r="MW738" s="154"/>
      <c r="MX738" s="154"/>
      <c r="MY738" s="154"/>
      <c r="MZ738" s="154"/>
      <c r="NA738" s="154"/>
      <c r="NB738" s="154"/>
      <c r="NC738" s="154"/>
      <c r="ND738" s="154"/>
      <c r="NE738" s="154"/>
      <c r="NF738" s="154"/>
      <c r="NG738" s="154"/>
      <c r="NH738" s="154"/>
      <c r="NI738" s="154"/>
      <c r="NJ738" s="154"/>
      <c r="NK738" s="154"/>
      <c r="NL738" s="154"/>
      <c r="NM738" s="154"/>
      <c r="NN738" s="154"/>
      <c r="NO738" s="154"/>
      <c r="NP738" s="154"/>
      <c r="NQ738" s="154"/>
      <c r="NR738" s="154"/>
      <c r="NS738" s="154"/>
      <c r="NT738" s="154"/>
      <c r="NU738" s="154"/>
      <c r="NV738" s="154"/>
      <c r="NW738" s="154"/>
      <c r="NX738" s="154"/>
      <c r="NY738" s="154"/>
      <c r="NZ738" s="154"/>
      <c r="OA738" s="154"/>
      <c r="OB738" s="154"/>
      <c r="OC738" s="154"/>
      <c r="OD738" s="154"/>
      <c r="OE738" s="154"/>
      <c r="OF738" s="154"/>
      <c r="OG738" s="154"/>
      <c r="OH738" s="154"/>
      <c r="OI738" s="154"/>
      <c r="OJ738" s="154"/>
      <c r="OK738" s="154"/>
      <c r="OL738" s="154"/>
      <c r="OM738" s="154"/>
      <c r="ON738" s="154"/>
      <c r="OO738" s="154"/>
      <c r="OP738" s="154"/>
      <c r="OQ738" s="154"/>
      <c r="OR738" s="154"/>
      <c r="OS738" s="154"/>
      <c r="OT738" s="154"/>
      <c r="OU738" s="154"/>
      <c r="OV738" s="154"/>
      <c r="OW738" s="154"/>
      <c r="OX738" s="154"/>
      <c r="OY738" s="154"/>
      <c r="OZ738" s="154"/>
      <c r="PA738" s="154"/>
      <c r="PB738" s="154"/>
      <c r="PC738" s="154"/>
      <c r="PD738" s="154"/>
      <c r="PE738" s="154"/>
      <c r="PF738" s="154"/>
      <c r="PG738" s="154"/>
      <c r="PH738" s="154"/>
      <c r="PI738" s="154"/>
      <c r="PJ738" s="154"/>
      <c r="PK738" s="154"/>
      <c r="PL738" s="154"/>
      <c r="PM738" s="154"/>
      <c r="PN738" s="154"/>
      <c r="PO738" s="154"/>
      <c r="PP738" s="154"/>
      <c r="PQ738" s="154"/>
      <c r="PR738" s="154"/>
      <c r="PS738" s="154"/>
      <c r="PT738" s="154"/>
      <c r="PU738" s="154"/>
      <c r="PV738" s="154"/>
      <c r="PW738" s="154"/>
      <c r="PX738" s="154"/>
      <c r="PY738" s="154"/>
      <c r="PZ738" s="154"/>
      <c r="QA738" s="154"/>
      <c r="QB738" s="154"/>
      <c r="QC738" s="154"/>
      <c r="QD738" s="154"/>
      <c r="QE738" s="154"/>
      <c r="QF738" s="154"/>
      <c r="QG738" s="154"/>
      <c r="QH738" s="154"/>
      <c r="QI738" s="154"/>
      <c r="QJ738" s="154"/>
      <c r="QK738" s="154"/>
      <c r="QL738" s="154"/>
      <c r="QM738" s="154"/>
      <c r="QN738" s="154"/>
      <c r="QO738" s="154"/>
      <c r="QP738" s="154"/>
      <c r="QQ738" s="154"/>
      <c r="QR738" s="154"/>
      <c r="QS738" s="154"/>
      <c r="QT738" s="154"/>
      <c r="QU738" s="154"/>
      <c r="QV738" s="154"/>
      <c r="QW738" s="154"/>
      <c r="QX738" s="154"/>
      <c r="QY738" s="154"/>
      <c r="QZ738" s="154"/>
      <c r="RA738" s="154"/>
      <c r="RB738" s="154"/>
      <c r="RC738" s="154"/>
      <c r="RD738" s="154"/>
      <c r="RE738" s="154"/>
      <c r="RF738" s="154"/>
      <c r="RG738" s="154"/>
      <c r="RH738" s="154"/>
      <c r="RI738" s="154"/>
      <c r="RJ738" s="154"/>
      <c r="RK738" s="154"/>
      <c r="RL738" s="154"/>
      <c r="RM738" s="154"/>
      <c r="RN738" s="154"/>
      <c r="RO738" s="154"/>
      <c r="RP738" s="154"/>
      <c r="RQ738" s="154"/>
      <c r="RR738" s="154"/>
      <c r="RS738" s="154"/>
      <c r="RT738" s="154"/>
      <c r="RU738" s="154"/>
      <c r="RV738" s="154"/>
      <c r="RW738" s="154"/>
      <c r="RX738" s="154"/>
      <c r="RY738" s="154"/>
      <c r="RZ738" s="154"/>
      <c r="SA738" s="154"/>
      <c r="SB738" s="154"/>
      <c r="SC738" s="154"/>
      <c r="SD738" s="154"/>
      <c r="SE738" s="154"/>
      <c r="SF738" s="154"/>
      <c r="SG738" s="154"/>
      <c r="SH738" s="154"/>
      <c r="SI738" s="154"/>
      <c r="SJ738" s="154"/>
      <c r="SK738" s="154"/>
      <c r="SL738" s="154"/>
      <c r="SM738" s="154"/>
      <c r="SN738" s="154"/>
      <c r="SO738" s="154"/>
      <c r="SP738" s="154"/>
      <c r="SQ738" s="154"/>
      <c r="SR738" s="154"/>
      <c r="SS738" s="154"/>
      <c r="ST738" s="154"/>
      <c r="SU738" s="154"/>
      <c r="SV738" s="154"/>
      <c r="SW738" s="154"/>
      <c r="SX738" s="154"/>
      <c r="SY738" s="154"/>
      <c r="SZ738" s="154"/>
      <c r="TA738" s="154"/>
      <c r="TB738" s="154"/>
      <c r="TC738" s="154"/>
      <c r="TD738" s="154"/>
      <c r="TE738" s="154"/>
      <c r="TF738" s="154"/>
      <c r="TG738" s="154"/>
      <c r="TH738" s="154"/>
      <c r="TI738" s="154"/>
      <c r="TJ738" s="154"/>
      <c r="TK738" s="154"/>
      <c r="TL738" s="154"/>
      <c r="TM738" s="154"/>
      <c r="TN738" s="154"/>
      <c r="TO738" s="154"/>
      <c r="TP738" s="154"/>
      <c r="TQ738" s="154"/>
      <c r="TR738" s="154"/>
      <c r="TS738" s="154"/>
      <c r="TT738" s="154"/>
      <c r="TU738" s="154"/>
      <c r="TV738" s="154"/>
      <c r="TW738" s="154"/>
      <c r="TX738" s="154"/>
      <c r="TY738" s="154"/>
      <c r="TZ738" s="154"/>
      <c r="UA738" s="154"/>
      <c r="UB738" s="154"/>
      <c r="UC738" s="154"/>
      <c r="UD738" s="154"/>
      <c r="UE738" s="154"/>
      <c r="UF738" s="154"/>
      <c r="UG738" s="154"/>
      <c r="UH738" s="154"/>
      <c r="UI738" s="154"/>
      <c r="UJ738" s="154"/>
      <c r="UK738" s="154"/>
      <c r="UL738" s="154"/>
      <c r="UM738" s="154"/>
      <c r="UN738" s="154"/>
      <c r="UO738" s="154"/>
      <c r="UP738" s="154"/>
      <c r="UQ738" s="154"/>
      <c r="UR738" s="154"/>
      <c r="US738" s="154"/>
      <c r="UT738" s="154"/>
      <c r="UU738" s="154"/>
      <c r="UV738" s="154"/>
      <c r="UW738" s="154"/>
      <c r="UX738" s="154"/>
      <c r="UY738" s="154"/>
      <c r="UZ738" s="154"/>
      <c r="VA738" s="154"/>
      <c r="VB738" s="154"/>
      <c r="VC738" s="154"/>
      <c r="VD738" s="154"/>
      <c r="VE738" s="154"/>
      <c r="VF738" s="154"/>
      <c r="VG738" s="154"/>
      <c r="VH738" s="154"/>
      <c r="VI738" s="154"/>
      <c r="VJ738" s="154"/>
      <c r="VK738" s="154"/>
      <c r="VL738" s="154"/>
      <c r="VM738" s="154"/>
      <c r="VN738" s="154"/>
      <c r="VO738" s="154"/>
      <c r="VP738" s="154"/>
      <c r="VQ738" s="154"/>
      <c r="VR738" s="154"/>
      <c r="VS738" s="154"/>
      <c r="VT738" s="154"/>
      <c r="VU738" s="154"/>
      <c r="VV738" s="154"/>
      <c r="VW738" s="154"/>
    </row>
    <row r="739" spans="1:595" s="153" customFormat="1" ht="63.75" customHeight="1">
      <c r="A739" s="798"/>
      <c r="B739" s="673" t="s">
        <v>1557</v>
      </c>
      <c r="C739" s="657" t="s">
        <v>1558</v>
      </c>
      <c r="D739" s="659" t="s">
        <v>1290</v>
      </c>
      <c r="E739" s="661" t="s">
        <v>1435</v>
      </c>
      <c r="F739" s="653" t="s">
        <v>51</v>
      </c>
      <c r="G739" s="664">
        <v>45685</v>
      </c>
      <c r="H739" s="664" t="s">
        <v>1282</v>
      </c>
      <c r="I739" s="197" t="s">
        <v>352</v>
      </c>
      <c r="J739" s="197" t="s">
        <v>26</v>
      </c>
      <c r="K739" s="197" t="s">
        <v>1325</v>
      </c>
      <c r="L739" s="197" t="s">
        <v>28</v>
      </c>
      <c r="M739" s="152">
        <f t="shared" ref="M739:R739" si="88">M740</f>
        <v>1155000</v>
      </c>
      <c r="N739" s="152">
        <f t="shared" si="88"/>
        <v>1155000</v>
      </c>
      <c r="O739" s="152">
        <f t="shared" si="88"/>
        <v>1000000</v>
      </c>
      <c r="P739" s="203">
        <f t="shared" si="88"/>
        <v>1000000</v>
      </c>
      <c r="Q739" s="202">
        <f t="shared" si="88"/>
        <v>1000000</v>
      </c>
      <c r="R739" s="202">
        <f t="shared" si="88"/>
        <v>1000000</v>
      </c>
      <c r="S739" s="545"/>
      <c r="AU739" s="154"/>
      <c r="AV739" s="154"/>
      <c r="AW739" s="154"/>
      <c r="AX739" s="154"/>
      <c r="AY739" s="154"/>
      <c r="AZ739" s="154"/>
      <c r="BA739" s="154"/>
      <c r="BB739" s="154"/>
      <c r="BC739" s="154"/>
      <c r="BD739" s="154"/>
      <c r="BE739" s="154"/>
      <c r="BF739" s="154"/>
      <c r="BG739" s="154"/>
      <c r="BH739" s="154"/>
      <c r="BI739" s="154"/>
      <c r="BJ739" s="154"/>
      <c r="BK739" s="154"/>
      <c r="BL739" s="154"/>
      <c r="BM739" s="154"/>
      <c r="BN739" s="154"/>
      <c r="BO739" s="154"/>
      <c r="BP739" s="154"/>
      <c r="BQ739" s="154"/>
      <c r="BR739" s="154"/>
      <c r="BS739" s="154"/>
      <c r="BT739" s="154"/>
      <c r="BU739" s="154"/>
      <c r="BV739" s="154"/>
      <c r="BW739" s="154"/>
      <c r="BX739" s="154"/>
      <c r="BY739" s="154"/>
      <c r="BZ739" s="154"/>
      <c r="CA739" s="154"/>
      <c r="CB739" s="154"/>
      <c r="CC739" s="154"/>
      <c r="CD739" s="154"/>
      <c r="CE739" s="154"/>
      <c r="CF739" s="154"/>
      <c r="CG739" s="154"/>
      <c r="CH739" s="154"/>
      <c r="CI739" s="154"/>
      <c r="CJ739" s="154"/>
      <c r="CK739" s="154"/>
      <c r="CL739" s="154"/>
      <c r="CM739" s="154"/>
      <c r="CN739" s="154"/>
      <c r="CO739" s="154"/>
      <c r="CP739" s="154"/>
      <c r="CQ739" s="154"/>
      <c r="CR739" s="154"/>
      <c r="CS739" s="154"/>
      <c r="CT739" s="154"/>
      <c r="CU739" s="154"/>
      <c r="CV739" s="154"/>
      <c r="CW739" s="154"/>
      <c r="CX739" s="154"/>
      <c r="CY739" s="154"/>
      <c r="CZ739" s="154"/>
      <c r="DA739" s="154"/>
      <c r="DB739" s="154"/>
      <c r="DC739" s="154"/>
      <c r="DD739" s="154"/>
      <c r="DE739" s="154"/>
      <c r="DF739" s="154"/>
      <c r="DG739" s="154"/>
      <c r="DH739" s="154"/>
      <c r="DI739" s="154"/>
      <c r="DJ739" s="154"/>
      <c r="DK739" s="154"/>
      <c r="DL739" s="154"/>
      <c r="DM739" s="154"/>
      <c r="DN739" s="154"/>
      <c r="DO739" s="154"/>
      <c r="DP739" s="154"/>
      <c r="DQ739" s="154"/>
      <c r="DR739" s="154"/>
      <c r="DS739" s="154"/>
      <c r="DT739" s="154"/>
      <c r="DU739" s="154"/>
      <c r="DV739" s="154"/>
      <c r="DW739" s="154"/>
      <c r="DX739" s="154"/>
      <c r="DY739" s="154"/>
      <c r="DZ739" s="154"/>
      <c r="EA739" s="154"/>
      <c r="EB739" s="154"/>
      <c r="EC739" s="154"/>
      <c r="ED739" s="154"/>
      <c r="EE739" s="154"/>
      <c r="EF739" s="154"/>
      <c r="EG739" s="154"/>
      <c r="EH739" s="154"/>
      <c r="EI739" s="154"/>
      <c r="EJ739" s="154"/>
      <c r="EK739" s="154"/>
      <c r="EL739" s="154"/>
      <c r="EM739" s="154"/>
      <c r="EN739" s="154"/>
      <c r="EO739" s="154"/>
      <c r="EP739" s="154"/>
      <c r="EQ739" s="154"/>
      <c r="ER739" s="154"/>
      <c r="ES739" s="154"/>
      <c r="ET739" s="154"/>
      <c r="EU739" s="154"/>
      <c r="EV739" s="154"/>
      <c r="EW739" s="154"/>
      <c r="EX739" s="154"/>
      <c r="EY739" s="154"/>
      <c r="EZ739" s="154"/>
      <c r="FA739" s="154"/>
      <c r="FB739" s="154"/>
      <c r="FC739" s="154"/>
      <c r="FD739" s="154"/>
      <c r="FE739" s="154"/>
      <c r="FF739" s="154"/>
      <c r="FG739" s="154"/>
      <c r="FH739" s="154"/>
      <c r="FI739" s="154"/>
      <c r="FJ739" s="154"/>
      <c r="FK739" s="154"/>
      <c r="FL739" s="154"/>
      <c r="FM739" s="154"/>
      <c r="FN739" s="154"/>
      <c r="FO739" s="154"/>
      <c r="FP739" s="154"/>
      <c r="FQ739" s="154"/>
      <c r="FR739" s="154"/>
      <c r="FS739" s="154"/>
      <c r="FT739" s="154"/>
      <c r="FU739" s="154"/>
      <c r="FV739" s="154"/>
      <c r="FW739" s="154"/>
      <c r="FX739" s="154"/>
      <c r="FY739" s="154"/>
      <c r="FZ739" s="154"/>
      <c r="GA739" s="154"/>
      <c r="GB739" s="154"/>
      <c r="GC739" s="154"/>
      <c r="GD739" s="154"/>
      <c r="GE739" s="154"/>
      <c r="GF739" s="154"/>
      <c r="GG739" s="154"/>
      <c r="GH739" s="154"/>
      <c r="GI739" s="154"/>
      <c r="GJ739" s="154"/>
      <c r="GK739" s="154"/>
      <c r="GL739" s="154"/>
      <c r="GM739" s="154"/>
      <c r="GN739" s="154"/>
      <c r="GO739" s="154"/>
      <c r="GP739" s="154"/>
      <c r="GQ739" s="154"/>
      <c r="GR739" s="154"/>
      <c r="GS739" s="154"/>
      <c r="GT739" s="154"/>
      <c r="GU739" s="154"/>
      <c r="GV739" s="154"/>
      <c r="GW739" s="154"/>
      <c r="GX739" s="154"/>
      <c r="GY739" s="154"/>
      <c r="GZ739" s="154"/>
      <c r="HA739" s="154"/>
      <c r="HB739" s="154"/>
      <c r="HC739" s="154"/>
      <c r="HD739" s="154"/>
      <c r="HE739" s="154"/>
      <c r="HF739" s="154"/>
      <c r="HG739" s="154"/>
      <c r="HH739" s="154"/>
      <c r="HI739" s="154"/>
      <c r="HJ739" s="154"/>
      <c r="HK739" s="154"/>
      <c r="HL739" s="154"/>
      <c r="HM739" s="154"/>
      <c r="HN739" s="154"/>
      <c r="HO739" s="154"/>
      <c r="HP739" s="154"/>
      <c r="HQ739" s="154"/>
      <c r="HR739" s="154"/>
      <c r="HS739" s="154"/>
      <c r="HT739" s="154"/>
      <c r="HU739" s="154"/>
      <c r="HV739" s="154"/>
      <c r="HW739" s="154"/>
      <c r="HX739" s="154"/>
      <c r="HY739" s="154"/>
      <c r="HZ739" s="154"/>
      <c r="IA739" s="154"/>
      <c r="IB739" s="154"/>
      <c r="IC739" s="154"/>
      <c r="ID739" s="154"/>
      <c r="IE739" s="154"/>
      <c r="IF739" s="154"/>
      <c r="IG739" s="154"/>
      <c r="IH739" s="154"/>
      <c r="II739" s="154"/>
      <c r="IJ739" s="154"/>
      <c r="IK739" s="154"/>
      <c r="IL739" s="154"/>
      <c r="IM739" s="154"/>
      <c r="IN739" s="154"/>
      <c r="IO739" s="154"/>
      <c r="IP739" s="154"/>
      <c r="IQ739" s="154"/>
      <c r="IR739" s="154"/>
      <c r="IS739" s="154"/>
      <c r="IT739" s="154"/>
      <c r="IU739" s="154"/>
      <c r="IV739" s="154"/>
      <c r="IW739" s="154"/>
      <c r="IX739" s="154"/>
      <c r="IY739" s="154"/>
      <c r="IZ739" s="154"/>
      <c r="JA739" s="154"/>
      <c r="JB739" s="154"/>
      <c r="JC739" s="154"/>
      <c r="JD739" s="154"/>
      <c r="JE739" s="154"/>
      <c r="JF739" s="154"/>
      <c r="JG739" s="154"/>
      <c r="JH739" s="154"/>
      <c r="JI739" s="154"/>
      <c r="JJ739" s="154"/>
      <c r="JK739" s="154"/>
      <c r="JL739" s="154"/>
      <c r="JM739" s="154"/>
      <c r="JN739" s="154"/>
      <c r="JO739" s="154"/>
      <c r="JP739" s="154"/>
      <c r="JQ739" s="154"/>
      <c r="JR739" s="154"/>
      <c r="JS739" s="154"/>
      <c r="JT739" s="154"/>
      <c r="JU739" s="154"/>
      <c r="JV739" s="154"/>
      <c r="JW739" s="154"/>
      <c r="JX739" s="154"/>
      <c r="JY739" s="154"/>
      <c r="JZ739" s="154"/>
      <c r="KA739" s="154"/>
      <c r="KB739" s="154"/>
      <c r="KC739" s="154"/>
      <c r="KD739" s="154"/>
      <c r="KE739" s="154"/>
      <c r="KF739" s="154"/>
      <c r="KG739" s="154"/>
      <c r="KH739" s="154"/>
      <c r="KI739" s="154"/>
      <c r="KJ739" s="154"/>
      <c r="KK739" s="154"/>
      <c r="KL739" s="154"/>
      <c r="KM739" s="154"/>
      <c r="KN739" s="154"/>
      <c r="KO739" s="154"/>
      <c r="KP739" s="154"/>
      <c r="KQ739" s="154"/>
      <c r="KR739" s="154"/>
      <c r="KS739" s="154"/>
      <c r="KT739" s="154"/>
      <c r="KU739" s="154"/>
      <c r="KV739" s="154"/>
      <c r="KW739" s="154"/>
      <c r="KX739" s="154"/>
      <c r="KY739" s="154"/>
      <c r="KZ739" s="154"/>
      <c r="LA739" s="154"/>
      <c r="LB739" s="154"/>
      <c r="LC739" s="154"/>
      <c r="LD739" s="154"/>
      <c r="LE739" s="154"/>
      <c r="LF739" s="154"/>
      <c r="LG739" s="154"/>
      <c r="LH739" s="154"/>
      <c r="LI739" s="154"/>
      <c r="LJ739" s="154"/>
      <c r="LK739" s="154"/>
      <c r="LL739" s="154"/>
      <c r="LM739" s="154"/>
      <c r="LN739" s="154"/>
      <c r="LO739" s="154"/>
      <c r="LP739" s="154"/>
      <c r="LQ739" s="154"/>
      <c r="LR739" s="154"/>
      <c r="LS739" s="154"/>
      <c r="LT739" s="154"/>
      <c r="LU739" s="154"/>
      <c r="LV739" s="154"/>
      <c r="LW739" s="154"/>
      <c r="LX739" s="154"/>
      <c r="LY739" s="154"/>
      <c r="LZ739" s="154"/>
      <c r="MA739" s="154"/>
      <c r="MB739" s="154"/>
      <c r="MC739" s="154"/>
      <c r="MD739" s="154"/>
      <c r="ME739" s="154"/>
      <c r="MF739" s="154"/>
      <c r="MG739" s="154"/>
      <c r="MH739" s="154"/>
      <c r="MI739" s="154"/>
      <c r="MJ739" s="154"/>
      <c r="MK739" s="154"/>
      <c r="ML739" s="154"/>
      <c r="MM739" s="154"/>
      <c r="MN739" s="154"/>
      <c r="MO739" s="154"/>
      <c r="MP739" s="154"/>
      <c r="MQ739" s="154"/>
      <c r="MR739" s="154"/>
      <c r="MS739" s="154"/>
      <c r="MT739" s="154"/>
      <c r="MU739" s="154"/>
      <c r="MV739" s="154"/>
      <c r="MW739" s="154"/>
      <c r="MX739" s="154"/>
      <c r="MY739" s="154"/>
      <c r="MZ739" s="154"/>
      <c r="NA739" s="154"/>
      <c r="NB739" s="154"/>
      <c r="NC739" s="154"/>
      <c r="ND739" s="154"/>
      <c r="NE739" s="154"/>
      <c r="NF739" s="154"/>
      <c r="NG739" s="154"/>
      <c r="NH739" s="154"/>
      <c r="NI739" s="154"/>
      <c r="NJ739" s="154"/>
      <c r="NK739" s="154"/>
      <c r="NL739" s="154"/>
      <c r="NM739" s="154"/>
      <c r="NN739" s="154"/>
      <c r="NO739" s="154"/>
      <c r="NP739" s="154"/>
      <c r="NQ739" s="154"/>
      <c r="NR739" s="154"/>
      <c r="NS739" s="154"/>
      <c r="NT739" s="154"/>
      <c r="NU739" s="154"/>
      <c r="NV739" s="154"/>
      <c r="NW739" s="154"/>
      <c r="NX739" s="154"/>
      <c r="NY739" s="154"/>
      <c r="NZ739" s="154"/>
      <c r="OA739" s="154"/>
      <c r="OB739" s="154"/>
      <c r="OC739" s="154"/>
      <c r="OD739" s="154"/>
      <c r="OE739" s="154"/>
      <c r="OF739" s="154"/>
      <c r="OG739" s="154"/>
      <c r="OH739" s="154"/>
      <c r="OI739" s="154"/>
      <c r="OJ739" s="154"/>
      <c r="OK739" s="154"/>
      <c r="OL739" s="154"/>
      <c r="OM739" s="154"/>
      <c r="ON739" s="154"/>
      <c r="OO739" s="154"/>
      <c r="OP739" s="154"/>
      <c r="OQ739" s="154"/>
      <c r="OR739" s="154"/>
      <c r="OS739" s="154"/>
      <c r="OT739" s="154"/>
      <c r="OU739" s="154"/>
      <c r="OV739" s="154"/>
      <c r="OW739" s="154"/>
      <c r="OX739" s="154"/>
      <c r="OY739" s="154"/>
      <c r="OZ739" s="154"/>
      <c r="PA739" s="154"/>
      <c r="PB739" s="154"/>
      <c r="PC739" s="154"/>
      <c r="PD739" s="154"/>
      <c r="PE739" s="154"/>
      <c r="PF739" s="154"/>
      <c r="PG739" s="154"/>
      <c r="PH739" s="154"/>
      <c r="PI739" s="154"/>
      <c r="PJ739" s="154"/>
      <c r="PK739" s="154"/>
      <c r="PL739" s="154"/>
      <c r="PM739" s="154"/>
      <c r="PN739" s="154"/>
      <c r="PO739" s="154"/>
      <c r="PP739" s="154"/>
      <c r="PQ739" s="154"/>
      <c r="PR739" s="154"/>
      <c r="PS739" s="154"/>
      <c r="PT739" s="154"/>
      <c r="PU739" s="154"/>
      <c r="PV739" s="154"/>
      <c r="PW739" s="154"/>
      <c r="PX739" s="154"/>
      <c r="PY739" s="154"/>
      <c r="PZ739" s="154"/>
      <c r="QA739" s="154"/>
      <c r="QB739" s="154"/>
      <c r="QC739" s="154"/>
      <c r="QD739" s="154"/>
      <c r="QE739" s="154"/>
      <c r="QF739" s="154"/>
      <c r="QG739" s="154"/>
      <c r="QH739" s="154"/>
      <c r="QI739" s="154"/>
      <c r="QJ739" s="154"/>
      <c r="QK739" s="154"/>
      <c r="QL739" s="154"/>
      <c r="QM739" s="154"/>
      <c r="QN739" s="154"/>
      <c r="QO739" s="154"/>
      <c r="QP739" s="154"/>
      <c r="QQ739" s="154"/>
      <c r="QR739" s="154"/>
      <c r="QS739" s="154"/>
      <c r="QT739" s="154"/>
      <c r="QU739" s="154"/>
      <c r="QV739" s="154"/>
      <c r="QW739" s="154"/>
      <c r="QX739" s="154"/>
      <c r="QY739" s="154"/>
      <c r="QZ739" s="154"/>
      <c r="RA739" s="154"/>
      <c r="RB739" s="154"/>
      <c r="RC739" s="154"/>
      <c r="RD739" s="154"/>
      <c r="RE739" s="154"/>
      <c r="RF739" s="154"/>
      <c r="RG739" s="154"/>
      <c r="RH739" s="154"/>
      <c r="RI739" s="154"/>
      <c r="RJ739" s="154"/>
      <c r="RK739" s="154"/>
      <c r="RL739" s="154"/>
      <c r="RM739" s="154"/>
      <c r="RN739" s="154"/>
      <c r="RO739" s="154"/>
      <c r="RP739" s="154"/>
      <c r="RQ739" s="154"/>
      <c r="RR739" s="154"/>
      <c r="RS739" s="154"/>
      <c r="RT739" s="154"/>
      <c r="RU739" s="154"/>
      <c r="RV739" s="154"/>
      <c r="RW739" s="154"/>
      <c r="RX739" s="154"/>
      <c r="RY739" s="154"/>
      <c r="RZ739" s="154"/>
      <c r="SA739" s="154"/>
      <c r="SB739" s="154"/>
      <c r="SC739" s="154"/>
      <c r="SD739" s="154"/>
      <c r="SE739" s="154"/>
      <c r="SF739" s="154"/>
      <c r="SG739" s="154"/>
      <c r="SH739" s="154"/>
      <c r="SI739" s="154"/>
      <c r="SJ739" s="154"/>
      <c r="SK739" s="154"/>
      <c r="SL739" s="154"/>
      <c r="SM739" s="154"/>
      <c r="SN739" s="154"/>
      <c r="SO739" s="154"/>
      <c r="SP739" s="154"/>
      <c r="SQ739" s="154"/>
      <c r="SR739" s="154"/>
      <c r="SS739" s="154"/>
      <c r="ST739" s="154"/>
      <c r="SU739" s="154"/>
      <c r="SV739" s="154"/>
      <c r="SW739" s="154"/>
      <c r="SX739" s="154"/>
      <c r="SY739" s="154"/>
      <c r="SZ739" s="154"/>
      <c r="TA739" s="154"/>
      <c r="TB739" s="154"/>
      <c r="TC739" s="154"/>
      <c r="TD739" s="154"/>
      <c r="TE739" s="154"/>
      <c r="TF739" s="154"/>
      <c r="TG739" s="154"/>
      <c r="TH739" s="154"/>
      <c r="TI739" s="154"/>
      <c r="TJ739" s="154"/>
      <c r="TK739" s="154"/>
      <c r="TL739" s="154"/>
      <c r="TM739" s="154"/>
      <c r="TN739" s="154"/>
      <c r="TO739" s="154"/>
      <c r="TP739" s="154"/>
      <c r="TQ739" s="154"/>
      <c r="TR739" s="154"/>
      <c r="TS739" s="154"/>
      <c r="TT739" s="154"/>
      <c r="TU739" s="154"/>
      <c r="TV739" s="154"/>
      <c r="TW739" s="154"/>
      <c r="TX739" s="154"/>
      <c r="TY739" s="154"/>
      <c r="TZ739" s="154"/>
      <c r="UA739" s="154"/>
      <c r="UB739" s="154"/>
      <c r="UC739" s="154"/>
      <c r="UD739" s="154"/>
      <c r="UE739" s="154"/>
      <c r="UF739" s="154"/>
      <c r="UG739" s="154"/>
      <c r="UH739" s="154"/>
      <c r="UI739" s="154"/>
      <c r="UJ739" s="154"/>
      <c r="UK739" s="154"/>
      <c r="UL739" s="154"/>
      <c r="UM739" s="154"/>
      <c r="UN739" s="154"/>
      <c r="UO739" s="154"/>
      <c r="UP739" s="154"/>
      <c r="UQ739" s="154"/>
      <c r="UR739" s="154"/>
      <c r="US739" s="154"/>
      <c r="UT739" s="154"/>
      <c r="UU739" s="154"/>
      <c r="UV739" s="154"/>
      <c r="UW739" s="154"/>
      <c r="UX739" s="154"/>
      <c r="UY739" s="154"/>
      <c r="UZ739" s="154"/>
      <c r="VA739" s="154"/>
      <c r="VB739" s="154"/>
      <c r="VC739" s="154"/>
      <c r="VD739" s="154"/>
      <c r="VE739" s="154"/>
      <c r="VF739" s="154"/>
      <c r="VG739" s="154"/>
      <c r="VH739" s="154"/>
      <c r="VI739" s="154"/>
      <c r="VJ739" s="154"/>
      <c r="VK739" s="154"/>
      <c r="VL739" s="154"/>
      <c r="VM739" s="154"/>
      <c r="VN739" s="154"/>
      <c r="VO739" s="154"/>
      <c r="VP739" s="154"/>
      <c r="VQ739" s="154"/>
      <c r="VR739" s="154"/>
      <c r="VS739" s="154"/>
      <c r="VT739" s="154"/>
      <c r="VU739" s="154"/>
      <c r="VV739" s="154"/>
      <c r="VW739" s="154"/>
    </row>
    <row r="740" spans="1:595" s="153" customFormat="1" ht="95.25" customHeight="1">
      <c r="A740" s="798"/>
      <c r="B740" s="689"/>
      <c r="C740" s="658"/>
      <c r="D740" s="680"/>
      <c r="E740" s="662"/>
      <c r="F740" s="663"/>
      <c r="G740" s="665"/>
      <c r="H740" s="665"/>
      <c r="I740" s="175" t="s">
        <v>352</v>
      </c>
      <c r="J740" s="175" t="s">
        <v>26</v>
      </c>
      <c r="K740" s="175" t="s">
        <v>1325</v>
      </c>
      <c r="L740" s="175" t="s">
        <v>424</v>
      </c>
      <c r="M740" s="155">
        <v>1155000</v>
      </c>
      <c r="N740" s="155">
        <v>1155000</v>
      </c>
      <c r="O740" s="155">
        <v>1000000</v>
      </c>
      <c r="P740" s="168">
        <v>1000000</v>
      </c>
      <c r="Q740" s="161">
        <v>1000000</v>
      </c>
      <c r="R740" s="161">
        <v>1000000</v>
      </c>
      <c r="S740" s="545">
        <v>3</v>
      </c>
      <c r="AU740" s="154"/>
      <c r="AV740" s="154"/>
      <c r="AW740" s="154"/>
      <c r="AX740" s="154"/>
      <c r="AY740" s="154"/>
      <c r="AZ740" s="154"/>
      <c r="BA740" s="154"/>
      <c r="BB740" s="154"/>
      <c r="BC740" s="154"/>
      <c r="BD740" s="154"/>
      <c r="BE740" s="154"/>
      <c r="BF740" s="154"/>
      <c r="BG740" s="154"/>
      <c r="BH740" s="154"/>
      <c r="BI740" s="154"/>
      <c r="BJ740" s="154"/>
      <c r="BK740" s="154"/>
      <c r="BL740" s="154"/>
      <c r="BM740" s="154"/>
      <c r="BN740" s="154"/>
      <c r="BO740" s="154"/>
      <c r="BP740" s="154"/>
      <c r="BQ740" s="154"/>
      <c r="BR740" s="154"/>
      <c r="BS740" s="154"/>
      <c r="BT740" s="154"/>
      <c r="BU740" s="154"/>
      <c r="BV740" s="154"/>
      <c r="BW740" s="154"/>
      <c r="BX740" s="154"/>
      <c r="BY740" s="154"/>
      <c r="BZ740" s="154"/>
      <c r="CA740" s="154"/>
      <c r="CB740" s="154"/>
      <c r="CC740" s="154"/>
      <c r="CD740" s="154"/>
      <c r="CE740" s="154"/>
      <c r="CF740" s="154"/>
      <c r="CG740" s="154"/>
      <c r="CH740" s="154"/>
      <c r="CI740" s="154"/>
      <c r="CJ740" s="154"/>
      <c r="CK740" s="154"/>
      <c r="CL740" s="154"/>
      <c r="CM740" s="154"/>
      <c r="CN740" s="154"/>
      <c r="CO740" s="154"/>
      <c r="CP740" s="154"/>
      <c r="CQ740" s="154"/>
      <c r="CR740" s="154"/>
      <c r="CS740" s="154"/>
      <c r="CT740" s="154"/>
      <c r="CU740" s="154"/>
      <c r="CV740" s="154"/>
      <c r="CW740" s="154"/>
      <c r="CX740" s="154"/>
      <c r="CY740" s="154"/>
      <c r="CZ740" s="154"/>
      <c r="DA740" s="154"/>
      <c r="DB740" s="154"/>
      <c r="DC740" s="154"/>
      <c r="DD740" s="154"/>
      <c r="DE740" s="154"/>
      <c r="DF740" s="154"/>
      <c r="DG740" s="154"/>
      <c r="DH740" s="154"/>
      <c r="DI740" s="154"/>
      <c r="DJ740" s="154"/>
      <c r="DK740" s="154"/>
      <c r="DL740" s="154"/>
      <c r="DM740" s="154"/>
      <c r="DN740" s="154"/>
      <c r="DO740" s="154"/>
      <c r="DP740" s="154"/>
      <c r="DQ740" s="154"/>
      <c r="DR740" s="154"/>
      <c r="DS740" s="154"/>
      <c r="DT740" s="154"/>
      <c r="DU740" s="154"/>
      <c r="DV740" s="154"/>
      <c r="DW740" s="154"/>
      <c r="DX740" s="154"/>
      <c r="DY740" s="154"/>
      <c r="DZ740" s="154"/>
      <c r="EA740" s="154"/>
      <c r="EB740" s="154"/>
      <c r="EC740" s="154"/>
      <c r="ED740" s="154"/>
      <c r="EE740" s="154"/>
      <c r="EF740" s="154"/>
      <c r="EG740" s="154"/>
      <c r="EH740" s="154"/>
      <c r="EI740" s="154"/>
      <c r="EJ740" s="154"/>
      <c r="EK740" s="154"/>
      <c r="EL740" s="154"/>
      <c r="EM740" s="154"/>
      <c r="EN740" s="154"/>
      <c r="EO740" s="154"/>
      <c r="EP740" s="154"/>
      <c r="EQ740" s="154"/>
      <c r="ER740" s="154"/>
      <c r="ES740" s="154"/>
      <c r="ET740" s="154"/>
      <c r="EU740" s="154"/>
      <c r="EV740" s="154"/>
      <c r="EW740" s="154"/>
      <c r="EX740" s="154"/>
      <c r="EY740" s="154"/>
      <c r="EZ740" s="154"/>
      <c r="FA740" s="154"/>
      <c r="FB740" s="154"/>
      <c r="FC740" s="154"/>
      <c r="FD740" s="154"/>
      <c r="FE740" s="154"/>
      <c r="FF740" s="154"/>
      <c r="FG740" s="154"/>
      <c r="FH740" s="154"/>
      <c r="FI740" s="154"/>
      <c r="FJ740" s="154"/>
      <c r="FK740" s="154"/>
      <c r="FL740" s="154"/>
      <c r="FM740" s="154"/>
      <c r="FN740" s="154"/>
      <c r="FO740" s="154"/>
      <c r="FP740" s="154"/>
      <c r="FQ740" s="154"/>
      <c r="FR740" s="154"/>
      <c r="FS740" s="154"/>
      <c r="FT740" s="154"/>
      <c r="FU740" s="154"/>
      <c r="FV740" s="154"/>
      <c r="FW740" s="154"/>
      <c r="FX740" s="154"/>
      <c r="FY740" s="154"/>
      <c r="FZ740" s="154"/>
      <c r="GA740" s="154"/>
      <c r="GB740" s="154"/>
      <c r="GC740" s="154"/>
      <c r="GD740" s="154"/>
      <c r="GE740" s="154"/>
      <c r="GF740" s="154"/>
      <c r="GG740" s="154"/>
      <c r="GH740" s="154"/>
      <c r="GI740" s="154"/>
      <c r="GJ740" s="154"/>
      <c r="GK740" s="154"/>
      <c r="GL740" s="154"/>
      <c r="GM740" s="154"/>
      <c r="GN740" s="154"/>
      <c r="GO740" s="154"/>
      <c r="GP740" s="154"/>
      <c r="GQ740" s="154"/>
      <c r="GR740" s="154"/>
      <c r="GS740" s="154"/>
      <c r="GT740" s="154"/>
      <c r="GU740" s="154"/>
      <c r="GV740" s="154"/>
      <c r="GW740" s="154"/>
      <c r="GX740" s="154"/>
      <c r="GY740" s="154"/>
      <c r="GZ740" s="154"/>
      <c r="HA740" s="154"/>
      <c r="HB740" s="154"/>
      <c r="HC740" s="154"/>
      <c r="HD740" s="154"/>
      <c r="HE740" s="154"/>
      <c r="HF740" s="154"/>
      <c r="HG740" s="154"/>
      <c r="HH740" s="154"/>
      <c r="HI740" s="154"/>
      <c r="HJ740" s="154"/>
      <c r="HK740" s="154"/>
      <c r="HL740" s="154"/>
      <c r="HM740" s="154"/>
      <c r="HN740" s="154"/>
      <c r="HO740" s="154"/>
      <c r="HP740" s="154"/>
      <c r="HQ740" s="154"/>
      <c r="HR740" s="154"/>
      <c r="HS740" s="154"/>
      <c r="HT740" s="154"/>
      <c r="HU740" s="154"/>
      <c r="HV740" s="154"/>
      <c r="HW740" s="154"/>
      <c r="HX740" s="154"/>
      <c r="HY740" s="154"/>
      <c r="HZ740" s="154"/>
      <c r="IA740" s="154"/>
      <c r="IB740" s="154"/>
      <c r="IC740" s="154"/>
      <c r="ID740" s="154"/>
      <c r="IE740" s="154"/>
      <c r="IF740" s="154"/>
      <c r="IG740" s="154"/>
      <c r="IH740" s="154"/>
      <c r="II740" s="154"/>
      <c r="IJ740" s="154"/>
      <c r="IK740" s="154"/>
      <c r="IL740" s="154"/>
      <c r="IM740" s="154"/>
      <c r="IN740" s="154"/>
      <c r="IO740" s="154"/>
      <c r="IP740" s="154"/>
      <c r="IQ740" s="154"/>
      <c r="IR740" s="154"/>
      <c r="IS740" s="154"/>
      <c r="IT740" s="154"/>
      <c r="IU740" s="154"/>
      <c r="IV740" s="154"/>
      <c r="IW740" s="154"/>
      <c r="IX740" s="154"/>
      <c r="IY740" s="154"/>
      <c r="IZ740" s="154"/>
      <c r="JA740" s="154"/>
      <c r="JB740" s="154"/>
      <c r="JC740" s="154"/>
      <c r="JD740" s="154"/>
      <c r="JE740" s="154"/>
      <c r="JF740" s="154"/>
      <c r="JG740" s="154"/>
      <c r="JH740" s="154"/>
      <c r="JI740" s="154"/>
      <c r="JJ740" s="154"/>
      <c r="JK740" s="154"/>
      <c r="JL740" s="154"/>
      <c r="JM740" s="154"/>
      <c r="JN740" s="154"/>
      <c r="JO740" s="154"/>
      <c r="JP740" s="154"/>
      <c r="JQ740" s="154"/>
      <c r="JR740" s="154"/>
      <c r="JS740" s="154"/>
      <c r="JT740" s="154"/>
      <c r="JU740" s="154"/>
      <c r="JV740" s="154"/>
      <c r="JW740" s="154"/>
      <c r="JX740" s="154"/>
      <c r="JY740" s="154"/>
      <c r="JZ740" s="154"/>
      <c r="KA740" s="154"/>
      <c r="KB740" s="154"/>
      <c r="KC740" s="154"/>
      <c r="KD740" s="154"/>
      <c r="KE740" s="154"/>
      <c r="KF740" s="154"/>
      <c r="KG740" s="154"/>
      <c r="KH740" s="154"/>
      <c r="KI740" s="154"/>
      <c r="KJ740" s="154"/>
      <c r="KK740" s="154"/>
      <c r="KL740" s="154"/>
      <c r="KM740" s="154"/>
      <c r="KN740" s="154"/>
      <c r="KO740" s="154"/>
      <c r="KP740" s="154"/>
      <c r="KQ740" s="154"/>
      <c r="KR740" s="154"/>
      <c r="KS740" s="154"/>
      <c r="KT740" s="154"/>
      <c r="KU740" s="154"/>
      <c r="KV740" s="154"/>
      <c r="KW740" s="154"/>
      <c r="KX740" s="154"/>
      <c r="KY740" s="154"/>
      <c r="KZ740" s="154"/>
      <c r="LA740" s="154"/>
      <c r="LB740" s="154"/>
      <c r="LC740" s="154"/>
      <c r="LD740" s="154"/>
      <c r="LE740" s="154"/>
      <c r="LF740" s="154"/>
      <c r="LG740" s="154"/>
      <c r="LH740" s="154"/>
      <c r="LI740" s="154"/>
      <c r="LJ740" s="154"/>
      <c r="LK740" s="154"/>
      <c r="LL740" s="154"/>
      <c r="LM740" s="154"/>
      <c r="LN740" s="154"/>
      <c r="LO740" s="154"/>
      <c r="LP740" s="154"/>
      <c r="LQ740" s="154"/>
      <c r="LR740" s="154"/>
      <c r="LS740" s="154"/>
      <c r="LT740" s="154"/>
      <c r="LU740" s="154"/>
      <c r="LV740" s="154"/>
      <c r="LW740" s="154"/>
      <c r="LX740" s="154"/>
      <c r="LY740" s="154"/>
      <c r="LZ740" s="154"/>
      <c r="MA740" s="154"/>
      <c r="MB740" s="154"/>
      <c r="MC740" s="154"/>
      <c r="MD740" s="154"/>
      <c r="ME740" s="154"/>
      <c r="MF740" s="154"/>
      <c r="MG740" s="154"/>
      <c r="MH740" s="154"/>
      <c r="MI740" s="154"/>
      <c r="MJ740" s="154"/>
      <c r="MK740" s="154"/>
      <c r="ML740" s="154"/>
      <c r="MM740" s="154"/>
      <c r="MN740" s="154"/>
      <c r="MO740" s="154"/>
      <c r="MP740" s="154"/>
      <c r="MQ740" s="154"/>
      <c r="MR740" s="154"/>
      <c r="MS740" s="154"/>
      <c r="MT740" s="154"/>
      <c r="MU740" s="154"/>
      <c r="MV740" s="154"/>
      <c r="MW740" s="154"/>
      <c r="MX740" s="154"/>
      <c r="MY740" s="154"/>
      <c r="MZ740" s="154"/>
      <c r="NA740" s="154"/>
      <c r="NB740" s="154"/>
      <c r="NC740" s="154"/>
      <c r="ND740" s="154"/>
      <c r="NE740" s="154"/>
      <c r="NF740" s="154"/>
      <c r="NG740" s="154"/>
      <c r="NH740" s="154"/>
      <c r="NI740" s="154"/>
      <c r="NJ740" s="154"/>
      <c r="NK740" s="154"/>
      <c r="NL740" s="154"/>
      <c r="NM740" s="154"/>
      <c r="NN740" s="154"/>
      <c r="NO740" s="154"/>
      <c r="NP740" s="154"/>
      <c r="NQ740" s="154"/>
      <c r="NR740" s="154"/>
      <c r="NS740" s="154"/>
      <c r="NT740" s="154"/>
      <c r="NU740" s="154"/>
      <c r="NV740" s="154"/>
      <c r="NW740" s="154"/>
      <c r="NX740" s="154"/>
      <c r="NY740" s="154"/>
      <c r="NZ740" s="154"/>
      <c r="OA740" s="154"/>
      <c r="OB740" s="154"/>
      <c r="OC740" s="154"/>
      <c r="OD740" s="154"/>
      <c r="OE740" s="154"/>
      <c r="OF740" s="154"/>
      <c r="OG740" s="154"/>
      <c r="OH740" s="154"/>
      <c r="OI740" s="154"/>
      <c r="OJ740" s="154"/>
      <c r="OK740" s="154"/>
      <c r="OL740" s="154"/>
      <c r="OM740" s="154"/>
      <c r="ON740" s="154"/>
      <c r="OO740" s="154"/>
      <c r="OP740" s="154"/>
      <c r="OQ740" s="154"/>
      <c r="OR740" s="154"/>
      <c r="OS740" s="154"/>
      <c r="OT740" s="154"/>
      <c r="OU740" s="154"/>
      <c r="OV740" s="154"/>
      <c r="OW740" s="154"/>
      <c r="OX740" s="154"/>
      <c r="OY740" s="154"/>
      <c r="OZ740" s="154"/>
      <c r="PA740" s="154"/>
      <c r="PB740" s="154"/>
      <c r="PC740" s="154"/>
      <c r="PD740" s="154"/>
      <c r="PE740" s="154"/>
      <c r="PF740" s="154"/>
      <c r="PG740" s="154"/>
      <c r="PH740" s="154"/>
      <c r="PI740" s="154"/>
      <c r="PJ740" s="154"/>
      <c r="PK740" s="154"/>
      <c r="PL740" s="154"/>
      <c r="PM740" s="154"/>
      <c r="PN740" s="154"/>
      <c r="PO740" s="154"/>
      <c r="PP740" s="154"/>
      <c r="PQ740" s="154"/>
      <c r="PR740" s="154"/>
      <c r="PS740" s="154"/>
      <c r="PT740" s="154"/>
      <c r="PU740" s="154"/>
      <c r="PV740" s="154"/>
      <c r="PW740" s="154"/>
      <c r="PX740" s="154"/>
      <c r="PY740" s="154"/>
      <c r="PZ740" s="154"/>
      <c r="QA740" s="154"/>
      <c r="QB740" s="154"/>
      <c r="QC740" s="154"/>
      <c r="QD740" s="154"/>
      <c r="QE740" s="154"/>
      <c r="QF740" s="154"/>
      <c r="QG740" s="154"/>
      <c r="QH740" s="154"/>
      <c r="QI740" s="154"/>
      <c r="QJ740" s="154"/>
      <c r="QK740" s="154"/>
      <c r="QL740" s="154"/>
      <c r="QM740" s="154"/>
      <c r="QN740" s="154"/>
      <c r="QO740" s="154"/>
      <c r="QP740" s="154"/>
      <c r="QQ740" s="154"/>
      <c r="QR740" s="154"/>
      <c r="QS740" s="154"/>
      <c r="QT740" s="154"/>
      <c r="QU740" s="154"/>
      <c r="QV740" s="154"/>
      <c r="QW740" s="154"/>
      <c r="QX740" s="154"/>
      <c r="QY740" s="154"/>
      <c r="QZ740" s="154"/>
      <c r="RA740" s="154"/>
      <c r="RB740" s="154"/>
      <c r="RC740" s="154"/>
      <c r="RD740" s="154"/>
      <c r="RE740" s="154"/>
      <c r="RF740" s="154"/>
      <c r="RG740" s="154"/>
      <c r="RH740" s="154"/>
      <c r="RI740" s="154"/>
      <c r="RJ740" s="154"/>
      <c r="RK740" s="154"/>
      <c r="RL740" s="154"/>
      <c r="RM740" s="154"/>
      <c r="RN740" s="154"/>
      <c r="RO740" s="154"/>
      <c r="RP740" s="154"/>
      <c r="RQ740" s="154"/>
      <c r="RR740" s="154"/>
      <c r="RS740" s="154"/>
      <c r="RT740" s="154"/>
      <c r="RU740" s="154"/>
      <c r="RV740" s="154"/>
      <c r="RW740" s="154"/>
      <c r="RX740" s="154"/>
      <c r="RY740" s="154"/>
      <c r="RZ740" s="154"/>
      <c r="SA740" s="154"/>
      <c r="SB740" s="154"/>
      <c r="SC740" s="154"/>
      <c r="SD740" s="154"/>
      <c r="SE740" s="154"/>
      <c r="SF740" s="154"/>
      <c r="SG740" s="154"/>
      <c r="SH740" s="154"/>
      <c r="SI740" s="154"/>
      <c r="SJ740" s="154"/>
      <c r="SK740" s="154"/>
      <c r="SL740" s="154"/>
      <c r="SM740" s="154"/>
      <c r="SN740" s="154"/>
      <c r="SO740" s="154"/>
      <c r="SP740" s="154"/>
      <c r="SQ740" s="154"/>
      <c r="SR740" s="154"/>
      <c r="SS740" s="154"/>
      <c r="ST740" s="154"/>
      <c r="SU740" s="154"/>
      <c r="SV740" s="154"/>
      <c r="SW740" s="154"/>
      <c r="SX740" s="154"/>
      <c r="SY740" s="154"/>
      <c r="SZ740" s="154"/>
      <c r="TA740" s="154"/>
      <c r="TB740" s="154"/>
      <c r="TC740" s="154"/>
      <c r="TD740" s="154"/>
      <c r="TE740" s="154"/>
      <c r="TF740" s="154"/>
      <c r="TG740" s="154"/>
      <c r="TH740" s="154"/>
      <c r="TI740" s="154"/>
      <c r="TJ740" s="154"/>
      <c r="TK740" s="154"/>
      <c r="TL740" s="154"/>
      <c r="TM740" s="154"/>
      <c r="TN740" s="154"/>
      <c r="TO740" s="154"/>
      <c r="TP740" s="154"/>
      <c r="TQ740" s="154"/>
      <c r="TR740" s="154"/>
      <c r="TS740" s="154"/>
      <c r="TT740" s="154"/>
      <c r="TU740" s="154"/>
      <c r="TV740" s="154"/>
      <c r="TW740" s="154"/>
      <c r="TX740" s="154"/>
      <c r="TY740" s="154"/>
      <c r="TZ740" s="154"/>
      <c r="UA740" s="154"/>
      <c r="UB740" s="154"/>
      <c r="UC740" s="154"/>
      <c r="UD740" s="154"/>
      <c r="UE740" s="154"/>
      <c r="UF740" s="154"/>
      <c r="UG740" s="154"/>
      <c r="UH740" s="154"/>
      <c r="UI740" s="154"/>
      <c r="UJ740" s="154"/>
      <c r="UK740" s="154"/>
      <c r="UL740" s="154"/>
      <c r="UM740" s="154"/>
      <c r="UN740" s="154"/>
      <c r="UO740" s="154"/>
      <c r="UP740" s="154"/>
      <c r="UQ740" s="154"/>
      <c r="UR740" s="154"/>
      <c r="US740" s="154"/>
      <c r="UT740" s="154"/>
      <c r="UU740" s="154"/>
      <c r="UV740" s="154"/>
      <c r="UW740" s="154"/>
      <c r="UX740" s="154"/>
      <c r="UY740" s="154"/>
      <c r="UZ740" s="154"/>
      <c r="VA740" s="154"/>
      <c r="VB740" s="154"/>
      <c r="VC740" s="154"/>
      <c r="VD740" s="154"/>
      <c r="VE740" s="154"/>
      <c r="VF740" s="154"/>
      <c r="VG740" s="154"/>
      <c r="VH740" s="154"/>
      <c r="VI740" s="154"/>
      <c r="VJ740" s="154"/>
      <c r="VK740" s="154"/>
      <c r="VL740" s="154"/>
      <c r="VM740" s="154"/>
      <c r="VN740" s="154"/>
      <c r="VO740" s="154"/>
      <c r="VP740" s="154"/>
      <c r="VQ740" s="154"/>
      <c r="VR740" s="154"/>
      <c r="VS740" s="154"/>
      <c r="VT740" s="154"/>
      <c r="VU740" s="154"/>
      <c r="VV740" s="154"/>
      <c r="VW740" s="154"/>
    </row>
    <row r="741" spans="1:595" s="153" customFormat="1" ht="61.5" customHeight="1">
      <c r="A741" s="798"/>
      <c r="B741" s="688" t="s">
        <v>1559</v>
      </c>
      <c r="C741" s="676" t="s">
        <v>1560</v>
      </c>
      <c r="D741" s="680"/>
      <c r="E741" s="681" t="s">
        <v>1502</v>
      </c>
      <c r="F741" s="695" t="s">
        <v>51</v>
      </c>
      <c r="G741" s="708">
        <v>43466</v>
      </c>
      <c r="H741" s="695" t="s">
        <v>24</v>
      </c>
      <c r="I741" s="197" t="s">
        <v>352</v>
      </c>
      <c r="J741" s="197" t="s">
        <v>26</v>
      </c>
      <c r="K741" s="197" t="s">
        <v>1329</v>
      </c>
      <c r="L741" s="197" t="s">
        <v>28</v>
      </c>
      <c r="M741" s="152">
        <f t="shared" ref="M741:R741" si="89">M742</f>
        <v>345000</v>
      </c>
      <c r="N741" s="152">
        <f t="shared" si="89"/>
        <v>345000</v>
      </c>
      <c r="O741" s="152">
        <f t="shared" si="89"/>
        <v>250000</v>
      </c>
      <c r="P741" s="203">
        <f>P742</f>
        <v>250000</v>
      </c>
      <c r="Q741" s="202">
        <f t="shared" si="89"/>
        <v>250000</v>
      </c>
      <c r="R741" s="202">
        <f t="shared" si="89"/>
        <v>250000</v>
      </c>
      <c r="S741" s="545"/>
      <c r="AU741" s="154"/>
      <c r="AV741" s="154"/>
      <c r="AW741" s="154"/>
      <c r="AX741" s="154"/>
      <c r="AY741" s="154"/>
      <c r="AZ741" s="154"/>
      <c r="BA741" s="154"/>
      <c r="BB741" s="154"/>
      <c r="BC741" s="154"/>
      <c r="BD741" s="154"/>
      <c r="BE741" s="154"/>
      <c r="BF741" s="154"/>
      <c r="BG741" s="154"/>
      <c r="BH741" s="154"/>
      <c r="BI741" s="154"/>
      <c r="BJ741" s="154"/>
      <c r="BK741" s="154"/>
      <c r="BL741" s="154"/>
      <c r="BM741" s="154"/>
      <c r="BN741" s="154"/>
      <c r="BO741" s="154"/>
      <c r="BP741" s="154"/>
      <c r="BQ741" s="154"/>
      <c r="BR741" s="154"/>
      <c r="BS741" s="154"/>
      <c r="BT741" s="154"/>
      <c r="BU741" s="154"/>
      <c r="BV741" s="154"/>
      <c r="BW741" s="154"/>
      <c r="BX741" s="154"/>
      <c r="BY741" s="154"/>
      <c r="BZ741" s="154"/>
      <c r="CA741" s="154"/>
      <c r="CB741" s="154"/>
      <c r="CC741" s="154"/>
      <c r="CD741" s="154"/>
      <c r="CE741" s="154"/>
      <c r="CF741" s="154"/>
      <c r="CG741" s="154"/>
      <c r="CH741" s="154"/>
      <c r="CI741" s="154"/>
      <c r="CJ741" s="154"/>
      <c r="CK741" s="154"/>
      <c r="CL741" s="154"/>
      <c r="CM741" s="154"/>
      <c r="CN741" s="154"/>
      <c r="CO741" s="154"/>
      <c r="CP741" s="154"/>
      <c r="CQ741" s="154"/>
      <c r="CR741" s="154"/>
      <c r="CS741" s="154"/>
      <c r="CT741" s="154"/>
      <c r="CU741" s="154"/>
      <c r="CV741" s="154"/>
      <c r="CW741" s="154"/>
      <c r="CX741" s="154"/>
      <c r="CY741" s="154"/>
      <c r="CZ741" s="154"/>
      <c r="DA741" s="154"/>
      <c r="DB741" s="154"/>
      <c r="DC741" s="154"/>
      <c r="DD741" s="154"/>
      <c r="DE741" s="154"/>
      <c r="DF741" s="154"/>
      <c r="DG741" s="154"/>
      <c r="DH741" s="154"/>
      <c r="DI741" s="154"/>
      <c r="DJ741" s="154"/>
      <c r="DK741" s="154"/>
      <c r="DL741" s="154"/>
      <c r="DM741" s="154"/>
      <c r="DN741" s="154"/>
      <c r="DO741" s="154"/>
      <c r="DP741" s="154"/>
      <c r="DQ741" s="154"/>
      <c r="DR741" s="154"/>
      <c r="DS741" s="154"/>
      <c r="DT741" s="154"/>
      <c r="DU741" s="154"/>
      <c r="DV741" s="154"/>
      <c r="DW741" s="154"/>
      <c r="DX741" s="154"/>
      <c r="DY741" s="154"/>
      <c r="DZ741" s="154"/>
      <c r="EA741" s="154"/>
      <c r="EB741" s="154"/>
      <c r="EC741" s="154"/>
      <c r="ED741" s="154"/>
      <c r="EE741" s="154"/>
      <c r="EF741" s="154"/>
      <c r="EG741" s="154"/>
      <c r="EH741" s="154"/>
      <c r="EI741" s="154"/>
      <c r="EJ741" s="154"/>
      <c r="EK741" s="154"/>
      <c r="EL741" s="154"/>
      <c r="EM741" s="154"/>
      <c r="EN741" s="154"/>
      <c r="EO741" s="154"/>
      <c r="EP741" s="154"/>
      <c r="EQ741" s="154"/>
      <c r="ER741" s="154"/>
      <c r="ES741" s="154"/>
      <c r="ET741" s="154"/>
      <c r="EU741" s="154"/>
      <c r="EV741" s="154"/>
      <c r="EW741" s="154"/>
      <c r="EX741" s="154"/>
      <c r="EY741" s="154"/>
      <c r="EZ741" s="154"/>
      <c r="FA741" s="154"/>
      <c r="FB741" s="154"/>
      <c r="FC741" s="154"/>
      <c r="FD741" s="154"/>
      <c r="FE741" s="154"/>
      <c r="FF741" s="154"/>
      <c r="FG741" s="154"/>
      <c r="FH741" s="154"/>
      <c r="FI741" s="154"/>
      <c r="FJ741" s="154"/>
      <c r="FK741" s="154"/>
      <c r="FL741" s="154"/>
      <c r="FM741" s="154"/>
      <c r="FN741" s="154"/>
      <c r="FO741" s="154"/>
      <c r="FP741" s="154"/>
      <c r="FQ741" s="154"/>
      <c r="FR741" s="154"/>
      <c r="FS741" s="154"/>
      <c r="FT741" s="154"/>
      <c r="FU741" s="154"/>
      <c r="FV741" s="154"/>
      <c r="FW741" s="154"/>
      <c r="FX741" s="154"/>
      <c r="FY741" s="154"/>
      <c r="FZ741" s="154"/>
      <c r="GA741" s="154"/>
      <c r="GB741" s="154"/>
      <c r="GC741" s="154"/>
      <c r="GD741" s="154"/>
      <c r="GE741" s="154"/>
      <c r="GF741" s="154"/>
      <c r="GG741" s="154"/>
      <c r="GH741" s="154"/>
      <c r="GI741" s="154"/>
      <c r="GJ741" s="154"/>
      <c r="GK741" s="154"/>
      <c r="GL741" s="154"/>
      <c r="GM741" s="154"/>
      <c r="GN741" s="154"/>
      <c r="GO741" s="154"/>
      <c r="GP741" s="154"/>
      <c r="GQ741" s="154"/>
      <c r="GR741" s="154"/>
      <c r="GS741" s="154"/>
      <c r="GT741" s="154"/>
      <c r="GU741" s="154"/>
      <c r="GV741" s="154"/>
      <c r="GW741" s="154"/>
      <c r="GX741" s="154"/>
      <c r="GY741" s="154"/>
      <c r="GZ741" s="154"/>
      <c r="HA741" s="154"/>
      <c r="HB741" s="154"/>
      <c r="HC741" s="154"/>
      <c r="HD741" s="154"/>
      <c r="HE741" s="154"/>
      <c r="HF741" s="154"/>
      <c r="HG741" s="154"/>
      <c r="HH741" s="154"/>
      <c r="HI741" s="154"/>
      <c r="HJ741" s="154"/>
      <c r="HK741" s="154"/>
      <c r="HL741" s="154"/>
      <c r="HM741" s="154"/>
      <c r="HN741" s="154"/>
      <c r="HO741" s="154"/>
      <c r="HP741" s="154"/>
      <c r="HQ741" s="154"/>
      <c r="HR741" s="154"/>
      <c r="HS741" s="154"/>
      <c r="HT741" s="154"/>
      <c r="HU741" s="154"/>
      <c r="HV741" s="154"/>
      <c r="HW741" s="154"/>
      <c r="HX741" s="154"/>
      <c r="HY741" s="154"/>
      <c r="HZ741" s="154"/>
      <c r="IA741" s="154"/>
      <c r="IB741" s="154"/>
      <c r="IC741" s="154"/>
      <c r="ID741" s="154"/>
      <c r="IE741" s="154"/>
      <c r="IF741" s="154"/>
      <c r="IG741" s="154"/>
      <c r="IH741" s="154"/>
      <c r="II741" s="154"/>
      <c r="IJ741" s="154"/>
      <c r="IK741" s="154"/>
      <c r="IL741" s="154"/>
      <c r="IM741" s="154"/>
      <c r="IN741" s="154"/>
      <c r="IO741" s="154"/>
      <c r="IP741" s="154"/>
      <c r="IQ741" s="154"/>
      <c r="IR741" s="154"/>
      <c r="IS741" s="154"/>
      <c r="IT741" s="154"/>
      <c r="IU741" s="154"/>
      <c r="IV741" s="154"/>
      <c r="IW741" s="154"/>
      <c r="IX741" s="154"/>
      <c r="IY741" s="154"/>
      <c r="IZ741" s="154"/>
      <c r="JA741" s="154"/>
      <c r="JB741" s="154"/>
      <c r="JC741" s="154"/>
      <c r="JD741" s="154"/>
      <c r="JE741" s="154"/>
      <c r="JF741" s="154"/>
      <c r="JG741" s="154"/>
      <c r="JH741" s="154"/>
      <c r="JI741" s="154"/>
      <c r="JJ741" s="154"/>
      <c r="JK741" s="154"/>
      <c r="JL741" s="154"/>
      <c r="JM741" s="154"/>
      <c r="JN741" s="154"/>
      <c r="JO741" s="154"/>
      <c r="JP741" s="154"/>
      <c r="JQ741" s="154"/>
      <c r="JR741" s="154"/>
      <c r="JS741" s="154"/>
      <c r="JT741" s="154"/>
      <c r="JU741" s="154"/>
      <c r="JV741" s="154"/>
      <c r="JW741" s="154"/>
      <c r="JX741" s="154"/>
      <c r="JY741" s="154"/>
      <c r="JZ741" s="154"/>
      <c r="KA741" s="154"/>
      <c r="KB741" s="154"/>
      <c r="KC741" s="154"/>
      <c r="KD741" s="154"/>
      <c r="KE741" s="154"/>
      <c r="KF741" s="154"/>
      <c r="KG741" s="154"/>
      <c r="KH741" s="154"/>
      <c r="KI741" s="154"/>
      <c r="KJ741" s="154"/>
      <c r="KK741" s="154"/>
      <c r="KL741" s="154"/>
      <c r="KM741" s="154"/>
      <c r="KN741" s="154"/>
      <c r="KO741" s="154"/>
      <c r="KP741" s="154"/>
      <c r="KQ741" s="154"/>
      <c r="KR741" s="154"/>
      <c r="KS741" s="154"/>
      <c r="KT741" s="154"/>
      <c r="KU741" s="154"/>
      <c r="KV741" s="154"/>
      <c r="KW741" s="154"/>
      <c r="KX741" s="154"/>
      <c r="KY741" s="154"/>
      <c r="KZ741" s="154"/>
      <c r="LA741" s="154"/>
      <c r="LB741" s="154"/>
      <c r="LC741" s="154"/>
      <c r="LD741" s="154"/>
      <c r="LE741" s="154"/>
      <c r="LF741" s="154"/>
      <c r="LG741" s="154"/>
      <c r="LH741" s="154"/>
      <c r="LI741" s="154"/>
      <c r="LJ741" s="154"/>
      <c r="LK741" s="154"/>
      <c r="LL741" s="154"/>
      <c r="LM741" s="154"/>
      <c r="LN741" s="154"/>
      <c r="LO741" s="154"/>
      <c r="LP741" s="154"/>
      <c r="LQ741" s="154"/>
      <c r="LR741" s="154"/>
      <c r="LS741" s="154"/>
      <c r="LT741" s="154"/>
      <c r="LU741" s="154"/>
      <c r="LV741" s="154"/>
      <c r="LW741" s="154"/>
      <c r="LX741" s="154"/>
      <c r="LY741" s="154"/>
      <c r="LZ741" s="154"/>
      <c r="MA741" s="154"/>
      <c r="MB741" s="154"/>
      <c r="MC741" s="154"/>
      <c r="MD741" s="154"/>
      <c r="ME741" s="154"/>
      <c r="MF741" s="154"/>
      <c r="MG741" s="154"/>
      <c r="MH741" s="154"/>
      <c r="MI741" s="154"/>
      <c r="MJ741" s="154"/>
      <c r="MK741" s="154"/>
      <c r="ML741" s="154"/>
      <c r="MM741" s="154"/>
      <c r="MN741" s="154"/>
      <c r="MO741" s="154"/>
      <c r="MP741" s="154"/>
      <c r="MQ741" s="154"/>
      <c r="MR741" s="154"/>
      <c r="MS741" s="154"/>
      <c r="MT741" s="154"/>
      <c r="MU741" s="154"/>
      <c r="MV741" s="154"/>
      <c r="MW741" s="154"/>
      <c r="MX741" s="154"/>
      <c r="MY741" s="154"/>
      <c r="MZ741" s="154"/>
      <c r="NA741" s="154"/>
      <c r="NB741" s="154"/>
      <c r="NC741" s="154"/>
      <c r="ND741" s="154"/>
      <c r="NE741" s="154"/>
      <c r="NF741" s="154"/>
      <c r="NG741" s="154"/>
      <c r="NH741" s="154"/>
      <c r="NI741" s="154"/>
      <c r="NJ741" s="154"/>
      <c r="NK741" s="154"/>
      <c r="NL741" s="154"/>
      <c r="NM741" s="154"/>
      <c r="NN741" s="154"/>
      <c r="NO741" s="154"/>
      <c r="NP741" s="154"/>
      <c r="NQ741" s="154"/>
      <c r="NR741" s="154"/>
      <c r="NS741" s="154"/>
      <c r="NT741" s="154"/>
      <c r="NU741" s="154"/>
      <c r="NV741" s="154"/>
      <c r="NW741" s="154"/>
      <c r="NX741" s="154"/>
      <c r="NY741" s="154"/>
      <c r="NZ741" s="154"/>
      <c r="OA741" s="154"/>
      <c r="OB741" s="154"/>
      <c r="OC741" s="154"/>
      <c r="OD741" s="154"/>
      <c r="OE741" s="154"/>
      <c r="OF741" s="154"/>
      <c r="OG741" s="154"/>
      <c r="OH741" s="154"/>
      <c r="OI741" s="154"/>
      <c r="OJ741" s="154"/>
      <c r="OK741" s="154"/>
      <c r="OL741" s="154"/>
      <c r="OM741" s="154"/>
      <c r="ON741" s="154"/>
      <c r="OO741" s="154"/>
      <c r="OP741" s="154"/>
      <c r="OQ741" s="154"/>
      <c r="OR741" s="154"/>
      <c r="OS741" s="154"/>
      <c r="OT741" s="154"/>
      <c r="OU741" s="154"/>
      <c r="OV741" s="154"/>
      <c r="OW741" s="154"/>
      <c r="OX741" s="154"/>
      <c r="OY741" s="154"/>
      <c r="OZ741" s="154"/>
      <c r="PA741" s="154"/>
      <c r="PB741" s="154"/>
      <c r="PC741" s="154"/>
      <c r="PD741" s="154"/>
      <c r="PE741" s="154"/>
      <c r="PF741" s="154"/>
      <c r="PG741" s="154"/>
      <c r="PH741" s="154"/>
      <c r="PI741" s="154"/>
      <c r="PJ741" s="154"/>
      <c r="PK741" s="154"/>
      <c r="PL741" s="154"/>
      <c r="PM741" s="154"/>
      <c r="PN741" s="154"/>
      <c r="PO741" s="154"/>
      <c r="PP741" s="154"/>
      <c r="PQ741" s="154"/>
      <c r="PR741" s="154"/>
      <c r="PS741" s="154"/>
      <c r="PT741" s="154"/>
      <c r="PU741" s="154"/>
      <c r="PV741" s="154"/>
      <c r="PW741" s="154"/>
      <c r="PX741" s="154"/>
      <c r="PY741" s="154"/>
      <c r="PZ741" s="154"/>
      <c r="QA741" s="154"/>
      <c r="QB741" s="154"/>
      <c r="QC741" s="154"/>
      <c r="QD741" s="154"/>
      <c r="QE741" s="154"/>
      <c r="QF741" s="154"/>
      <c r="QG741" s="154"/>
      <c r="QH741" s="154"/>
      <c r="QI741" s="154"/>
      <c r="QJ741" s="154"/>
      <c r="QK741" s="154"/>
      <c r="QL741" s="154"/>
      <c r="QM741" s="154"/>
      <c r="QN741" s="154"/>
      <c r="QO741" s="154"/>
      <c r="QP741" s="154"/>
      <c r="QQ741" s="154"/>
      <c r="QR741" s="154"/>
      <c r="QS741" s="154"/>
      <c r="QT741" s="154"/>
      <c r="QU741" s="154"/>
      <c r="QV741" s="154"/>
      <c r="QW741" s="154"/>
      <c r="QX741" s="154"/>
      <c r="QY741" s="154"/>
      <c r="QZ741" s="154"/>
      <c r="RA741" s="154"/>
      <c r="RB741" s="154"/>
      <c r="RC741" s="154"/>
      <c r="RD741" s="154"/>
      <c r="RE741" s="154"/>
      <c r="RF741" s="154"/>
      <c r="RG741" s="154"/>
      <c r="RH741" s="154"/>
      <c r="RI741" s="154"/>
      <c r="RJ741" s="154"/>
      <c r="RK741" s="154"/>
      <c r="RL741" s="154"/>
      <c r="RM741" s="154"/>
      <c r="RN741" s="154"/>
      <c r="RO741" s="154"/>
      <c r="RP741" s="154"/>
      <c r="RQ741" s="154"/>
      <c r="RR741" s="154"/>
      <c r="RS741" s="154"/>
      <c r="RT741" s="154"/>
      <c r="RU741" s="154"/>
      <c r="RV741" s="154"/>
      <c r="RW741" s="154"/>
      <c r="RX741" s="154"/>
      <c r="RY741" s="154"/>
      <c r="RZ741" s="154"/>
      <c r="SA741" s="154"/>
      <c r="SB741" s="154"/>
      <c r="SC741" s="154"/>
      <c r="SD741" s="154"/>
      <c r="SE741" s="154"/>
      <c r="SF741" s="154"/>
      <c r="SG741" s="154"/>
      <c r="SH741" s="154"/>
      <c r="SI741" s="154"/>
      <c r="SJ741" s="154"/>
      <c r="SK741" s="154"/>
      <c r="SL741" s="154"/>
      <c r="SM741" s="154"/>
      <c r="SN741" s="154"/>
      <c r="SO741" s="154"/>
      <c r="SP741" s="154"/>
      <c r="SQ741" s="154"/>
      <c r="SR741" s="154"/>
      <c r="SS741" s="154"/>
      <c r="ST741" s="154"/>
      <c r="SU741" s="154"/>
      <c r="SV741" s="154"/>
      <c r="SW741" s="154"/>
      <c r="SX741" s="154"/>
      <c r="SY741" s="154"/>
      <c r="SZ741" s="154"/>
      <c r="TA741" s="154"/>
      <c r="TB741" s="154"/>
      <c r="TC741" s="154"/>
      <c r="TD741" s="154"/>
      <c r="TE741" s="154"/>
      <c r="TF741" s="154"/>
      <c r="TG741" s="154"/>
      <c r="TH741" s="154"/>
      <c r="TI741" s="154"/>
      <c r="TJ741" s="154"/>
      <c r="TK741" s="154"/>
      <c r="TL741" s="154"/>
      <c r="TM741" s="154"/>
      <c r="TN741" s="154"/>
      <c r="TO741" s="154"/>
      <c r="TP741" s="154"/>
      <c r="TQ741" s="154"/>
      <c r="TR741" s="154"/>
      <c r="TS741" s="154"/>
      <c r="TT741" s="154"/>
      <c r="TU741" s="154"/>
      <c r="TV741" s="154"/>
      <c r="TW741" s="154"/>
      <c r="TX741" s="154"/>
      <c r="TY741" s="154"/>
      <c r="TZ741" s="154"/>
      <c r="UA741" s="154"/>
      <c r="UB741" s="154"/>
      <c r="UC741" s="154"/>
      <c r="UD741" s="154"/>
      <c r="UE741" s="154"/>
      <c r="UF741" s="154"/>
      <c r="UG741" s="154"/>
      <c r="UH741" s="154"/>
      <c r="UI741" s="154"/>
      <c r="UJ741" s="154"/>
      <c r="UK741" s="154"/>
      <c r="UL741" s="154"/>
      <c r="UM741" s="154"/>
      <c r="UN741" s="154"/>
      <c r="UO741" s="154"/>
      <c r="UP741" s="154"/>
      <c r="UQ741" s="154"/>
      <c r="UR741" s="154"/>
      <c r="US741" s="154"/>
      <c r="UT741" s="154"/>
      <c r="UU741" s="154"/>
      <c r="UV741" s="154"/>
      <c r="UW741" s="154"/>
      <c r="UX741" s="154"/>
      <c r="UY741" s="154"/>
      <c r="UZ741" s="154"/>
      <c r="VA741" s="154"/>
      <c r="VB741" s="154"/>
      <c r="VC741" s="154"/>
      <c r="VD741" s="154"/>
      <c r="VE741" s="154"/>
      <c r="VF741" s="154"/>
      <c r="VG741" s="154"/>
      <c r="VH741" s="154"/>
      <c r="VI741" s="154"/>
      <c r="VJ741" s="154"/>
      <c r="VK741" s="154"/>
      <c r="VL741" s="154"/>
      <c r="VM741" s="154"/>
      <c r="VN741" s="154"/>
      <c r="VO741" s="154"/>
      <c r="VP741" s="154"/>
      <c r="VQ741" s="154"/>
      <c r="VR741" s="154"/>
      <c r="VS741" s="154"/>
      <c r="VT741" s="154"/>
      <c r="VU741" s="154"/>
      <c r="VV741" s="154"/>
      <c r="VW741" s="154"/>
    </row>
    <row r="742" spans="1:595" s="153" customFormat="1" ht="97.5" customHeight="1">
      <c r="A742" s="798"/>
      <c r="B742" s="689"/>
      <c r="C742" s="658"/>
      <c r="D742" s="660"/>
      <c r="E742" s="682"/>
      <c r="F742" s="696"/>
      <c r="G742" s="709"/>
      <c r="H742" s="696"/>
      <c r="I742" s="175" t="s">
        <v>352</v>
      </c>
      <c r="J742" s="175" t="s">
        <v>26</v>
      </c>
      <c r="K742" s="175" t="s">
        <v>1329</v>
      </c>
      <c r="L742" s="175" t="s">
        <v>424</v>
      </c>
      <c r="M742" s="155">
        <v>345000</v>
      </c>
      <c r="N742" s="155">
        <v>345000</v>
      </c>
      <c r="O742" s="155">
        <v>250000</v>
      </c>
      <c r="P742" s="168">
        <v>250000</v>
      </c>
      <c r="Q742" s="161">
        <v>250000</v>
      </c>
      <c r="R742" s="161">
        <v>250000</v>
      </c>
      <c r="S742" s="545">
        <v>3</v>
      </c>
      <c r="AU742" s="154"/>
      <c r="AV742" s="154"/>
      <c r="AW742" s="154"/>
      <c r="AX742" s="154"/>
      <c r="AY742" s="154"/>
      <c r="AZ742" s="154"/>
      <c r="BA742" s="154"/>
      <c r="BB742" s="154"/>
      <c r="BC742" s="154"/>
      <c r="BD742" s="154"/>
      <c r="BE742" s="154"/>
      <c r="BF742" s="154"/>
      <c r="BG742" s="154"/>
      <c r="BH742" s="154"/>
      <c r="BI742" s="154"/>
      <c r="BJ742" s="154"/>
      <c r="BK742" s="154"/>
      <c r="BL742" s="154"/>
      <c r="BM742" s="154"/>
      <c r="BN742" s="154"/>
      <c r="BO742" s="154"/>
      <c r="BP742" s="154"/>
      <c r="BQ742" s="154"/>
      <c r="BR742" s="154"/>
      <c r="BS742" s="154"/>
      <c r="BT742" s="154"/>
      <c r="BU742" s="154"/>
      <c r="BV742" s="154"/>
      <c r="BW742" s="154"/>
      <c r="BX742" s="154"/>
      <c r="BY742" s="154"/>
      <c r="BZ742" s="154"/>
      <c r="CA742" s="154"/>
      <c r="CB742" s="154"/>
      <c r="CC742" s="154"/>
      <c r="CD742" s="154"/>
      <c r="CE742" s="154"/>
      <c r="CF742" s="154"/>
      <c r="CG742" s="154"/>
      <c r="CH742" s="154"/>
      <c r="CI742" s="154"/>
      <c r="CJ742" s="154"/>
      <c r="CK742" s="154"/>
      <c r="CL742" s="154"/>
      <c r="CM742" s="154"/>
      <c r="CN742" s="154"/>
      <c r="CO742" s="154"/>
      <c r="CP742" s="154"/>
      <c r="CQ742" s="154"/>
      <c r="CR742" s="154"/>
      <c r="CS742" s="154"/>
      <c r="CT742" s="154"/>
      <c r="CU742" s="154"/>
      <c r="CV742" s="154"/>
      <c r="CW742" s="154"/>
      <c r="CX742" s="154"/>
      <c r="CY742" s="154"/>
      <c r="CZ742" s="154"/>
      <c r="DA742" s="154"/>
      <c r="DB742" s="154"/>
      <c r="DC742" s="154"/>
      <c r="DD742" s="154"/>
      <c r="DE742" s="154"/>
      <c r="DF742" s="154"/>
      <c r="DG742" s="154"/>
      <c r="DH742" s="154"/>
      <c r="DI742" s="154"/>
      <c r="DJ742" s="154"/>
      <c r="DK742" s="154"/>
      <c r="DL742" s="154"/>
      <c r="DM742" s="154"/>
      <c r="DN742" s="154"/>
      <c r="DO742" s="154"/>
      <c r="DP742" s="154"/>
      <c r="DQ742" s="154"/>
      <c r="DR742" s="154"/>
      <c r="DS742" s="154"/>
      <c r="DT742" s="154"/>
      <c r="DU742" s="154"/>
      <c r="DV742" s="154"/>
      <c r="DW742" s="154"/>
      <c r="DX742" s="154"/>
      <c r="DY742" s="154"/>
      <c r="DZ742" s="154"/>
      <c r="EA742" s="154"/>
      <c r="EB742" s="154"/>
      <c r="EC742" s="154"/>
      <c r="ED742" s="154"/>
      <c r="EE742" s="154"/>
      <c r="EF742" s="154"/>
      <c r="EG742" s="154"/>
      <c r="EH742" s="154"/>
      <c r="EI742" s="154"/>
      <c r="EJ742" s="154"/>
      <c r="EK742" s="154"/>
      <c r="EL742" s="154"/>
      <c r="EM742" s="154"/>
      <c r="EN742" s="154"/>
      <c r="EO742" s="154"/>
      <c r="EP742" s="154"/>
      <c r="EQ742" s="154"/>
      <c r="ER742" s="154"/>
      <c r="ES742" s="154"/>
      <c r="ET742" s="154"/>
      <c r="EU742" s="154"/>
      <c r="EV742" s="154"/>
      <c r="EW742" s="154"/>
      <c r="EX742" s="154"/>
      <c r="EY742" s="154"/>
      <c r="EZ742" s="154"/>
      <c r="FA742" s="154"/>
      <c r="FB742" s="154"/>
      <c r="FC742" s="154"/>
      <c r="FD742" s="154"/>
      <c r="FE742" s="154"/>
      <c r="FF742" s="154"/>
      <c r="FG742" s="154"/>
      <c r="FH742" s="154"/>
      <c r="FI742" s="154"/>
      <c r="FJ742" s="154"/>
      <c r="FK742" s="154"/>
      <c r="FL742" s="154"/>
      <c r="FM742" s="154"/>
      <c r="FN742" s="154"/>
      <c r="FO742" s="154"/>
      <c r="FP742" s="154"/>
      <c r="FQ742" s="154"/>
      <c r="FR742" s="154"/>
      <c r="FS742" s="154"/>
      <c r="FT742" s="154"/>
      <c r="FU742" s="154"/>
      <c r="FV742" s="154"/>
      <c r="FW742" s="154"/>
      <c r="FX742" s="154"/>
      <c r="FY742" s="154"/>
      <c r="FZ742" s="154"/>
      <c r="GA742" s="154"/>
      <c r="GB742" s="154"/>
      <c r="GC742" s="154"/>
      <c r="GD742" s="154"/>
      <c r="GE742" s="154"/>
      <c r="GF742" s="154"/>
      <c r="GG742" s="154"/>
      <c r="GH742" s="154"/>
      <c r="GI742" s="154"/>
      <c r="GJ742" s="154"/>
      <c r="GK742" s="154"/>
      <c r="GL742" s="154"/>
      <c r="GM742" s="154"/>
      <c r="GN742" s="154"/>
      <c r="GO742" s="154"/>
      <c r="GP742" s="154"/>
      <c r="GQ742" s="154"/>
      <c r="GR742" s="154"/>
      <c r="GS742" s="154"/>
      <c r="GT742" s="154"/>
      <c r="GU742" s="154"/>
      <c r="GV742" s="154"/>
      <c r="GW742" s="154"/>
      <c r="GX742" s="154"/>
      <c r="GY742" s="154"/>
      <c r="GZ742" s="154"/>
      <c r="HA742" s="154"/>
      <c r="HB742" s="154"/>
      <c r="HC742" s="154"/>
      <c r="HD742" s="154"/>
      <c r="HE742" s="154"/>
      <c r="HF742" s="154"/>
      <c r="HG742" s="154"/>
      <c r="HH742" s="154"/>
      <c r="HI742" s="154"/>
      <c r="HJ742" s="154"/>
      <c r="HK742" s="154"/>
      <c r="HL742" s="154"/>
      <c r="HM742" s="154"/>
      <c r="HN742" s="154"/>
      <c r="HO742" s="154"/>
      <c r="HP742" s="154"/>
      <c r="HQ742" s="154"/>
      <c r="HR742" s="154"/>
      <c r="HS742" s="154"/>
      <c r="HT742" s="154"/>
      <c r="HU742" s="154"/>
      <c r="HV742" s="154"/>
      <c r="HW742" s="154"/>
      <c r="HX742" s="154"/>
      <c r="HY742" s="154"/>
      <c r="HZ742" s="154"/>
      <c r="IA742" s="154"/>
      <c r="IB742" s="154"/>
      <c r="IC742" s="154"/>
      <c r="ID742" s="154"/>
      <c r="IE742" s="154"/>
      <c r="IF742" s="154"/>
      <c r="IG742" s="154"/>
      <c r="IH742" s="154"/>
      <c r="II742" s="154"/>
      <c r="IJ742" s="154"/>
      <c r="IK742" s="154"/>
      <c r="IL742" s="154"/>
      <c r="IM742" s="154"/>
      <c r="IN742" s="154"/>
      <c r="IO742" s="154"/>
      <c r="IP742" s="154"/>
      <c r="IQ742" s="154"/>
      <c r="IR742" s="154"/>
      <c r="IS742" s="154"/>
      <c r="IT742" s="154"/>
      <c r="IU742" s="154"/>
      <c r="IV742" s="154"/>
      <c r="IW742" s="154"/>
      <c r="IX742" s="154"/>
      <c r="IY742" s="154"/>
      <c r="IZ742" s="154"/>
      <c r="JA742" s="154"/>
      <c r="JB742" s="154"/>
      <c r="JC742" s="154"/>
      <c r="JD742" s="154"/>
      <c r="JE742" s="154"/>
      <c r="JF742" s="154"/>
      <c r="JG742" s="154"/>
      <c r="JH742" s="154"/>
      <c r="JI742" s="154"/>
      <c r="JJ742" s="154"/>
      <c r="JK742" s="154"/>
      <c r="JL742" s="154"/>
      <c r="JM742" s="154"/>
      <c r="JN742" s="154"/>
      <c r="JO742" s="154"/>
      <c r="JP742" s="154"/>
      <c r="JQ742" s="154"/>
      <c r="JR742" s="154"/>
      <c r="JS742" s="154"/>
      <c r="JT742" s="154"/>
      <c r="JU742" s="154"/>
      <c r="JV742" s="154"/>
      <c r="JW742" s="154"/>
      <c r="JX742" s="154"/>
      <c r="JY742" s="154"/>
      <c r="JZ742" s="154"/>
      <c r="KA742" s="154"/>
      <c r="KB742" s="154"/>
      <c r="KC742" s="154"/>
      <c r="KD742" s="154"/>
      <c r="KE742" s="154"/>
      <c r="KF742" s="154"/>
      <c r="KG742" s="154"/>
      <c r="KH742" s="154"/>
      <c r="KI742" s="154"/>
      <c r="KJ742" s="154"/>
      <c r="KK742" s="154"/>
      <c r="KL742" s="154"/>
      <c r="KM742" s="154"/>
      <c r="KN742" s="154"/>
      <c r="KO742" s="154"/>
      <c r="KP742" s="154"/>
      <c r="KQ742" s="154"/>
      <c r="KR742" s="154"/>
      <c r="KS742" s="154"/>
      <c r="KT742" s="154"/>
      <c r="KU742" s="154"/>
      <c r="KV742" s="154"/>
      <c r="KW742" s="154"/>
      <c r="KX742" s="154"/>
      <c r="KY742" s="154"/>
      <c r="KZ742" s="154"/>
      <c r="LA742" s="154"/>
      <c r="LB742" s="154"/>
      <c r="LC742" s="154"/>
      <c r="LD742" s="154"/>
      <c r="LE742" s="154"/>
      <c r="LF742" s="154"/>
      <c r="LG742" s="154"/>
      <c r="LH742" s="154"/>
      <c r="LI742" s="154"/>
      <c r="LJ742" s="154"/>
      <c r="LK742" s="154"/>
      <c r="LL742" s="154"/>
      <c r="LM742" s="154"/>
      <c r="LN742" s="154"/>
      <c r="LO742" s="154"/>
      <c r="LP742" s="154"/>
      <c r="LQ742" s="154"/>
      <c r="LR742" s="154"/>
      <c r="LS742" s="154"/>
      <c r="LT742" s="154"/>
      <c r="LU742" s="154"/>
      <c r="LV742" s="154"/>
      <c r="LW742" s="154"/>
      <c r="LX742" s="154"/>
      <c r="LY742" s="154"/>
      <c r="LZ742" s="154"/>
      <c r="MA742" s="154"/>
      <c r="MB742" s="154"/>
      <c r="MC742" s="154"/>
      <c r="MD742" s="154"/>
      <c r="ME742" s="154"/>
      <c r="MF742" s="154"/>
      <c r="MG742" s="154"/>
      <c r="MH742" s="154"/>
      <c r="MI742" s="154"/>
      <c r="MJ742" s="154"/>
      <c r="MK742" s="154"/>
      <c r="ML742" s="154"/>
      <c r="MM742" s="154"/>
      <c r="MN742" s="154"/>
      <c r="MO742" s="154"/>
      <c r="MP742" s="154"/>
      <c r="MQ742" s="154"/>
      <c r="MR742" s="154"/>
      <c r="MS742" s="154"/>
      <c r="MT742" s="154"/>
      <c r="MU742" s="154"/>
      <c r="MV742" s="154"/>
      <c r="MW742" s="154"/>
      <c r="MX742" s="154"/>
      <c r="MY742" s="154"/>
      <c r="MZ742" s="154"/>
      <c r="NA742" s="154"/>
      <c r="NB742" s="154"/>
      <c r="NC742" s="154"/>
      <c r="ND742" s="154"/>
      <c r="NE742" s="154"/>
      <c r="NF742" s="154"/>
      <c r="NG742" s="154"/>
      <c r="NH742" s="154"/>
      <c r="NI742" s="154"/>
      <c r="NJ742" s="154"/>
      <c r="NK742" s="154"/>
      <c r="NL742" s="154"/>
      <c r="NM742" s="154"/>
      <c r="NN742" s="154"/>
      <c r="NO742" s="154"/>
      <c r="NP742" s="154"/>
      <c r="NQ742" s="154"/>
      <c r="NR742" s="154"/>
      <c r="NS742" s="154"/>
      <c r="NT742" s="154"/>
      <c r="NU742" s="154"/>
      <c r="NV742" s="154"/>
      <c r="NW742" s="154"/>
      <c r="NX742" s="154"/>
      <c r="NY742" s="154"/>
      <c r="NZ742" s="154"/>
      <c r="OA742" s="154"/>
      <c r="OB742" s="154"/>
      <c r="OC742" s="154"/>
      <c r="OD742" s="154"/>
      <c r="OE742" s="154"/>
      <c r="OF742" s="154"/>
      <c r="OG742" s="154"/>
      <c r="OH742" s="154"/>
      <c r="OI742" s="154"/>
      <c r="OJ742" s="154"/>
      <c r="OK742" s="154"/>
      <c r="OL742" s="154"/>
      <c r="OM742" s="154"/>
      <c r="ON742" s="154"/>
      <c r="OO742" s="154"/>
      <c r="OP742" s="154"/>
      <c r="OQ742" s="154"/>
      <c r="OR742" s="154"/>
      <c r="OS742" s="154"/>
      <c r="OT742" s="154"/>
      <c r="OU742" s="154"/>
      <c r="OV742" s="154"/>
      <c r="OW742" s="154"/>
      <c r="OX742" s="154"/>
      <c r="OY742" s="154"/>
      <c r="OZ742" s="154"/>
      <c r="PA742" s="154"/>
      <c r="PB742" s="154"/>
      <c r="PC742" s="154"/>
      <c r="PD742" s="154"/>
      <c r="PE742" s="154"/>
      <c r="PF742" s="154"/>
      <c r="PG742" s="154"/>
      <c r="PH742" s="154"/>
      <c r="PI742" s="154"/>
      <c r="PJ742" s="154"/>
      <c r="PK742" s="154"/>
      <c r="PL742" s="154"/>
      <c r="PM742" s="154"/>
      <c r="PN742" s="154"/>
      <c r="PO742" s="154"/>
      <c r="PP742" s="154"/>
      <c r="PQ742" s="154"/>
      <c r="PR742" s="154"/>
      <c r="PS742" s="154"/>
      <c r="PT742" s="154"/>
      <c r="PU742" s="154"/>
      <c r="PV742" s="154"/>
      <c r="PW742" s="154"/>
      <c r="PX742" s="154"/>
      <c r="PY742" s="154"/>
      <c r="PZ742" s="154"/>
      <c r="QA742" s="154"/>
      <c r="QB742" s="154"/>
      <c r="QC742" s="154"/>
      <c r="QD742" s="154"/>
      <c r="QE742" s="154"/>
      <c r="QF742" s="154"/>
      <c r="QG742" s="154"/>
      <c r="QH742" s="154"/>
      <c r="QI742" s="154"/>
      <c r="QJ742" s="154"/>
      <c r="QK742" s="154"/>
      <c r="QL742" s="154"/>
      <c r="QM742" s="154"/>
      <c r="QN742" s="154"/>
      <c r="QO742" s="154"/>
      <c r="QP742" s="154"/>
      <c r="QQ742" s="154"/>
      <c r="QR742" s="154"/>
      <c r="QS742" s="154"/>
      <c r="QT742" s="154"/>
      <c r="QU742" s="154"/>
      <c r="QV742" s="154"/>
      <c r="QW742" s="154"/>
      <c r="QX742" s="154"/>
      <c r="QY742" s="154"/>
      <c r="QZ742" s="154"/>
      <c r="RA742" s="154"/>
      <c r="RB742" s="154"/>
      <c r="RC742" s="154"/>
      <c r="RD742" s="154"/>
      <c r="RE742" s="154"/>
      <c r="RF742" s="154"/>
      <c r="RG742" s="154"/>
      <c r="RH742" s="154"/>
      <c r="RI742" s="154"/>
      <c r="RJ742" s="154"/>
      <c r="RK742" s="154"/>
      <c r="RL742" s="154"/>
      <c r="RM742" s="154"/>
      <c r="RN742" s="154"/>
      <c r="RO742" s="154"/>
      <c r="RP742" s="154"/>
      <c r="RQ742" s="154"/>
      <c r="RR742" s="154"/>
      <c r="RS742" s="154"/>
      <c r="RT742" s="154"/>
      <c r="RU742" s="154"/>
      <c r="RV742" s="154"/>
      <c r="RW742" s="154"/>
      <c r="RX742" s="154"/>
      <c r="RY742" s="154"/>
      <c r="RZ742" s="154"/>
      <c r="SA742" s="154"/>
      <c r="SB742" s="154"/>
      <c r="SC742" s="154"/>
      <c r="SD742" s="154"/>
      <c r="SE742" s="154"/>
      <c r="SF742" s="154"/>
      <c r="SG742" s="154"/>
      <c r="SH742" s="154"/>
      <c r="SI742" s="154"/>
      <c r="SJ742" s="154"/>
      <c r="SK742" s="154"/>
      <c r="SL742" s="154"/>
      <c r="SM742" s="154"/>
      <c r="SN742" s="154"/>
      <c r="SO742" s="154"/>
      <c r="SP742" s="154"/>
      <c r="SQ742" s="154"/>
      <c r="SR742" s="154"/>
      <c r="SS742" s="154"/>
      <c r="ST742" s="154"/>
      <c r="SU742" s="154"/>
      <c r="SV742" s="154"/>
      <c r="SW742" s="154"/>
      <c r="SX742" s="154"/>
      <c r="SY742" s="154"/>
      <c r="SZ742" s="154"/>
      <c r="TA742" s="154"/>
      <c r="TB742" s="154"/>
      <c r="TC742" s="154"/>
      <c r="TD742" s="154"/>
      <c r="TE742" s="154"/>
      <c r="TF742" s="154"/>
      <c r="TG742" s="154"/>
      <c r="TH742" s="154"/>
      <c r="TI742" s="154"/>
      <c r="TJ742" s="154"/>
      <c r="TK742" s="154"/>
      <c r="TL742" s="154"/>
      <c r="TM742" s="154"/>
      <c r="TN742" s="154"/>
      <c r="TO742" s="154"/>
      <c r="TP742" s="154"/>
      <c r="TQ742" s="154"/>
      <c r="TR742" s="154"/>
      <c r="TS742" s="154"/>
      <c r="TT742" s="154"/>
      <c r="TU742" s="154"/>
      <c r="TV742" s="154"/>
      <c r="TW742" s="154"/>
      <c r="TX742" s="154"/>
      <c r="TY742" s="154"/>
      <c r="TZ742" s="154"/>
      <c r="UA742" s="154"/>
      <c r="UB742" s="154"/>
      <c r="UC742" s="154"/>
      <c r="UD742" s="154"/>
      <c r="UE742" s="154"/>
      <c r="UF742" s="154"/>
      <c r="UG742" s="154"/>
      <c r="UH742" s="154"/>
      <c r="UI742" s="154"/>
      <c r="UJ742" s="154"/>
      <c r="UK742" s="154"/>
      <c r="UL742" s="154"/>
      <c r="UM742" s="154"/>
      <c r="UN742" s="154"/>
      <c r="UO742" s="154"/>
      <c r="UP742" s="154"/>
      <c r="UQ742" s="154"/>
      <c r="UR742" s="154"/>
      <c r="US742" s="154"/>
      <c r="UT742" s="154"/>
      <c r="UU742" s="154"/>
      <c r="UV742" s="154"/>
      <c r="UW742" s="154"/>
      <c r="UX742" s="154"/>
      <c r="UY742" s="154"/>
      <c r="UZ742" s="154"/>
      <c r="VA742" s="154"/>
      <c r="VB742" s="154"/>
      <c r="VC742" s="154"/>
      <c r="VD742" s="154"/>
      <c r="VE742" s="154"/>
      <c r="VF742" s="154"/>
      <c r="VG742" s="154"/>
      <c r="VH742" s="154"/>
      <c r="VI742" s="154"/>
      <c r="VJ742" s="154"/>
      <c r="VK742" s="154"/>
      <c r="VL742" s="154"/>
      <c r="VM742" s="154"/>
      <c r="VN742" s="154"/>
      <c r="VO742" s="154"/>
      <c r="VP742" s="154"/>
      <c r="VQ742" s="154"/>
      <c r="VR742" s="154"/>
      <c r="VS742" s="154"/>
      <c r="VT742" s="154"/>
      <c r="VU742" s="154"/>
      <c r="VV742" s="154"/>
      <c r="VW742" s="154"/>
    </row>
    <row r="743" spans="1:595" s="153" customFormat="1" ht="62.25" customHeight="1">
      <c r="A743" s="798"/>
      <c r="B743" s="673" t="s">
        <v>1561</v>
      </c>
      <c r="C743" s="676" t="s">
        <v>1562</v>
      </c>
      <c r="D743" s="659" t="s">
        <v>1563</v>
      </c>
      <c r="E743" s="681" t="s">
        <v>1564</v>
      </c>
      <c r="F743" s="695" t="s">
        <v>51</v>
      </c>
      <c r="G743" s="708">
        <v>43831</v>
      </c>
      <c r="H743" s="695" t="s">
        <v>24</v>
      </c>
      <c r="I743" s="206" t="s">
        <v>352</v>
      </c>
      <c r="J743" s="193" t="s">
        <v>26</v>
      </c>
      <c r="K743" s="197" t="s">
        <v>1565</v>
      </c>
      <c r="L743" s="193" t="s">
        <v>28</v>
      </c>
      <c r="M743" s="152">
        <f>M744</f>
        <v>30000</v>
      </c>
      <c r="N743" s="152">
        <f t="shared" ref="N743:R743" si="90">N744</f>
        <v>30000</v>
      </c>
      <c r="O743" s="152">
        <f t="shared" si="90"/>
        <v>30000</v>
      </c>
      <c r="P743" s="152">
        <f t="shared" si="90"/>
        <v>30000</v>
      </c>
      <c r="Q743" s="152">
        <f t="shared" si="90"/>
        <v>30000</v>
      </c>
      <c r="R743" s="152">
        <f t="shared" si="90"/>
        <v>30000</v>
      </c>
      <c r="S743" s="557"/>
      <c r="AU743" s="154"/>
      <c r="AV743" s="154"/>
      <c r="AW743" s="154"/>
      <c r="AX743" s="154"/>
      <c r="AY743" s="154"/>
      <c r="AZ743" s="154"/>
      <c r="BA743" s="154"/>
      <c r="BB743" s="154"/>
      <c r="BC743" s="154"/>
      <c r="BD743" s="154"/>
      <c r="BE743" s="154"/>
      <c r="BF743" s="154"/>
      <c r="BG743" s="154"/>
      <c r="BH743" s="154"/>
      <c r="BI743" s="154"/>
      <c r="BJ743" s="154"/>
      <c r="BK743" s="154"/>
      <c r="BL743" s="154"/>
      <c r="BM743" s="154"/>
      <c r="BN743" s="154"/>
      <c r="BO743" s="154"/>
      <c r="BP743" s="154"/>
      <c r="BQ743" s="154"/>
      <c r="BR743" s="154"/>
      <c r="BS743" s="154"/>
      <c r="BT743" s="154"/>
      <c r="BU743" s="154"/>
      <c r="BV743" s="154"/>
      <c r="BW743" s="154"/>
      <c r="BX743" s="154"/>
      <c r="BY743" s="154"/>
      <c r="BZ743" s="154"/>
      <c r="CA743" s="154"/>
      <c r="CB743" s="154"/>
      <c r="CC743" s="154"/>
      <c r="CD743" s="154"/>
      <c r="CE743" s="154"/>
      <c r="CF743" s="154"/>
      <c r="CG743" s="154"/>
      <c r="CH743" s="154"/>
      <c r="CI743" s="154"/>
      <c r="CJ743" s="154"/>
      <c r="CK743" s="154"/>
      <c r="CL743" s="154"/>
      <c r="CM743" s="154"/>
      <c r="CN743" s="154"/>
      <c r="CO743" s="154"/>
      <c r="CP743" s="154"/>
      <c r="CQ743" s="154"/>
      <c r="CR743" s="154"/>
      <c r="CS743" s="154"/>
      <c r="CT743" s="154"/>
      <c r="CU743" s="154"/>
      <c r="CV743" s="154"/>
      <c r="CW743" s="154"/>
      <c r="CX743" s="154"/>
      <c r="CY743" s="154"/>
      <c r="CZ743" s="154"/>
      <c r="DA743" s="154"/>
      <c r="DB743" s="154"/>
      <c r="DC743" s="154"/>
      <c r="DD743" s="154"/>
      <c r="DE743" s="154"/>
      <c r="DF743" s="154"/>
      <c r="DG743" s="154"/>
      <c r="DH743" s="154"/>
      <c r="DI743" s="154"/>
      <c r="DJ743" s="154"/>
      <c r="DK743" s="154"/>
      <c r="DL743" s="154"/>
      <c r="DM743" s="154"/>
      <c r="DN743" s="154"/>
      <c r="DO743" s="154"/>
      <c r="DP743" s="154"/>
      <c r="DQ743" s="154"/>
      <c r="DR743" s="154"/>
      <c r="DS743" s="154"/>
      <c r="DT743" s="154"/>
      <c r="DU743" s="154"/>
      <c r="DV743" s="154"/>
      <c r="DW743" s="154"/>
      <c r="DX743" s="154"/>
      <c r="DY743" s="154"/>
      <c r="DZ743" s="154"/>
      <c r="EA743" s="154"/>
      <c r="EB743" s="154"/>
      <c r="EC743" s="154"/>
      <c r="ED743" s="154"/>
      <c r="EE743" s="154"/>
      <c r="EF743" s="154"/>
      <c r="EG743" s="154"/>
      <c r="EH743" s="154"/>
      <c r="EI743" s="154"/>
      <c r="EJ743" s="154"/>
      <c r="EK743" s="154"/>
      <c r="EL743" s="154"/>
      <c r="EM743" s="154"/>
      <c r="EN743" s="154"/>
      <c r="EO743" s="154"/>
      <c r="EP743" s="154"/>
      <c r="EQ743" s="154"/>
      <c r="ER743" s="154"/>
      <c r="ES743" s="154"/>
      <c r="ET743" s="154"/>
      <c r="EU743" s="154"/>
      <c r="EV743" s="154"/>
      <c r="EW743" s="154"/>
      <c r="EX743" s="154"/>
      <c r="EY743" s="154"/>
      <c r="EZ743" s="154"/>
      <c r="FA743" s="154"/>
      <c r="FB743" s="154"/>
      <c r="FC743" s="154"/>
      <c r="FD743" s="154"/>
      <c r="FE743" s="154"/>
      <c r="FF743" s="154"/>
      <c r="FG743" s="154"/>
      <c r="FH743" s="154"/>
      <c r="FI743" s="154"/>
      <c r="FJ743" s="154"/>
      <c r="FK743" s="154"/>
      <c r="FL743" s="154"/>
      <c r="FM743" s="154"/>
      <c r="FN743" s="154"/>
      <c r="FO743" s="154"/>
      <c r="FP743" s="154"/>
      <c r="FQ743" s="154"/>
      <c r="FR743" s="154"/>
      <c r="FS743" s="154"/>
      <c r="FT743" s="154"/>
      <c r="FU743" s="154"/>
      <c r="FV743" s="154"/>
      <c r="FW743" s="154"/>
      <c r="FX743" s="154"/>
      <c r="FY743" s="154"/>
      <c r="FZ743" s="154"/>
      <c r="GA743" s="154"/>
      <c r="GB743" s="154"/>
      <c r="GC743" s="154"/>
      <c r="GD743" s="154"/>
      <c r="GE743" s="154"/>
      <c r="GF743" s="154"/>
      <c r="GG743" s="154"/>
      <c r="GH743" s="154"/>
      <c r="GI743" s="154"/>
      <c r="GJ743" s="154"/>
      <c r="GK743" s="154"/>
      <c r="GL743" s="154"/>
      <c r="GM743" s="154"/>
      <c r="GN743" s="154"/>
      <c r="GO743" s="154"/>
      <c r="GP743" s="154"/>
      <c r="GQ743" s="154"/>
      <c r="GR743" s="154"/>
      <c r="GS743" s="154"/>
      <c r="GT743" s="154"/>
      <c r="GU743" s="154"/>
      <c r="GV743" s="154"/>
      <c r="GW743" s="154"/>
      <c r="GX743" s="154"/>
      <c r="GY743" s="154"/>
      <c r="GZ743" s="154"/>
      <c r="HA743" s="154"/>
      <c r="HB743" s="154"/>
      <c r="HC743" s="154"/>
      <c r="HD743" s="154"/>
      <c r="HE743" s="154"/>
      <c r="HF743" s="154"/>
      <c r="HG743" s="154"/>
      <c r="HH743" s="154"/>
      <c r="HI743" s="154"/>
      <c r="HJ743" s="154"/>
      <c r="HK743" s="154"/>
      <c r="HL743" s="154"/>
      <c r="HM743" s="154"/>
      <c r="HN743" s="154"/>
      <c r="HO743" s="154"/>
      <c r="HP743" s="154"/>
      <c r="HQ743" s="154"/>
      <c r="HR743" s="154"/>
      <c r="HS743" s="154"/>
      <c r="HT743" s="154"/>
      <c r="HU743" s="154"/>
      <c r="HV743" s="154"/>
      <c r="HW743" s="154"/>
      <c r="HX743" s="154"/>
      <c r="HY743" s="154"/>
      <c r="HZ743" s="154"/>
      <c r="IA743" s="154"/>
      <c r="IB743" s="154"/>
      <c r="IC743" s="154"/>
      <c r="ID743" s="154"/>
      <c r="IE743" s="154"/>
      <c r="IF743" s="154"/>
      <c r="IG743" s="154"/>
      <c r="IH743" s="154"/>
      <c r="II743" s="154"/>
      <c r="IJ743" s="154"/>
      <c r="IK743" s="154"/>
      <c r="IL743" s="154"/>
      <c r="IM743" s="154"/>
      <c r="IN743" s="154"/>
      <c r="IO743" s="154"/>
      <c r="IP743" s="154"/>
      <c r="IQ743" s="154"/>
      <c r="IR743" s="154"/>
      <c r="IS743" s="154"/>
      <c r="IT743" s="154"/>
      <c r="IU743" s="154"/>
      <c r="IV743" s="154"/>
      <c r="IW743" s="154"/>
      <c r="IX743" s="154"/>
      <c r="IY743" s="154"/>
      <c r="IZ743" s="154"/>
      <c r="JA743" s="154"/>
      <c r="JB743" s="154"/>
      <c r="JC743" s="154"/>
      <c r="JD743" s="154"/>
      <c r="JE743" s="154"/>
      <c r="JF743" s="154"/>
      <c r="JG743" s="154"/>
      <c r="JH743" s="154"/>
      <c r="JI743" s="154"/>
      <c r="JJ743" s="154"/>
      <c r="JK743" s="154"/>
      <c r="JL743" s="154"/>
      <c r="JM743" s="154"/>
      <c r="JN743" s="154"/>
      <c r="JO743" s="154"/>
      <c r="JP743" s="154"/>
      <c r="JQ743" s="154"/>
      <c r="JR743" s="154"/>
      <c r="JS743" s="154"/>
      <c r="JT743" s="154"/>
      <c r="JU743" s="154"/>
      <c r="JV743" s="154"/>
      <c r="JW743" s="154"/>
      <c r="JX743" s="154"/>
      <c r="JY743" s="154"/>
      <c r="JZ743" s="154"/>
      <c r="KA743" s="154"/>
      <c r="KB743" s="154"/>
      <c r="KC743" s="154"/>
      <c r="KD743" s="154"/>
      <c r="KE743" s="154"/>
      <c r="KF743" s="154"/>
      <c r="KG743" s="154"/>
      <c r="KH743" s="154"/>
      <c r="KI743" s="154"/>
      <c r="KJ743" s="154"/>
      <c r="KK743" s="154"/>
      <c r="KL743" s="154"/>
      <c r="KM743" s="154"/>
      <c r="KN743" s="154"/>
      <c r="KO743" s="154"/>
      <c r="KP743" s="154"/>
      <c r="KQ743" s="154"/>
      <c r="KR743" s="154"/>
      <c r="KS743" s="154"/>
      <c r="KT743" s="154"/>
      <c r="KU743" s="154"/>
      <c r="KV743" s="154"/>
      <c r="KW743" s="154"/>
      <c r="KX743" s="154"/>
      <c r="KY743" s="154"/>
      <c r="KZ743" s="154"/>
      <c r="LA743" s="154"/>
      <c r="LB743" s="154"/>
      <c r="LC743" s="154"/>
      <c r="LD743" s="154"/>
      <c r="LE743" s="154"/>
      <c r="LF743" s="154"/>
      <c r="LG743" s="154"/>
      <c r="LH743" s="154"/>
      <c r="LI743" s="154"/>
      <c r="LJ743" s="154"/>
      <c r="LK743" s="154"/>
      <c r="LL743" s="154"/>
      <c r="LM743" s="154"/>
      <c r="LN743" s="154"/>
      <c r="LO743" s="154"/>
      <c r="LP743" s="154"/>
      <c r="LQ743" s="154"/>
      <c r="LR743" s="154"/>
      <c r="LS743" s="154"/>
      <c r="LT743" s="154"/>
      <c r="LU743" s="154"/>
      <c r="LV743" s="154"/>
      <c r="LW743" s="154"/>
      <c r="LX743" s="154"/>
      <c r="LY743" s="154"/>
      <c r="LZ743" s="154"/>
      <c r="MA743" s="154"/>
      <c r="MB743" s="154"/>
      <c r="MC743" s="154"/>
      <c r="MD743" s="154"/>
      <c r="ME743" s="154"/>
      <c r="MF743" s="154"/>
      <c r="MG743" s="154"/>
      <c r="MH743" s="154"/>
      <c r="MI743" s="154"/>
      <c r="MJ743" s="154"/>
      <c r="MK743" s="154"/>
      <c r="ML743" s="154"/>
      <c r="MM743" s="154"/>
      <c r="MN743" s="154"/>
      <c r="MO743" s="154"/>
      <c r="MP743" s="154"/>
      <c r="MQ743" s="154"/>
      <c r="MR743" s="154"/>
      <c r="MS743" s="154"/>
      <c r="MT743" s="154"/>
      <c r="MU743" s="154"/>
      <c r="MV743" s="154"/>
      <c r="MW743" s="154"/>
      <c r="MX743" s="154"/>
      <c r="MY743" s="154"/>
      <c r="MZ743" s="154"/>
      <c r="NA743" s="154"/>
      <c r="NB743" s="154"/>
      <c r="NC743" s="154"/>
      <c r="ND743" s="154"/>
      <c r="NE743" s="154"/>
      <c r="NF743" s="154"/>
      <c r="NG743" s="154"/>
      <c r="NH743" s="154"/>
      <c r="NI743" s="154"/>
      <c r="NJ743" s="154"/>
      <c r="NK743" s="154"/>
      <c r="NL743" s="154"/>
      <c r="NM743" s="154"/>
      <c r="NN743" s="154"/>
      <c r="NO743" s="154"/>
      <c r="NP743" s="154"/>
      <c r="NQ743" s="154"/>
      <c r="NR743" s="154"/>
      <c r="NS743" s="154"/>
      <c r="NT743" s="154"/>
      <c r="NU743" s="154"/>
      <c r="NV743" s="154"/>
      <c r="NW743" s="154"/>
      <c r="NX743" s="154"/>
      <c r="NY743" s="154"/>
      <c r="NZ743" s="154"/>
      <c r="OA743" s="154"/>
      <c r="OB743" s="154"/>
      <c r="OC743" s="154"/>
      <c r="OD743" s="154"/>
      <c r="OE743" s="154"/>
      <c r="OF743" s="154"/>
      <c r="OG743" s="154"/>
      <c r="OH743" s="154"/>
      <c r="OI743" s="154"/>
      <c r="OJ743" s="154"/>
      <c r="OK743" s="154"/>
      <c r="OL743" s="154"/>
      <c r="OM743" s="154"/>
      <c r="ON743" s="154"/>
      <c r="OO743" s="154"/>
      <c r="OP743" s="154"/>
      <c r="OQ743" s="154"/>
      <c r="OR743" s="154"/>
      <c r="OS743" s="154"/>
      <c r="OT743" s="154"/>
      <c r="OU743" s="154"/>
      <c r="OV743" s="154"/>
      <c r="OW743" s="154"/>
      <c r="OX743" s="154"/>
      <c r="OY743" s="154"/>
      <c r="OZ743" s="154"/>
      <c r="PA743" s="154"/>
      <c r="PB743" s="154"/>
      <c r="PC743" s="154"/>
      <c r="PD743" s="154"/>
      <c r="PE743" s="154"/>
      <c r="PF743" s="154"/>
      <c r="PG743" s="154"/>
      <c r="PH743" s="154"/>
      <c r="PI743" s="154"/>
      <c r="PJ743" s="154"/>
      <c r="PK743" s="154"/>
      <c r="PL743" s="154"/>
      <c r="PM743" s="154"/>
      <c r="PN743" s="154"/>
      <c r="PO743" s="154"/>
      <c r="PP743" s="154"/>
      <c r="PQ743" s="154"/>
      <c r="PR743" s="154"/>
      <c r="PS743" s="154"/>
      <c r="PT743" s="154"/>
      <c r="PU743" s="154"/>
      <c r="PV743" s="154"/>
      <c r="PW743" s="154"/>
      <c r="PX743" s="154"/>
      <c r="PY743" s="154"/>
      <c r="PZ743" s="154"/>
      <c r="QA743" s="154"/>
      <c r="QB743" s="154"/>
      <c r="QC743" s="154"/>
      <c r="QD743" s="154"/>
      <c r="QE743" s="154"/>
      <c r="QF743" s="154"/>
      <c r="QG743" s="154"/>
      <c r="QH743" s="154"/>
      <c r="QI743" s="154"/>
      <c r="QJ743" s="154"/>
      <c r="QK743" s="154"/>
      <c r="QL743" s="154"/>
      <c r="QM743" s="154"/>
      <c r="QN743" s="154"/>
      <c r="QO743" s="154"/>
      <c r="QP743" s="154"/>
      <c r="QQ743" s="154"/>
      <c r="QR743" s="154"/>
      <c r="QS743" s="154"/>
      <c r="QT743" s="154"/>
      <c r="QU743" s="154"/>
      <c r="QV743" s="154"/>
      <c r="QW743" s="154"/>
      <c r="QX743" s="154"/>
      <c r="QY743" s="154"/>
      <c r="QZ743" s="154"/>
      <c r="RA743" s="154"/>
      <c r="RB743" s="154"/>
      <c r="RC743" s="154"/>
      <c r="RD743" s="154"/>
      <c r="RE743" s="154"/>
      <c r="RF743" s="154"/>
      <c r="RG743" s="154"/>
      <c r="RH743" s="154"/>
      <c r="RI743" s="154"/>
      <c r="RJ743" s="154"/>
      <c r="RK743" s="154"/>
      <c r="RL743" s="154"/>
      <c r="RM743" s="154"/>
      <c r="RN743" s="154"/>
      <c r="RO743" s="154"/>
      <c r="RP743" s="154"/>
      <c r="RQ743" s="154"/>
      <c r="RR743" s="154"/>
      <c r="RS743" s="154"/>
      <c r="RT743" s="154"/>
      <c r="RU743" s="154"/>
      <c r="RV743" s="154"/>
      <c r="RW743" s="154"/>
      <c r="RX743" s="154"/>
      <c r="RY743" s="154"/>
      <c r="RZ743" s="154"/>
      <c r="SA743" s="154"/>
      <c r="SB743" s="154"/>
      <c r="SC743" s="154"/>
      <c r="SD743" s="154"/>
      <c r="SE743" s="154"/>
      <c r="SF743" s="154"/>
      <c r="SG743" s="154"/>
      <c r="SH743" s="154"/>
      <c r="SI743" s="154"/>
      <c r="SJ743" s="154"/>
      <c r="SK743" s="154"/>
      <c r="SL743" s="154"/>
      <c r="SM743" s="154"/>
      <c r="SN743" s="154"/>
      <c r="SO743" s="154"/>
      <c r="SP743" s="154"/>
      <c r="SQ743" s="154"/>
      <c r="SR743" s="154"/>
      <c r="SS743" s="154"/>
      <c r="ST743" s="154"/>
      <c r="SU743" s="154"/>
      <c r="SV743" s="154"/>
      <c r="SW743" s="154"/>
      <c r="SX743" s="154"/>
      <c r="SY743" s="154"/>
      <c r="SZ743" s="154"/>
      <c r="TA743" s="154"/>
      <c r="TB743" s="154"/>
      <c r="TC743" s="154"/>
      <c r="TD743" s="154"/>
      <c r="TE743" s="154"/>
      <c r="TF743" s="154"/>
      <c r="TG743" s="154"/>
      <c r="TH743" s="154"/>
      <c r="TI743" s="154"/>
      <c r="TJ743" s="154"/>
      <c r="TK743" s="154"/>
      <c r="TL743" s="154"/>
      <c r="TM743" s="154"/>
      <c r="TN743" s="154"/>
      <c r="TO743" s="154"/>
      <c r="TP743" s="154"/>
      <c r="TQ743" s="154"/>
      <c r="TR743" s="154"/>
      <c r="TS743" s="154"/>
      <c r="TT743" s="154"/>
      <c r="TU743" s="154"/>
      <c r="TV743" s="154"/>
      <c r="TW743" s="154"/>
      <c r="TX743" s="154"/>
      <c r="TY743" s="154"/>
      <c r="TZ743" s="154"/>
      <c r="UA743" s="154"/>
      <c r="UB743" s="154"/>
      <c r="UC743" s="154"/>
      <c r="UD743" s="154"/>
      <c r="UE743" s="154"/>
      <c r="UF743" s="154"/>
      <c r="UG743" s="154"/>
      <c r="UH743" s="154"/>
      <c r="UI743" s="154"/>
      <c r="UJ743" s="154"/>
      <c r="UK743" s="154"/>
      <c r="UL743" s="154"/>
      <c r="UM743" s="154"/>
      <c r="UN743" s="154"/>
      <c r="UO743" s="154"/>
      <c r="UP743" s="154"/>
      <c r="UQ743" s="154"/>
      <c r="UR743" s="154"/>
      <c r="US743" s="154"/>
      <c r="UT743" s="154"/>
      <c r="UU743" s="154"/>
      <c r="UV743" s="154"/>
      <c r="UW743" s="154"/>
      <c r="UX743" s="154"/>
      <c r="UY743" s="154"/>
      <c r="UZ743" s="154"/>
      <c r="VA743" s="154"/>
      <c r="VB743" s="154"/>
      <c r="VC743" s="154"/>
      <c r="VD743" s="154"/>
      <c r="VE743" s="154"/>
      <c r="VF743" s="154"/>
      <c r="VG743" s="154"/>
      <c r="VH743" s="154"/>
      <c r="VI743" s="154"/>
      <c r="VJ743" s="154"/>
      <c r="VK743" s="154"/>
      <c r="VL743" s="154"/>
      <c r="VM743" s="154"/>
      <c r="VN743" s="154"/>
      <c r="VO743" s="154"/>
      <c r="VP743" s="154"/>
      <c r="VQ743" s="154"/>
      <c r="VR743" s="154"/>
      <c r="VS743" s="154"/>
      <c r="VT743" s="154"/>
      <c r="VU743" s="154"/>
      <c r="VV743" s="154"/>
      <c r="VW743" s="154"/>
    </row>
    <row r="744" spans="1:595" s="153" customFormat="1" ht="82.5" customHeight="1">
      <c r="A744" s="798"/>
      <c r="B744" s="689"/>
      <c r="C744" s="658"/>
      <c r="D744" s="660"/>
      <c r="E744" s="682"/>
      <c r="F744" s="696"/>
      <c r="G744" s="696"/>
      <c r="H744" s="696"/>
      <c r="I744" s="169" t="s">
        <v>352</v>
      </c>
      <c r="J744" s="169" t="s">
        <v>26</v>
      </c>
      <c r="K744" s="175" t="s">
        <v>1565</v>
      </c>
      <c r="L744" s="169" t="s">
        <v>424</v>
      </c>
      <c r="M744" s="155">
        <v>30000</v>
      </c>
      <c r="N744" s="155">
        <v>30000</v>
      </c>
      <c r="O744" s="155">
        <v>30000</v>
      </c>
      <c r="P744" s="168">
        <v>30000</v>
      </c>
      <c r="Q744" s="161">
        <v>30000</v>
      </c>
      <c r="R744" s="161">
        <v>30000</v>
      </c>
      <c r="S744" s="545">
        <v>3</v>
      </c>
      <c r="AU744" s="154"/>
      <c r="AV744" s="154"/>
      <c r="AW744" s="154"/>
      <c r="AX744" s="154"/>
      <c r="AY744" s="154"/>
      <c r="AZ744" s="154"/>
      <c r="BA744" s="154"/>
      <c r="BB744" s="154"/>
      <c r="BC744" s="154"/>
      <c r="BD744" s="154"/>
      <c r="BE744" s="154"/>
      <c r="BF744" s="154"/>
      <c r="BG744" s="154"/>
      <c r="BH744" s="154"/>
      <c r="BI744" s="154"/>
      <c r="BJ744" s="154"/>
      <c r="BK744" s="154"/>
      <c r="BL744" s="154"/>
      <c r="BM744" s="154"/>
      <c r="BN744" s="154"/>
      <c r="BO744" s="154"/>
      <c r="BP744" s="154"/>
      <c r="BQ744" s="154"/>
      <c r="BR744" s="154"/>
      <c r="BS744" s="154"/>
      <c r="BT744" s="154"/>
      <c r="BU744" s="154"/>
      <c r="BV744" s="154"/>
      <c r="BW744" s="154"/>
      <c r="BX744" s="154"/>
      <c r="BY744" s="154"/>
      <c r="BZ744" s="154"/>
      <c r="CA744" s="154"/>
      <c r="CB744" s="154"/>
      <c r="CC744" s="154"/>
      <c r="CD744" s="154"/>
      <c r="CE744" s="154"/>
      <c r="CF744" s="154"/>
      <c r="CG744" s="154"/>
      <c r="CH744" s="154"/>
      <c r="CI744" s="154"/>
      <c r="CJ744" s="154"/>
      <c r="CK744" s="154"/>
      <c r="CL744" s="154"/>
      <c r="CM744" s="154"/>
      <c r="CN744" s="154"/>
      <c r="CO744" s="154"/>
      <c r="CP744" s="154"/>
      <c r="CQ744" s="154"/>
      <c r="CR744" s="154"/>
      <c r="CS744" s="154"/>
      <c r="CT744" s="154"/>
      <c r="CU744" s="154"/>
      <c r="CV744" s="154"/>
      <c r="CW744" s="154"/>
      <c r="CX744" s="154"/>
      <c r="CY744" s="154"/>
      <c r="CZ744" s="154"/>
      <c r="DA744" s="154"/>
      <c r="DB744" s="154"/>
      <c r="DC744" s="154"/>
      <c r="DD744" s="154"/>
      <c r="DE744" s="154"/>
      <c r="DF744" s="154"/>
      <c r="DG744" s="154"/>
      <c r="DH744" s="154"/>
      <c r="DI744" s="154"/>
      <c r="DJ744" s="154"/>
      <c r="DK744" s="154"/>
      <c r="DL744" s="154"/>
      <c r="DM744" s="154"/>
      <c r="DN744" s="154"/>
      <c r="DO744" s="154"/>
      <c r="DP744" s="154"/>
      <c r="DQ744" s="154"/>
      <c r="DR744" s="154"/>
      <c r="DS744" s="154"/>
      <c r="DT744" s="154"/>
      <c r="DU744" s="154"/>
      <c r="DV744" s="154"/>
      <c r="DW744" s="154"/>
      <c r="DX744" s="154"/>
      <c r="DY744" s="154"/>
      <c r="DZ744" s="154"/>
      <c r="EA744" s="154"/>
      <c r="EB744" s="154"/>
      <c r="EC744" s="154"/>
      <c r="ED744" s="154"/>
      <c r="EE744" s="154"/>
      <c r="EF744" s="154"/>
      <c r="EG744" s="154"/>
      <c r="EH744" s="154"/>
      <c r="EI744" s="154"/>
      <c r="EJ744" s="154"/>
      <c r="EK744" s="154"/>
      <c r="EL744" s="154"/>
      <c r="EM744" s="154"/>
      <c r="EN744" s="154"/>
      <c r="EO744" s="154"/>
      <c r="EP744" s="154"/>
      <c r="EQ744" s="154"/>
      <c r="ER744" s="154"/>
      <c r="ES744" s="154"/>
      <c r="ET744" s="154"/>
      <c r="EU744" s="154"/>
      <c r="EV744" s="154"/>
      <c r="EW744" s="154"/>
      <c r="EX744" s="154"/>
      <c r="EY744" s="154"/>
      <c r="EZ744" s="154"/>
      <c r="FA744" s="154"/>
      <c r="FB744" s="154"/>
      <c r="FC744" s="154"/>
      <c r="FD744" s="154"/>
      <c r="FE744" s="154"/>
      <c r="FF744" s="154"/>
      <c r="FG744" s="154"/>
      <c r="FH744" s="154"/>
      <c r="FI744" s="154"/>
      <c r="FJ744" s="154"/>
      <c r="FK744" s="154"/>
      <c r="FL744" s="154"/>
      <c r="FM744" s="154"/>
      <c r="FN744" s="154"/>
      <c r="FO744" s="154"/>
      <c r="FP744" s="154"/>
      <c r="FQ744" s="154"/>
      <c r="FR744" s="154"/>
      <c r="FS744" s="154"/>
      <c r="FT744" s="154"/>
      <c r="FU744" s="154"/>
      <c r="FV744" s="154"/>
      <c r="FW744" s="154"/>
      <c r="FX744" s="154"/>
      <c r="FY744" s="154"/>
      <c r="FZ744" s="154"/>
      <c r="GA744" s="154"/>
      <c r="GB744" s="154"/>
      <c r="GC744" s="154"/>
      <c r="GD744" s="154"/>
      <c r="GE744" s="154"/>
      <c r="GF744" s="154"/>
      <c r="GG744" s="154"/>
      <c r="GH744" s="154"/>
      <c r="GI744" s="154"/>
      <c r="GJ744" s="154"/>
      <c r="GK744" s="154"/>
      <c r="GL744" s="154"/>
      <c r="GM744" s="154"/>
      <c r="GN744" s="154"/>
      <c r="GO744" s="154"/>
      <c r="GP744" s="154"/>
      <c r="GQ744" s="154"/>
      <c r="GR744" s="154"/>
      <c r="GS744" s="154"/>
      <c r="GT744" s="154"/>
      <c r="GU744" s="154"/>
      <c r="GV744" s="154"/>
      <c r="GW744" s="154"/>
      <c r="GX744" s="154"/>
      <c r="GY744" s="154"/>
      <c r="GZ744" s="154"/>
      <c r="HA744" s="154"/>
      <c r="HB744" s="154"/>
      <c r="HC744" s="154"/>
      <c r="HD744" s="154"/>
      <c r="HE744" s="154"/>
      <c r="HF744" s="154"/>
      <c r="HG744" s="154"/>
      <c r="HH744" s="154"/>
      <c r="HI744" s="154"/>
      <c r="HJ744" s="154"/>
      <c r="HK744" s="154"/>
      <c r="HL744" s="154"/>
      <c r="HM744" s="154"/>
      <c r="HN744" s="154"/>
      <c r="HO744" s="154"/>
      <c r="HP744" s="154"/>
      <c r="HQ744" s="154"/>
      <c r="HR744" s="154"/>
      <c r="HS744" s="154"/>
      <c r="HT744" s="154"/>
      <c r="HU744" s="154"/>
      <c r="HV744" s="154"/>
      <c r="HW744" s="154"/>
      <c r="HX744" s="154"/>
      <c r="HY744" s="154"/>
      <c r="HZ744" s="154"/>
      <c r="IA744" s="154"/>
      <c r="IB744" s="154"/>
      <c r="IC744" s="154"/>
      <c r="ID744" s="154"/>
      <c r="IE744" s="154"/>
      <c r="IF744" s="154"/>
      <c r="IG744" s="154"/>
      <c r="IH744" s="154"/>
      <c r="II744" s="154"/>
      <c r="IJ744" s="154"/>
      <c r="IK744" s="154"/>
      <c r="IL744" s="154"/>
      <c r="IM744" s="154"/>
      <c r="IN744" s="154"/>
      <c r="IO744" s="154"/>
      <c r="IP744" s="154"/>
      <c r="IQ744" s="154"/>
      <c r="IR744" s="154"/>
      <c r="IS744" s="154"/>
      <c r="IT744" s="154"/>
      <c r="IU744" s="154"/>
      <c r="IV744" s="154"/>
      <c r="IW744" s="154"/>
      <c r="IX744" s="154"/>
      <c r="IY744" s="154"/>
      <c r="IZ744" s="154"/>
      <c r="JA744" s="154"/>
      <c r="JB744" s="154"/>
      <c r="JC744" s="154"/>
      <c r="JD744" s="154"/>
      <c r="JE744" s="154"/>
      <c r="JF744" s="154"/>
      <c r="JG744" s="154"/>
      <c r="JH744" s="154"/>
      <c r="JI744" s="154"/>
      <c r="JJ744" s="154"/>
      <c r="JK744" s="154"/>
      <c r="JL744" s="154"/>
      <c r="JM744" s="154"/>
      <c r="JN744" s="154"/>
      <c r="JO744" s="154"/>
      <c r="JP744" s="154"/>
      <c r="JQ744" s="154"/>
      <c r="JR744" s="154"/>
      <c r="JS744" s="154"/>
      <c r="JT744" s="154"/>
      <c r="JU744" s="154"/>
      <c r="JV744" s="154"/>
      <c r="JW744" s="154"/>
      <c r="JX744" s="154"/>
      <c r="JY744" s="154"/>
      <c r="JZ744" s="154"/>
      <c r="KA744" s="154"/>
      <c r="KB744" s="154"/>
      <c r="KC744" s="154"/>
      <c r="KD744" s="154"/>
      <c r="KE744" s="154"/>
      <c r="KF744" s="154"/>
      <c r="KG744" s="154"/>
      <c r="KH744" s="154"/>
      <c r="KI744" s="154"/>
      <c r="KJ744" s="154"/>
      <c r="KK744" s="154"/>
      <c r="KL744" s="154"/>
      <c r="KM744" s="154"/>
      <c r="KN744" s="154"/>
      <c r="KO744" s="154"/>
      <c r="KP744" s="154"/>
      <c r="KQ744" s="154"/>
      <c r="KR744" s="154"/>
      <c r="KS744" s="154"/>
      <c r="KT744" s="154"/>
      <c r="KU744" s="154"/>
      <c r="KV744" s="154"/>
      <c r="KW744" s="154"/>
      <c r="KX744" s="154"/>
      <c r="KY744" s="154"/>
      <c r="KZ744" s="154"/>
      <c r="LA744" s="154"/>
      <c r="LB744" s="154"/>
      <c r="LC744" s="154"/>
      <c r="LD744" s="154"/>
      <c r="LE744" s="154"/>
      <c r="LF744" s="154"/>
      <c r="LG744" s="154"/>
      <c r="LH744" s="154"/>
      <c r="LI744" s="154"/>
      <c r="LJ744" s="154"/>
      <c r="LK744" s="154"/>
      <c r="LL744" s="154"/>
      <c r="LM744" s="154"/>
      <c r="LN744" s="154"/>
      <c r="LO744" s="154"/>
      <c r="LP744" s="154"/>
      <c r="LQ744" s="154"/>
      <c r="LR744" s="154"/>
      <c r="LS744" s="154"/>
      <c r="LT744" s="154"/>
      <c r="LU744" s="154"/>
      <c r="LV744" s="154"/>
      <c r="LW744" s="154"/>
      <c r="LX744" s="154"/>
      <c r="LY744" s="154"/>
      <c r="LZ744" s="154"/>
      <c r="MA744" s="154"/>
      <c r="MB744" s="154"/>
      <c r="MC744" s="154"/>
      <c r="MD744" s="154"/>
      <c r="ME744" s="154"/>
      <c r="MF744" s="154"/>
      <c r="MG744" s="154"/>
      <c r="MH744" s="154"/>
      <c r="MI744" s="154"/>
      <c r="MJ744" s="154"/>
      <c r="MK744" s="154"/>
      <c r="ML744" s="154"/>
      <c r="MM744" s="154"/>
      <c r="MN744" s="154"/>
      <c r="MO744" s="154"/>
      <c r="MP744" s="154"/>
      <c r="MQ744" s="154"/>
      <c r="MR744" s="154"/>
      <c r="MS744" s="154"/>
      <c r="MT744" s="154"/>
      <c r="MU744" s="154"/>
      <c r="MV744" s="154"/>
      <c r="MW744" s="154"/>
      <c r="MX744" s="154"/>
      <c r="MY744" s="154"/>
      <c r="MZ744" s="154"/>
      <c r="NA744" s="154"/>
      <c r="NB744" s="154"/>
      <c r="NC744" s="154"/>
      <c r="ND744" s="154"/>
      <c r="NE744" s="154"/>
      <c r="NF744" s="154"/>
      <c r="NG744" s="154"/>
      <c r="NH744" s="154"/>
      <c r="NI744" s="154"/>
      <c r="NJ744" s="154"/>
      <c r="NK744" s="154"/>
      <c r="NL744" s="154"/>
      <c r="NM744" s="154"/>
      <c r="NN744" s="154"/>
      <c r="NO744" s="154"/>
      <c r="NP744" s="154"/>
      <c r="NQ744" s="154"/>
      <c r="NR744" s="154"/>
      <c r="NS744" s="154"/>
      <c r="NT744" s="154"/>
      <c r="NU744" s="154"/>
      <c r="NV744" s="154"/>
      <c r="NW744" s="154"/>
      <c r="NX744" s="154"/>
      <c r="NY744" s="154"/>
      <c r="NZ744" s="154"/>
      <c r="OA744" s="154"/>
      <c r="OB744" s="154"/>
      <c r="OC744" s="154"/>
      <c r="OD744" s="154"/>
      <c r="OE744" s="154"/>
      <c r="OF744" s="154"/>
      <c r="OG744" s="154"/>
      <c r="OH744" s="154"/>
      <c r="OI744" s="154"/>
      <c r="OJ744" s="154"/>
      <c r="OK744" s="154"/>
      <c r="OL744" s="154"/>
      <c r="OM744" s="154"/>
      <c r="ON744" s="154"/>
      <c r="OO744" s="154"/>
      <c r="OP744" s="154"/>
      <c r="OQ744" s="154"/>
      <c r="OR744" s="154"/>
      <c r="OS744" s="154"/>
      <c r="OT744" s="154"/>
      <c r="OU744" s="154"/>
      <c r="OV744" s="154"/>
      <c r="OW744" s="154"/>
      <c r="OX744" s="154"/>
      <c r="OY744" s="154"/>
      <c r="OZ744" s="154"/>
      <c r="PA744" s="154"/>
      <c r="PB744" s="154"/>
      <c r="PC744" s="154"/>
      <c r="PD744" s="154"/>
      <c r="PE744" s="154"/>
      <c r="PF744" s="154"/>
      <c r="PG744" s="154"/>
      <c r="PH744" s="154"/>
      <c r="PI744" s="154"/>
      <c r="PJ744" s="154"/>
      <c r="PK744" s="154"/>
      <c r="PL744" s="154"/>
      <c r="PM744" s="154"/>
      <c r="PN744" s="154"/>
      <c r="PO744" s="154"/>
      <c r="PP744" s="154"/>
      <c r="PQ744" s="154"/>
      <c r="PR744" s="154"/>
      <c r="PS744" s="154"/>
      <c r="PT744" s="154"/>
      <c r="PU744" s="154"/>
      <c r="PV744" s="154"/>
      <c r="PW744" s="154"/>
      <c r="PX744" s="154"/>
      <c r="PY744" s="154"/>
      <c r="PZ744" s="154"/>
      <c r="QA744" s="154"/>
      <c r="QB744" s="154"/>
      <c r="QC744" s="154"/>
      <c r="QD744" s="154"/>
      <c r="QE744" s="154"/>
      <c r="QF744" s="154"/>
      <c r="QG744" s="154"/>
      <c r="QH744" s="154"/>
      <c r="QI744" s="154"/>
      <c r="QJ744" s="154"/>
      <c r="QK744" s="154"/>
      <c r="QL744" s="154"/>
      <c r="QM744" s="154"/>
      <c r="QN744" s="154"/>
      <c r="QO744" s="154"/>
      <c r="QP744" s="154"/>
      <c r="QQ744" s="154"/>
      <c r="QR744" s="154"/>
      <c r="QS744" s="154"/>
      <c r="QT744" s="154"/>
      <c r="QU744" s="154"/>
      <c r="QV744" s="154"/>
      <c r="QW744" s="154"/>
      <c r="QX744" s="154"/>
      <c r="QY744" s="154"/>
      <c r="QZ744" s="154"/>
      <c r="RA744" s="154"/>
      <c r="RB744" s="154"/>
      <c r="RC744" s="154"/>
      <c r="RD744" s="154"/>
      <c r="RE744" s="154"/>
      <c r="RF744" s="154"/>
      <c r="RG744" s="154"/>
      <c r="RH744" s="154"/>
      <c r="RI744" s="154"/>
      <c r="RJ744" s="154"/>
      <c r="RK744" s="154"/>
      <c r="RL744" s="154"/>
      <c r="RM744" s="154"/>
      <c r="RN744" s="154"/>
      <c r="RO744" s="154"/>
      <c r="RP744" s="154"/>
      <c r="RQ744" s="154"/>
      <c r="RR744" s="154"/>
      <c r="RS744" s="154"/>
      <c r="RT744" s="154"/>
      <c r="RU744" s="154"/>
      <c r="RV744" s="154"/>
      <c r="RW744" s="154"/>
      <c r="RX744" s="154"/>
      <c r="RY744" s="154"/>
      <c r="RZ744" s="154"/>
      <c r="SA744" s="154"/>
      <c r="SB744" s="154"/>
      <c r="SC744" s="154"/>
      <c r="SD744" s="154"/>
      <c r="SE744" s="154"/>
      <c r="SF744" s="154"/>
      <c r="SG744" s="154"/>
      <c r="SH744" s="154"/>
      <c r="SI744" s="154"/>
      <c r="SJ744" s="154"/>
      <c r="SK744" s="154"/>
      <c r="SL744" s="154"/>
      <c r="SM744" s="154"/>
      <c r="SN744" s="154"/>
      <c r="SO744" s="154"/>
      <c r="SP744" s="154"/>
      <c r="SQ744" s="154"/>
      <c r="SR744" s="154"/>
      <c r="SS744" s="154"/>
      <c r="ST744" s="154"/>
      <c r="SU744" s="154"/>
      <c r="SV744" s="154"/>
      <c r="SW744" s="154"/>
      <c r="SX744" s="154"/>
      <c r="SY744" s="154"/>
      <c r="SZ744" s="154"/>
      <c r="TA744" s="154"/>
      <c r="TB744" s="154"/>
      <c r="TC744" s="154"/>
      <c r="TD744" s="154"/>
      <c r="TE744" s="154"/>
      <c r="TF744" s="154"/>
      <c r="TG744" s="154"/>
      <c r="TH744" s="154"/>
      <c r="TI744" s="154"/>
      <c r="TJ744" s="154"/>
      <c r="TK744" s="154"/>
      <c r="TL744" s="154"/>
      <c r="TM744" s="154"/>
      <c r="TN744" s="154"/>
      <c r="TO744" s="154"/>
      <c r="TP744" s="154"/>
      <c r="TQ744" s="154"/>
      <c r="TR744" s="154"/>
      <c r="TS744" s="154"/>
      <c r="TT744" s="154"/>
      <c r="TU744" s="154"/>
      <c r="TV744" s="154"/>
      <c r="TW744" s="154"/>
      <c r="TX744" s="154"/>
      <c r="TY744" s="154"/>
      <c r="TZ744" s="154"/>
      <c r="UA744" s="154"/>
      <c r="UB744" s="154"/>
      <c r="UC744" s="154"/>
      <c r="UD744" s="154"/>
      <c r="UE744" s="154"/>
      <c r="UF744" s="154"/>
      <c r="UG744" s="154"/>
      <c r="UH744" s="154"/>
      <c r="UI744" s="154"/>
      <c r="UJ744" s="154"/>
      <c r="UK744" s="154"/>
      <c r="UL744" s="154"/>
      <c r="UM744" s="154"/>
      <c r="UN744" s="154"/>
      <c r="UO744" s="154"/>
      <c r="UP744" s="154"/>
      <c r="UQ744" s="154"/>
      <c r="UR744" s="154"/>
      <c r="US744" s="154"/>
      <c r="UT744" s="154"/>
      <c r="UU744" s="154"/>
      <c r="UV744" s="154"/>
      <c r="UW744" s="154"/>
      <c r="UX744" s="154"/>
      <c r="UY744" s="154"/>
      <c r="UZ744" s="154"/>
      <c r="VA744" s="154"/>
      <c r="VB744" s="154"/>
      <c r="VC744" s="154"/>
      <c r="VD744" s="154"/>
      <c r="VE744" s="154"/>
      <c r="VF744" s="154"/>
      <c r="VG744" s="154"/>
      <c r="VH744" s="154"/>
      <c r="VI744" s="154"/>
      <c r="VJ744" s="154"/>
      <c r="VK744" s="154"/>
      <c r="VL744" s="154"/>
      <c r="VM744" s="154"/>
      <c r="VN744" s="154"/>
      <c r="VO744" s="154"/>
      <c r="VP744" s="154"/>
      <c r="VQ744" s="154"/>
      <c r="VR744" s="154"/>
      <c r="VS744" s="154"/>
      <c r="VT744" s="154"/>
      <c r="VU744" s="154"/>
      <c r="VV744" s="154"/>
      <c r="VW744" s="154"/>
    </row>
    <row r="745" spans="1:595" s="153" customFormat="1" ht="82.5" customHeight="1">
      <c r="A745" s="798"/>
      <c r="B745" s="301" t="s">
        <v>1566</v>
      </c>
      <c r="C745" s="501" t="s">
        <v>1567</v>
      </c>
      <c r="D745" s="659" t="s">
        <v>1290</v>
      </c>
      <c r="E745" s="681" t="s">
        <v>1304</v>
      </c>
      <c r="F745" s="695" t="s">
        <v>51</v>
      </c>
      <c r="G745" s="708">
        <v>39814</v>
      </c>
      <c r="H745" s="695" t="s">
        <v>24</v>
      </c>
      <c r="I745" s="193" t="s">
        <v>352</v>
      </c>
      <c r="J745" s="193" t="s">
        <v>26</v>
      </c>
      <c r="K745" s="197" t="s">
        <v>1243</v>
      </c>
      <c r="L745" s="193" t="s">
        <v>28</v>
      </c>
      <c r="M745" s="152">
        <f>M746+M748+M750</f>
        <v>75000</v>
      </c>
      <c r="N745" s="152">
        <f>N746+N748+N750</f>
        <v>75000</v>
      </c>
      <c r="O745" s="152">
        <f t="shared" ref="O745:R745" si="91">O746+O748+O750</f>
        <v>95000</v>
      </c>
      <c r="P745" s="203">
        <f t="shared" si="91"/>
        <v>95000</v>
      </c>
      <c r="Q745" s="202">
        <f t="shared" si="91"/>
        <v>95000</v>
      </c>
      <c r="R745" s="202">
        <f t="shared" si="91"/>
        <v>95000</v>
      </c>
      <c r="S745" s="551"/>
      <c r="AU745" s="154"/>
      <c r="AV745" s="154"/>
      <c r="AW745" s="154"/>
      <c r="AX745" s="154"/>
      <c r="AY745" s="154"/>
      <c r="AZ745" s="154"/>
      <c r="BA745" s="154"/>
      <c r="BB745" s="154"/>
      <c r="BC745" s="154"/>
      <c r="BD745" s="154"/>
      <c r="BE745" s="154"/>
      <c r="BF745" s="154"/>
      <c r="BG745" s="154"/>
      <c r="BH745" s="154"/>
      <c r="BI745" s="154"/>
      <c r="BJ745" s="154"/>
      <c r="BK745" s="154"/>
      <c r="BL745" s="154"/>
      <c r="BM745" s="154"/>
      <c r="BN745" s="154"/>
      <c r="BO745" s="154"/>
      <c r="BP745" s="154"/>
      <c r="BQ745" s="154"/>
      <c r="BR745" s="154"/>
      <c r="BS745" s="154"/>
      <c r="BT745" s="154"/>
      <c r="BU745" s="154"/>
      <c r="BV745" s="154"/>
      <c r="BW745" s="154"/>
      <c r="BX745" s="154"/>
      <c r="BY745" s="154"/>
      <c r="BZ745" s="154"/>
      <c r="CA745" s="154"/>
      <c r="CB745" s="154"/>
      <c r="CC745" s="154"/>
      <c r="CD745" s="154"/>
      <c r="CE745" s="154"/>
      <c r="CF745" s="154"/>
      <c r="CG745" s="154"/>
      <c r="CH745" s="154"/>
      <c r="CI745" s="154"/>
      <c r="CJ745" s="154"/>
      <c r="CK745" s="154"/>
      <c r="CL745" s="154"/>
      <c r="CM745" s="154"/>
      <c r="CN745" s="154"/>
      <c r="CO745" s="154"/>
      <c r="CP745" s="154"/>
      <c r="CQ745" s="154"/>
      <c r="CR745" s="154"/>
      <c r="CS745" s="154"/>
      <c r="CT745" s="154"/>
      <c r="CU745" s="154"/>
      <c r="CV745" s="154"/>
      <c r="CW745" s="154"/>
      <c r="CX745" s="154"/>
      <c r="CY745" s="154"/>
      <c r="CZ745" s="154"/>
      <c r="DA745" s="154"/>
      <c r="DB745" s="154"/>
      <c r="DC745" s="154"/>
      <c r="DD745" s="154"/>
      <c r="DE745" s="154"/>
      <c r="DF745" s="154"/>
      <c r="DG745" s="154"/>
      <c r="DH745" s="154"/>
      <c r="DI745" s="154"/>
      <c r="DJ745" s="154"/>
      <c r="DK745" s="154"/>
      <c r="DL745" s="154"/>
      <c r="DM745" s="154"/>
      <c r="DN745" s="154"/>
      <c r="DO745" s="154"/>
      <c r="DP745" s="154"/>
      <c r="DQ745" s="154"/>
      <c r="DR745" s="154"/>
      <c r="DS745" s="154"/>
      <c r="DT745" s="154"/>
      <c r="DU745" s="154"/>
      <c r="DV745" s="154"/>
      <c r="DW745" s="154"/>
      <c r="DX745" s="154"/>
      <c r="DY745" s="154"/>
      <c r="DZ745" s="154"/>
      <c r="EA745" s="154"/>
      <c r="EB745" s="154"/>
      <c r="EC745" s="154"/>
      <c r="ED745" s="154"/>
      <c r="EE745" s="154"/>
      <c r="EF745" s="154"/>
      <c r="EG745" s="154"/>
      <c r="EH745" s="154"/>
      <c r="EI745" s="154"/>
      <c r="EJ745" s="154"/>
      <c r="EK745" s="154"/>
      <c r="EL745" s="154"/>
      <c r="EM745" s="154"/>
      <c r="EN745" s="154"/>
      <c r="EO745" s="154"/>
      <c r="EP745" s="154"/>
      <c r="EQ745" s="154"/>
      <c r="ER745" s="154"/>
      <c r="ES745" s="154"/>
      <c r="ET745" s="154"/>
      <c r="EU745" s="154"/>
      <c r="EV745" s="154"/>
      <c r="EW745" s="154"/>
      <c r="EX745" s="154"/>
      <c r="EY745" s="154"/>
      <c r="EZ745" s="154"/>
      <c r="FA745" s="154"/>
      <c r="FB745" s="154"/>
      <c r="FC745" s="154"/>
      <c r="FD745" s="154"/>
      <c r="FE745" s="154"/>
      <c r="FF745" s="154"/>
      <c r="FG745" s="154"/>
      <c r="FH745" s="154"/>
      <c r="FI745" s="154"/>
      <c r="FJ745" s="154"/>
      <c r="FK745" s="154"/>
      <c r="FL745" s="154"/>
      <c r="FM745" s="154"/>
      <c r="FN745" s="154"/>
      <c r="FO745" s="154"/>
      <c r="FP745" s="154"/>
      <c r="FQ745" s="154"/>
      <c r="FR745" s="154"/>
      <c r="FS745" s="154"/>
      <c r="FT745" s="154"/>
      <c r="FU745" s="154"/>
      <c r="FV745" s="154"/>
      <c r="FW745" s="154"/>
      <c r="FX745" s="154"/>
      <c r="FY745" s="154"/>
      <c r="FZ745" s="154"/>
      <c r="GA745" s="154"/>
      <c r="GB745" s="154"/>
      <c r="GC745" s="154"/>
      <c r="GD745" s="154"/>
      <c r="GE745" s="154"/>
      <c r="GF745" s="154"/>
      <c r="GG745" s="154"/>
      <c r="GH745" s="154"/>
      <c r="GI745" s="154"/>
      <c r="GJ745" s="154"/>
      <c r="GK745" s="154"/>
      <c r="GL745" s="154"/>
      <c r="GM745" s="154"/>
      <c r="GN745" s="154"/>
      <c r="GO745" s="154"/>
      <c r="GP745" s="154"/>
      <c r="GQ745" s="154"/>
      <c r="GR745" s="154"/>
      <c r="GS745" s="154"/>
      <c r="GT745" s="154"/>
      <c r="GU745" s="154"/>
      <c r="GV745" s="154"/>
      <c r="GW745" s="154"/>
      <c r="GX745" s="154"/>
      <c r="GY745" s="154"/>
      <c r="GZ745" s="154"/>
      <c r="HA745" s="154"/>
      <c r="HB745" s="154"/>
      <c r="HC745" s="154"/>
      <c r="HD745" s="154"/>
      <c r="HE745" s="154"/>
      <c r="HF745" s="154"/>
      <c r="HG745" s="154"/>
      <c r="HH745" s="154"/>
      <c r="HI745" s="154"/>
      <c r="HJ745" s="154"/>
      <c r="HK745" s="154"/>
      <c r="HL745" s="154"/>
      <c r="HM745" s="154"/>
      <c r="HN745" s="154"/>
      <c r="HO745" s="154"/>
      <c r="HP745" s="154"/>
      <c r="HQ745" s="154"/>
      <c r="HR745" s="154"/>
      <c r="HS745" s="154"/>
      <c r="HT745" s="154"/>
      <c r="HU745" s="154"/>
      <c r="HV745" s="154"/>
      <c r="HW745" s="154"/>
      <c r="HX745" s="154"/>
      <c r="HY745" s="154"/>
      <c r="HZ745" s="154"/>
      <c r="IA745" s="154"/>
      <c r="IB745" s="154"/>
      <c r="IC745" s="154"/>
      <c r="ID745" s="154"/>
      <c r="IE745" s="154"/>
      <c r="IF745" s="154"/>
      <c r="IG745" s="154"/>
      <c r="IH745" s="154"/>
      <c r="II745" s="154"/>
      <c r="IJ745" s="154"/>
      <c r="IK745" s="154"/>
      <c r="IL745" s="154"/>
      <c r="IM745" s="154"/>
      <c r="IN745" s="154"/>
      <c r="IO745" s="154"/>
      <c r="IP745" s="154"/>
      <c r="IQ745" s="154"/>
      <c r="IR745" s="154"/>
      <c r="IS745" s="154"/>
      <c r="IT745" s="154"/>
      <c r="IU745" s="154"/>
      <c r="IV745" s="154"/>
      <c r="IW745" s="154"/>
      <c r="IX745" s="154"/>
      <c r="IY745" s="154"/>
      <c r="IZ745" s="154"/>
      <c r="JA745" s="154"/>
      <c r="JB745" s="154"/>
      <c r="JC745" s="154"/>
      <c r="JD745" s="154"/>
      <c r="JE745" s="154"/>
      <c r="JF745" s="154"/>
      <c r="JG745" s="154"/>
      <c r="JH745" s="154"/>
      <c r="JI745" s="154"/>
      <c r="JJ745" s="154"/>
      <c r="JK745" s="154"/>
      <c r="JL745" s="154"/>
      <c r="JM745" s="154"/>
      <c r="JN745" s="154"/>
      <c r="JO745" s="154"/>
      <c r="JP745" s="154"/>
      <c r="JQ745" s="154"/>
      <c r="JR745" s="154"/>
      <c r="JS745" s="154"/>
      <c r="JT745" s="154"/>
      <c r="JU745" s="154"/>
      <c r="JV745" s="154"/>
      <c r="JW745" s="154"/>
      <c r="JX745" s="154"/>
      <c r="JY745" s="154"/>
      <c r="JZ745" s="154"/>
      <c r="KA745" s="154"/>
      <c r="KB745" s="154"/>
      <c r="KC745" s="154"/>
      <c r="KD745" s="154"/>
      <c r="KE745" s="154"/>
      <c r="KF745" s="154"/>
      <c r="KG745" s="154"/>
      <c r="KH745" s="154"/>
      <c r="KI745" s="154"/>
      <c r="KJ745" s="154"/>
      <c r="KK745" s="154"/>
      <c r="KL745" s="154"/>
      <c r="KM745" s="154"/>
      <c r="KN745" s="154"/>
      <c r="KO745" s="154"/>
      <c r="KP745" s="154"/>
      <c r="KQ745" s="154"/>
      <c r="KR745" s="154"/>
      <c r="KS745" s="154"/>
      <c r="KT745" s="154"/>
      <c r="KU745" s="154"/>
      <c r="KV745" s="154"/>
      <c r="KW745" s="154"/>
      <c r="KX745" s="154"/>
      <c r="KY745" s="154"/>
      <c r="KZ745" s="154"/>
      <c r="LA745" s="154"/>
      <c r="LB745" s="154"/>
      <c r="LC745" s="154"/>
      <c r="LD745" s="154"/>
      <c r="LE745" s="154"/>
      <c r="LF745" s="154"/>
      <c r="LG745" s="154"/>
      <c r="LH745" s="154"/>
      <c r="LI745" s="154"/>
      <c r="LJ745" s="154"/>
      <c r="LK745" s="154"/>
      <c r="LL745" s="154"/>
      <c r="LM745" s="154"/>
      <c r="LN745" s="154"/>
      <c r="LO745" s="154"/>
      <c r="LP745" s="154"/>
      <c r="LQ745" s="154"/>
      <c r="LR745" s="154"/>
      <c r="LS745" s="154"/>
      <c r="LT745" s="154"/>
      <c r="LU745" s="154"/>
      <c r="LV745" s="154"/>
      <c r="LW745" s="154"/>
      <c r="LX745" s="154"/>
      <c r="LY745" s="154"/>
      <c r="LZ745" s="154"/>
      <c r="MA745" s="154"/>
      <c r="MB745" s="154"/>
      <c r="MC745" s="154"/>
      <c r="MD745" s="154"/>
      <c r="ME745" s="154"/>
      <c r="MF745" s="154"/>
      <c r="MG745" s="154"/>
      <c r="MH745" s="154"/>
      <c r="MI745" s="154"/>
      <c r="MJ745" s="154"/>
      <c r="MK745" s="154"/>
      <c r="ML745" s="154"/>
      <c r="MM745" s="154"/>
      <c r="MN745" s="154"/>
      <c r="MO745" s="154"/>
      <c r="MP745" s="154"/>
      <c r="MQ745" s="154"/>
      <c r="MR745" s="154"/>
      <c r="MS745" s="154"/>
      <c r="MT745" s="154"/>
      <c r="MU745" s="154"/>
      <c r="MV745" s="154"/>
      <c r="MW745" s="154"/>
      <c r="MX745" s="154"/>
      <c r="MY745" s="154"/>
      <c r="MZ745" s="154"/>
      <c r="NA745" s="154"/>
      <c r="NB745" s="154"/>
      <c r="NC745" s="154"/>
      <c r="ND745" s="154"/>
      <c r="NE745" s="154"/>
      <c r="NF745" s="154"/>
      <c r="NG745" s="154"/>
      <c r="NH745" s="154"/>
      <c r="NI745" s="154"/>
      <c r="NJ745" s="154"/>
      <c r="NK745" s="154"/>
      <c r="NL745" s="154"/>
      <c r="NM745" s="154"/>
      <c r="NN745" s="154"/>
      <c r="NO745" s="154"/>
      <c r="NP745" s="154"/>
      <c r="NQ745" s="154"/>
      <c r="NR745" s="154"/>
      <c r="NS745" s="154"/>
      <c r="NT745" s="154"/>
      <c r="NU745" s="154"/>
      <c r="NV745" s="154"/>
      <c r="NW745" s="154"/>
      <c r="NX745" s="154"/>
      <c r="NY745" s="154"/>
      <c r="NZ745" s="154"/>
      <c r="OA745" s="154"/>
      <c r="OB745" s="154"/>
      <c r="OC745" s="154"/>
      <c r="OD745" s="154"/>
      <c r="OE745" s="154"/>
      <c r="OF745" s="154"/>
      <c r="OG745" s="154"/>
      <c r="OH745" s="154"/>
      <c r="OI745" s="154"/>
      <c r="OJ745" s="154"/>
      <c r="OK745" s="154"/>
      <c r="OL745" s="154"/>
      <c r="OM745" s="154"/>
      <c r="ON745" s="154"/>
      <c r="OO745" s="154"/>
      <c r="OP745" s="154"/>
      <c r="OQ745" s="154"/>
      <c r="OR745" s="154"/>
      <c r="OS745" s="154"/>
      <c r="OT745" s="154"/>
      <c r="OU745" s="154"/>
      <c r="OV745" s="154"/>
      <c r="OW745" s="154"/>
      <c r="OX745" s="154"/>
      <c r="OY745" s="154"/>
      <c r="OZ745" s="154"/>
      <c r="PA745" s="154"/>
      <c r="PB745" s="154"/>
      <c r="PC745" s="154"/>
      <c r="PD745" s="154"/>
      <c r="PE745" s="154"/>
      <c r="PF745" s="154"/>
      <c r="PG745" s="154"/>
      <c r="PH745" s="154"/>
      <c r="PI745" s="154"/>
      <c r="PJ745" s="154"/>
      <c r="PK745" s="154"/>
      <c r="PL745" s="154"/>
      <c r="PM745" s="154"/>
      <c r="PN745" s="154"/>
      <c r="PO745" s="154"/>
      <c r="PP745" s="154"/>
      <c r="PQ745" s="154"/>
      <c r="PR745" s="154"/>
      <c r="PS745" s="154"/>
      <c r="PT745" s="154"/>
      <c r="PU745" s="154"/>
      <c r="PV745" s="154"/>
      <c r="PW745" s="154"/>
      <c r="PX745" s="154"/>
      <c r="PY745" s="154"/>
      <c r="PZ745" s="154"/>
      <c r="QA745" s="154"/>
      <c r="QB745" s="154"/>
      <c r="QC745" s="154"/>
      <c r="QD745" s="154"/>
      <c r="QE745" s="154"/>
      <c r="QF745" s="154"/>
      <c r="QG745" s="154"/>
      <c r="QH745" s="154"/>
      <c r="QI745" s="154"/>
      <c r="QJ745" s="154"/>
      <c r="QK745" s="154"/>
      <c r="QL745" s="154"/>
      <c r="QM745" s="154"/>
      <c r="QN745" s="154"/>
      <c r="QO745" s="154"/>
      <c r="QP745" s="154"/>
      <c r="QQ745" s="154"/>
      <c r="QR745" s="154"/>
      <c r="QS745" s="154"/>
      <c r="QT745" s="154"/>
      <c r="QU745" s="154"/>
      <c r="QV745" s="154"/>
      <c r="QW745" s="154"/>
      <c r="QX745" s="154"/>
      <c r="QY745" s="154"/>
      <c r="QZ745" s="154"/>
      <c r="RA745" s="154"/>
      <c r="RB745" s="154"/>
      <c r="RC745" s="154"/>
      <c r="RD745" s="154"/>
      <c r="RE745" s="154"/>
      <c r="RF745" s="154"/>
      <c r="RG745" s="154"/>
      <c r="RH745" s="154"/>
      <c r="RI745" s="154"/>
      <c r="RJ745" s="154"/>
      <c r="RK745" s="154"/>
      <c r="RL745" s="154"/>
      <c r="RM745" s="154"/>
      <c r="RN745" s="154"/>
      <c r="RO745" s="154"/>
      <c r="RP745" s="154"/>
      <c r="RQ745" s="154"/>
      <c r="RR745" s="154"/>
      <c r="RS745" s="154"/>
      <c r="RT745" s="154"/>
      <c r="RU745" s="154"/>
      <c r="RV745" s="154"/>
      <c r="RW745" s="154"/>
      <c r="RX745" s="154"/>
      <c r="RY745" s="154"/>
      <c r="RZ745" s="154"/>
      <c r="SA745" s="154"/>
      <c r="SB745" s="154"/>
      <c r="SC745" s="154"/>
      <c r="SD745" s="154"/>
      <c r="SE745" s="154"/>
      <c r="SF745" s="154"/>
      <c r="SG745" s="154"/>
      <c r="SH745" s="154"/>
      <c r="SI745" s="154"/>
      <c r="SJ745" s="154"/>
      <c r="SK745" s="154"/>
      <c r="SL745" s="154"/>
      <c r="SM745" s="154"/>
      <c r="SN745" s="154"/>
      <c r="SO745" s="154"/>
      <c r="SP745" s="154"/>
      <c r="SQ745" s="154"/>
      <c r="SR745" s="154"/>
      <c r="SS745" s="154"/>
      <c r="ST745" s="154"/>
      <c r="SU745" s="154"/>
      <c r="SV745" s="154"/>
      <c r="SW745" s="154"/>
      <c r="SX745" s="154"/>
      <c r="SY745" s="154"/>
      <c r="SZ745" s="154"/>
      <c r="TA745" s="154"/>
      <c r="TB745" s="154"/>
      <c r="TC745" s="154"/>
      <c r="TD745" s="154"/>
      <c r="TE745" s="154"/>
      <c r="TF745" s="154"/>
      <c r="TG745" s="154"/>
      <c r="TH745" s="154"/>
      <c r="TI745" s="154"/>
      <c r="TJ745" s="154"/>
      <c r="TK745" s="154"/>
      <c r="TL745" s="154"/>
      <c r="TM745" s="154"/>
      <c r="TN745" s="154"/>
      <c r="TO745" s="154"/>
      <c r="TP745" s="154"/>
      <c r="TQ745" s="154"/>
      <c r="TR745" s="154"/>
      <c r="TS745" s="154"/>
      <c r="TT745" s="154"/>
      <c r="TU745" s="154"/>
      <c r="TV745" s="154"/>
      <c r="TW745" s="154"/>
      <c r="TX745" s="154"/>
      <c r="TY745" s="154"/>
      <c r="TZ745" s="154"/>
      <c r="UA745" s="154"/>
      <c r="UB745" s="154"/>
      <c r="UC745" s="154"/>
      <c r="UD745" s="154"/>
      <c r="UE745" s="154"/>
      <c r="UF745" s="154"/>
      <c r="UG745" s="154"/>
      <c r="UH745" s="154"/>
      <c r="UI745" s="154"/>
      <c r="UJ745" s="154"/>
      <c r="UK745" s="154"/>
      <c r="UL745" s="154"/>
      <c r="UM745" s="154"/>
      <c r="UN745" s="154"/>
      <c r="UO745" s="154"/>
      <c r="UP745" s="154"/>
      <c r="UQ745" s="154"/>
      <c r="UR745" s="154"/>
      <c r="US745" s="154"/>
      <c r="UT745" s="154"/>
      <c r="UU745" s="154"/>
      <c r="UV745" s="154"/>
      <c r="UW745" s="154"/>
      <c r="UX745" s="154"/>
      <c r="UY745" s="154"/>
      <c r="UZ745" s="154"/>
      <c r="VA745" s="154"/>
      <c r="VB745" s="154"/>
      <c r="VC745" s="154"/>
      <c r="VD745" s="154"/>
      <c r="VE745" s="154"/>
      <c r="VF745" s="154"/>
      <c r="VG745" s="154"/>
      <c r="VH745" s="154"/>
      <c r="VI745" s="154"/>
      <c r="VJ745" s="154"/>
      <c r="VK745" s="154"/>
      <c r="VL745" s="154"/>
      <c r="VM745" s="154"/>
      <c r="VN745" s="154"/>
      <c r="VO745" s="154"/>
      <c r="VP745" s="154"/>
      <c r="VQ745" s="154"/>
      <c r="VR745" s="154"/>
      <c r="VS745" s="154"/>
      <c r="VT745" s="154"/>
      <c r="VU745" s="154"/>
      <c r="VV745" s="154"/>
      <c r="VW745" s="154"/>
    </row>
    <row r="746" spans="1:595" s="153" customFormat="1" ht="48.75" customHeight="1">
      <c r="A746" s="798"/>
      <c r="B746" s="673" t="s">
        <v>1568</v>
      </c>
      <c r="C746" s="657" t="s">
        <v>1569</v>
      </c>
      <c r="D746" s="680"/>
      <c r="E746" s="705"/>
      <c r="F746" s="699"/>
      <c r="G746" s="716"/>
      <c r="H746" s="699"/>
      <c r="I746" s="720" t="s">
        <v>352</v>
      </c>
      <c r="J746" s="720" t="s">
        <v>26</v>
      </c>
      <c r="K746" s="720" t="s">
        <v>1570</v>
      </c>
      <c r="L746" s="720" t="s">
        <v>424</v>
      </c>
      <c r="M746" s="717">
        <v>20000</v>
      </c>
      <c r="N746" s="717">
        <v>20000</v>
      </c>
      <c r="O746" s="717">
        <v>30000</v>
      </c>
      <c r="P746" s="717">
        <v>30000</v>
      </c>
      <c r="Q746" s="717">
        <v>30000</v>
      </c>
      <c r="R746" s="717">
        <v>30000</v>
      </c>
      <c r="S746" s="713">
        <v>3</v>
      </c>
      <c r="AU746" s="154"/>
      <c r="AV746" s="154"/>
      <c r="AW746" s="154"/>
      <c r="AX746" s="154"/>
      <c r="AY746" s="154"/>
      <c r="AZ746" s="154"/>
      <c r="BA746" s="154"/>
      <c r="BB746" s="154"/>
      <c r="BC746" s="154"/>
      <c r="BD746" s="154"/>
      <c r="BE746" s="154"/>
      <c r="BF746" s="154"/>
      <c r="BG746" s="154"/>
      <c r="BH746" s="154"/>
      <c r="BI746" s="154"/>
      <c r="BJ746" s="154"/>
      <c r="BK746" s="154"/>
      <c r="BL746" s="154"/>
      <c r="BM746" s="154"/>
      <c r="BN746" s="154"/>
      <c r="BO746" s="154"/>
      <c r="BP746" s="154"/>
      <c r="BQ746" s="154"/>
      <c r="BR746" s="154"/>
      <c r="BS746" s="154"/>
      <c r="BT746" s="154"/>
      <c r="BU746" s="154"/>
      <c r="BV746" s="154"/>
      <c r="BW746" s="154"/>
      <c r="BX746" s="154"/>
      <c r="BY746" s="154"/>
      <c r="BZ746" s="154"/>
      <c r="CA746" s="154"/>
      <c r="CB746" s="154"/>
      <c r="CC746" s="154"/>
      <c r="CD746" s="154"/>
      <c r="CE746" s="154"/>
      <c r="CF746" s="154"/>
      <c r="CG746" s="154"/>
      <c r="CH746" s="154"/>
      <c r="CI746" s="154"/>
      <c r="CJ746" s="154"/>
      <c r="CK746" s="154"/>
      <c r="CL746" s="154"/>
      <c r="CM746" s="154"/>
      <c r="CN746" s="154"/>
      <c r="CO746" s="154"/>
      <c r="CP746" s="154"/>
      <c r="CQ746" s="154"/>
      <c r="CR746" s="154"/>
      <c r="CS746" s="154"/>
      <c r="CT746" s="154"/>
      <c r="CU746" s="154"/>
      <c r="CV746" s="154"/>
      <c r="CW746" s="154"/>
      <c r="CX746" s="154"/>
      <c r="CY746" s="154"/>
      <c r="CZ746" s="154"/>
      <c r="DA746" s="154"/>
      <c r="DB746" s="154"/>
      <c r="DC746" s="154"/>
      <c r="DD746" s="154"/>
      <c r="DE746" s="154"/>
      <c r="DF746" s="154"/>
      <c r="DG746" s="154"/>
      <c r="DH746" s="154"/>
      <c r="DI746" s="154"/>
      <c r="DJ746" s="154"/>
      <c r="DK746" s="154"/>
      <c r="DL746" s="154"/>
      <c r="DM746" s="154"/>
      <c r="DN746" s="154"/>
      <c r="DO746" s="154"/>
      <c r="DP746" s="154"/>
      <c r="DQ746" s="154"/>
      <c r="DR746" s="154"/>
      <c r="DS746" s="154"/>
      <c r="DT746" s="154"/>
      <c r="DU746" s="154"/>
      <c r="DV746" s="154"/>
      <c r="DW746" s="154"/>
      <c r="DX746" s="154"/>
      <c r="DY746" s="154"/>
      <c r="DZ746" s="154"/>
      <c r="EA746" s="154"/>
      <c r="EB746" s="154"/>
      <c r="EC746" s="154"/>
      <c r="ED746" s="154"/>
      <c r="EE746" s="154"/>
      <c r="EF746" s="154"/>
      <c r="EG746" s="154"/>
      <c r="EH746" s="154"/>
      <c r="EI746" s="154"/>
      <c r="EJ746" s="154"/>
      <c r="EK746" s="154"/>
      <c r="EL746" s="154"/>
      <c r="EM746" s="154"/>
      <c r="EN746" s="154"/>
      <c r="EO746" s="154"/>
      <c r="EP746" s="154"/>
      <c r="EQ746" s="154"/>
      <c r="ER746" s="154"/>
      <c r="ES746" s="154"/>
      <c r="ET746" s="154"/>
      <c r="EU746" s="154"/>
      <c r="EV746" s="154"/>
      <c r="EW746" s="154"/>
      <c r="EX746" s="154"/>
      <c r="EY746" s="154"/>
      <c r="EZ746" s="154"/>
      <c r="FA746" s="154"/>
      <c r="FB746" s="154"/>
      <c r="FC746" s="154"/>
      <c r="FD746" s="154"/>
      <c r="FE746" s="154"/>
      <c r="FF746" s="154"/>
      <c r="FG746" s="154"/>
      <c r="FH746" s="154"/>
      <c r="FI746" s="154"/>
      <c r="FJ746" s="154"/>
      <c r="FK746" s="154"/>
      <c r="FL746" s="154"/>
      <c r="FM746" s="154"/>
      <c r="FN746" s="154"/>
      <c r="FO746" s="154"/>
      <c r="FP746" s="154"/>
      <c r="FQ746" s="154"/>
      <c r="FR746" s="154"/>
      <c r="FS746" s="154"/>
      <c r="FT746" s="154"/>
      <c r="FU746" s="154"/>
      <c r="FV746" s="154"/>
      <c r="FW746" s="154"/>
      <c r="FX746" s="154"/>
      <c r="FY746" s="154"/>
      <c r="FZ746" s="154"/>
      <c r="GA746" s="154"/>
      <c r="GB746" s="154"/>
      <c r="GC746" s="154"/>
      <c r="GD746" s="154"/>
      <c r="GE746" s="154"/>
      <c r="GF746" s="154"/>
      <c r="GG746" s="154"/>
      <c r="GH746" s="154"/>
      <c r="GI746" s="154"/>
      <c r="GJ746" s="154"/>
      <c r="GK746" s="154"/>
      <c r="GL746" s="154"/>
      <c r="GM746" s="154"/>
      <c r="GN746" s="154"/>
      <c r="GO746" s="154"/>
      <c r="GP746" s="154"/>
      <c r="GQ746" s="154"/>
      <c r="GR746" s="154"/>
      <c r="GS746" s="154"/>
      <c r="GT746" s="154"/>
      <c r="GU746" s="154"/>
      <c r="GV746" s="154"/>
      <c r="GW746" s="154"/>
      <c r="GX746" s="154"/>
      <c r="GY746" s="154"/>
      <c r="GZ746" s="154"/>
      <c r="HA746" s="154"/>
      <c r="HB746" s="154"/>
      <c r="HC746" s="154"/>
      <c r="HD746" s="154"/>
      <c r="HE746" s="154"/>
      <c r="HF746" s="154"/>
      <c r="HG746" s="154"/>
      <c r="HH746" s="154"/>
      <c r="HI746" s="154"/>
      <c r="HJ746" s="154"/>
      <c r="HK746" s="154"/>
      <c r="HL746" s="154"/>
      <c r="HM746" s="154"/>
      <c r="HN746" s="154"/>
      <c r="HO746" s="154"/>
      <c r="HP746" s="154"/>
      <c r="HQ746" s="154"/>
      <c r="HR746" s="154"/>
      <c r="HS746" s="154"/>
      <c r="HT746" s="154"/>
      <c r="HU746" s="154"/>
      <c r="HV746" s="154"/>
      <c r="HW746" s="154"/>
      <c r="HX746" s="154"/>
      <c r="HY746" s="154"/>
      <c r="HZ746" s="154"/>
      <c r="IA746" s="154"/>
      <c r="IB746" s="154"/>
      <c r="IC746" s="154"/>
      <c r="ID746" s="154"/>
      <c r="IE746" s="154"/>
      <c r="IF746" s="154"/>
      <c r="IG746" s="154"/>
      <c r="IH746" s="154"/>
      <c r="II746" s="154"/>
      <c r="IJ746" s="154"/>
      <c r="IK746" s="154"/>
      <c r="IL746" s="154"/>
      <c r="IM746" s="154"/>
      <c r="IN746" s="154"/>
      <c r="IO746" s="154"/>
      <c r="IP746" s="154"/>
      <c r="IQ746" s="154"/>
      <c r="IR746" s="154"/>
      <c r="IS746" s="154"/>
      <c r="IT746" s="154"/>
      <c r="IU746" s="154"/>
      <c r="IV746" s="154"/>
      <c r="IW746" s="154"/>
      <c r="IX746" s="154"/>
      <c r="IY746" s="154"/>
      <c r="IZ746" s="154"/>
      <c r="JA746" s="154"/>
      <c r="JB746" s="154"/>
      <c r="JC746" s="154"/>
      <c r="JD746" s="154"/>
      <c r="JE746" s="154"/>
      <c r="JF746" s="154"/>
      <c r="JG746" s="154"/>
      <c r="JH746" s="154"/>
      <c r="JI746" s="154"/>
      <c r="JJ746" s="154"/>
      <c r="JK746" s="154"/>
      <c r="JL746" s="154"/>
      <c r="JM746" s="154"/>
      <c r="JN746" s="154"/>
      <c r="JO746" s="154"/>
      <c r="JP746" s="154"/>
      <c r="JQ746" s="154"/>
      <c r="JR746" s="154"/>
      <c r="JS746" s="154"/>
      <c r="JT746" s="154"/>
      <c r="JU746" s="154"/>
      <c r="JV746" s="154"/>
      <c r="JW746" s="154"/>
      <c r="JX746" s="154"/>
      <c r="JY746" s="154"/>
      <c r="JZ746" s="154"/>
      <c r="KA746" s="154"/>
      <c r="KB746" s="154"/>
      <c r="KC746" s="154"/>
      <c r="KD746" s="154"/>
      <c r="KE746" s="154"/>
      <c r="KF746" s="154"/>
      <c r="KG746" s="154"/>
      <c r="KH746" s="154"/>
      <c r="KI746" s="154"/>
      <c r="KJ746" s="154"/>
      <c r="KK746" s="154"/>
      <c r="KL746" s="154"/>
      <c r="KM746" s="154"/>
      <c r="KN746" s="154"/>
      <c r="KO746" s="154"/>
      <c r="KP746" s="154"/>
      <c r="KQ746" s="154"/>
      <c r="KR746" s="154"/>
      <c r="KS746" s="154"/>
      <c r="KT746" s="154"/>
      <c r="KU746" s="154"/>
      <c r="KV746" s="154"/>
      <c r="KW746" s="154"/>
      <c r="KX746" s="154"/>
      <c r="KY746" s="154"/>
      <c r="KZ746" s="154"/>
      <c r="LA746" s="154"/>
      <c r="LB746" s="154"/>
      <c r="LC746" s="154"/>
      <c r="LD746" s="154"/>
      <c r="LE746" s="154"/>
      <c r="LF746" s="154"/>
      <c r="LG746" s="154"/>
      <c r="LH746" s="154"/>
      <c r="LI746" s="154"/>
      <c r="LJ746" s="154"/>
      <c r="LK746" s="154"/>
      <c r="LL746" s="154"/>
      <c r="LM746" s="154"/>
      <c r="LN746" s="154"/>
      <c r="LO746" s="154"/>
      <c r="LP746" s="154"/>
      <c r="LQ746" s="154"/>
      <c r="LR746" s="154"/>
      <c r="LS746" s="154"/>
      <c r="LT746" s="154"/>
      <c r="LU746" s="154"/>
      <c r="LV746" s="154"/>
      <c r="LW746" s="154"/>
      <c r="LX746" s="154"/>
      <c r="LY746" s="154"/>
      <c r="LZ746" s="154"/>
      <c r="MA746" s="154"/>
      <c r="MB746" s="154"/>
      <c r="MC746" s="154"/>
      <c r="MD746" s="154"/>
      <c r="ME746" s="154"/>
      <c r="MF746" s="154"/>
      <c r="MG746" s="154"/>
      <c r="MH746" s="154"/>
      <c r="MI746" s="154"/>
      <c r="MJ746" s="154"/>
      <c r="MK746" s="154"/>
      <c r="ML746" s="154"/>
      <c r="MM746" s="154"/>
      <c r="MN746" s="154"/>
      <c r="MO746" s="154"/>
      <c r="MP746" s="154"/>
      <c r="MQ746" s="154"/>
      <c r="MR746" s="154"/>
      <c r="MS746" s="154"/>
      <c r="MT746" s="154"/>
      <c r="MU746" s="154"/>
      <c r="MV746" s="154"/>
      <c r="MW746" s="154"/>
      <c r="MX746" s="154"/>
      <c r="MY746" s="154"/>
      <c r="MZ746" s="154"/>
      <c r="NA746" s="154"/>
      <c r="NB746" s="154"/>
      <c r="NC746" s="154"/>
      <c r="ND746" s="154"/>
      <c r="NE746" s="154"/>
      <c r="NF746" s="154"/>
      <c r="NG746" s="154"/>
      <c r="NH746" s="154"/>
      <c r="NI746" s="154"/>
      <c r="NJ746" s="154"/>
      <c r="NK746" s="154"/>
      <c r="NL746" s="154"/>
      <c r="NM746" s="154"/>
      <c r="NN746" s="154"/>
      <c r="NO746" s="154"/>
      <c r="NP746" s="154"/>
      <c r="NQ746" s="154"/>
      <c r="NR746" s="154"/>
      <c r="NS746" s="154"/>
      <c r="NT746" s="154"/>
      <c r="NU746" s="154"/>
      <c r="NV746" s="154"/>
      <c r="NW746" s="154"/>
      <c r="NX746" s="154"/>
      <c r="NY746" s="154"/>
      <c r="NZ746" s="154"/>
      <c r="OA746" s="154"/>
      <c r="OB746" s="154"/>
      <c r="OC746" s="154"/>
      <c r="OD746" s="154"/>
      <c r="OE746" s="154"/>
      <c r="OF746" s="154"/>
      <c r="OG746" s="154"/>
      <c r="OH746" s="154"/>
      <c r="OI746" s="154"/>
      <c r="OJ746" s="154"/>
      <c r="OK746" s="154"/>
      <c r="OL746" s="154"/>
      <c r="OM746" s="154"/>
      <c r="ON746" s="154"/>
      <c r="OO746" s="154"/>
      <c r="OP746" s="154"/>
      <c r="OQ746" s="154"/>
      <c r="OR746" s="154"/>
      <c r="OS746" s="154"/>
      <c r="OT746" s="154"/>
      <c r="OU746" s="154"/>
      <c r="OV746" s="154"/>
      <c r="OW746" s="154"/>
      <c r="OX746" s="154"/>
      <c r="OY746" s="154"/>
      <c r="OZ746" s="154"/>
      <c r="PA746" s="154"/>
      <c r="PB746" s="154"/>
      <c r="PC746" s="154"/>
      <c r="PD746" s="154"/>
      <c r="PE746" s="154"/>
      <c r="PF746" s="154"/>
      <c r="PG746" s="154"/>
      <c r="PH746" s="154"/>
      <c r="PI746" s="154"/>
      <c r="PJ746" s="154"/>
      <c r="PK746" s="154"/>
      <c r="PL746" s="154"/>
      <c r="PM746" s="154"/>
      <c r="PN746" s="154"/>
      <c r="PO746" s="154"/>
      <c r="PP746" s="154"/>
      <c r="PQ746" s="154"/>
      <c r="PR746" s="154"/>
      <c r="PS746" s="154"/>
      <c r="PT746" s="154"/>
      <c r="PU746" s="154"/>
      <c r="PV746" s="154"/>
      <c r="PW746" s="154"/>
      <c r="PX746" s="154"/>
      <c r="PY746" s="154"/>
      <c r="PZ746" s="154"/>
      <c r="QA746" s="154"/>
      <c r="QB746" s="154"/>
      <c r="QC746" s="154"/>
      <c r="QD746" s="154"/>
      <c r="QE746" s="154"/>
      <c r="QF746" s="154"/>
      <c r="QG746" s="154"/>
      <c r="QH746" s="154"/>
      <c r="QI746" s="154"/>
      <c r="QJ746" s="154"/>
      <c r="QK746" s="154"/>
      <c r="QL746" s="154"/>
      <c r="QM746" s="154"/>
      <c r="QN746" s="154"/>
      <c r="QO746" s="154"/>
      <c r="QP746" s="154"/>
      <c r="QQ746" s="154"/>
      <c r="QR746" s="154"/>
      <c r="QS746" s="154"/>
      <c r="QT746" s="154"/>
      <c r="QU746" s="154"/>
      <c r="QV746" s="154"/>
      <c r="QW746" s="154"/>
      <c r="QX746" s="154"/>
      <c r="QY746" s="154"/>
      <c r="QZ746" s="154"/>
      <c r="RA746" s="154"/>
      <c r="RB746" s="154"/>
      <c r="RC746" s="154"/>
      <c r="RD746" s="154"/>
      <c r="RE746" s="154"/>
      <c r="RF746" s="154"/>
      <c r="RG746" s="154"/>
      <c r="RH746" s="154"/>
      <c r="RI746" s="154"/>
      <c r="RJ746" s="154"/>
      <c r="RK746" s="154"/>
      <c r="RL746" s="154"/>
      <c r="RM746" s="154"/>
      <c r="RN746" s="154"/>
      <c r="RO746" s="154"/>
      <c r="RP746" s="154"/>
      <c r="RQ746" s="154"/>
      <c r="RR746" s="154"/>
      <c r="RS746" s="154"/>
      <c r="RT746" s="154"/>
      <c r="RU746" s="154"/>
      <c r="RV746" s="154"/>
      <c r="RW746" s="154"/>
      <c r="RX746" s="154"/>
      <c r="RY746" s="154"/>
      <c r="RZ746" s="154"/>
      <c r="SA746" s="154"/>
      <c r="SB746" s="154"/>
      <c r="SC746" s="154"/>
      <c r="SD746" s="154"/>
      <c r="SE746" s="154"/>
      <c r="SF746" s="154"/>
      <c r="SG746" s="154"/>
      <c r="SH746" s="154"/>
      <c r="SI746" s="154"/>
      <c r="SJ746" s="154"/>
      <c r="SK746" s="154"/>
      <c r="SL746" s="154"/>
      <c r="SM746" s="154"/>
      <c r="SN746" s="154"/>
      <c r="SO746" s="154"/>
      <c r="SP746" s="154"/>
      <c r="SQ746" s="154"/>
      <c r="SR746" s="154"/>
      <c r="SS746" s="154"/>
      <c r="ST746" s="154"/>
      <c r="SU746" s="154"/>
      <c r="SV746" s="154"/>
      <c r="SW746" s="154"/>
      <c r="SX746" s="154"/>
      <c r="SY746" s="154"/>
      <c r="SZ746" s="154"/>
      <c r="TA746" s="154"/>
      <c r="TB746" s="154"/>
      <c r="TC746" s="154"/>
      <c r="TD746" s="154"/>
      <c r="TE746" s="154"/>
      <c r="TF746" s="154"/>
      <c r="TG746" s="154"/>
      <c r="TH746" s="154"/>
      <c r="TI746" s="154"/>
      <c r="TJ746" s="154"/>
      <c r="TK746" s="154"/>
      <c r="TL746" s="154"/>
      <c r="TM746" s="154"/>
      <c r="TN746" s="154"/>
      <c r="TO746" s="154"/>
      <c r="TP746" s="154"/>
      <c r="TQ746" s="154"/>
      <c r="TR746" s="154"/>
      <c r="TS746" s="154"/>
      <c r="TT746" s="154"/>
      <c r="TU746" s="154"/>
      <c r="TV746" s="154"/>
      <c r="TW746" s="154"/>
      <c r="TX746" s="154"/>
      <c r="TY746" s="154"/>
      <c r="TZ746" s="154"/>
      <c r="UA746" s="154"/>
      <c r="UB746" s="154"/>
      <c r="UC746" s="154"/>
      <c r="UD746" s="154"/>
      <c r="UE746" s="154"/>
      <c r="UF746" s="154"/>
      <c r="UG746" s="154"/>
      <c r="UH746" s="154"/>
      <c r="UI746" s="154"/>
      <c r="UJ746" s="154"/>
      <c r="UK746" s="154"/>
      <c r="UL746" s="154"/>
      <c r="UM746" s="154"/>
      <c r="UN746" s="154"/>
      <c r="UO746" s="154"/>
      <c r="UP746" s="154"/>
      <c r="UQ746" s="154"/>
      <c r="UR746" s="154"/>
      <c r="US746" s="154"/>
      <c r="UT746" s="154"/>
      <c r="UU746" s="154"/>
      <c r="UV746" s="154"/>
      <c r="UW746" s="154"/>
      <c r="UX746" s="154"/>
      <c r="UY746" s="154"/>
      <c r="UZ746" s="154"/>
      <c r="VA746" s="154"/>
      <c r="VB746" s="154"/>
      <c r="VC746" s="154"/>
      <c r="VD746" s="154"/>
      <c r="VE746" s="154"/>
      <c r="VF746" s="154"/>
      <c r="VG746" s="154"/>
      <c r="VH746" s="154"/>
      <c r="VI746" s="154"/>
      <c r="VJ746" s="154"/>
      <c r="VK746" s="154"/>
      <c r="VL746" s="154"/>
      <c r="VM746" s="154"/>
      <c r="VN746" s="154"/>
      <c r="VO746" s="154"/>
      <c r="VP746" s="154"/>
      <c r="VQ746" s="154"/>
      <c r="VR746" s="154"/>
      <c r="VS746" s="154"/>
      <c r="VT746" s="154"/>
      <c r="VU746" s="154"/>
      <c r="VV746" s="154"/>
      <c r="VW746" s="154"/>
    </row>
    <row r="747" spans="1:595" s="153" customFormat="1" ht="28.5" customHeight="1">
      <c r="A747" s="798"/>
      <c r="B747" s="688"/>
      <c r="C747" s="676"/>
      <c r="D747" s="680"/>
      <c r="E747" s="682"/>
      <c r="F747" s="696"/>
      <c r="G747" s="709"/>
      <c r="H747" s="696"/>
      <c r="I747" s="721"/>
      <c r="J747" s="721"/>
      <c r="K747" s="721"/>
      <c r="L747" s="721"/>
      <c r="M747" s="718"/>
      <c r="N747" s="718"/>
      <c r="O747" s="718"/>
      <c r="P747" s="718"/>
      <c r="Q747" s="718"/>
      <c r="R747" s="718"/>
      <c r="S747" s="719"/>
      <c r="AU747" s="154"/>
      <c r="AV747" s="154"/>
      <c r="AW747" s="154"/>
      <c r="AX747" s="154"/>
      <c r="AY747" s="154"/>
      <c r="AZ747" s="154"/>
      <c r="BA747" s="154"/>
      <c r="BB747" s="154"/>
      <c r="BC747" s="154"/>
      <c r="BD747" s="154"/>
      <c r="BE747" s="154"/>
      <c r="BF747" s="154"/>
      <c r="BG747" s="154"/>
      <c r="BH747" s="154"/>
      <c r="BI747" s="154"/>
      <c r="BJ747" s="154"/>
      <c r="BK747" s="154"/>
      <c r="BL747" s="154"/>
      <c r="BM747" s="154"/>
      <c r="BN747" s="154"/>
      <c r="BO747" s="154"/>
      <c r="BP747" s="154"/>
      <c r="BQ747" s="154"/>
      <c r="BR747" s="154"/>
      <c r="BS747" s="154"/>
      <c r="BT747" s="154"/>
      <c r="BU747" s="154"/>
      <c r="BV747" s="154"/>
      <c r="BW747" s="154"/>
      <c r="BX747" s="154"/>
      <c r="BY747" s="154"/>
      <c r="BZ747" s="154"/>
      <c r="CA747" s="154"/>
      <c r="CB747" s="154"/>
      <c r="CC747" s="154"/>
      <c r="CD747" s="154"/>
      <c r="CE747" s="154"/>
      <c r="CF747" s="154"/>
      <c r="CG747" s="154"/>
      <c r="CH747" s="154"/>
      <c r="CI747" s="154"/>
      <c r="CJ747" s="154"/>
      <c r="CK747" s="154"/>
      <c r="CL747" s="154"/>
      <c r="CM747" s="154"/>
      <c r="CN747" s="154"/>
      <c r="CO747" s="154"/>
      <c r="CP747" s="154"/>
      <c r="CQ747" s="154"/>
      <c r="CR747" s="154"/>
      <c r="CS747" s="154"/>
      <c r="CT747" s="154"/>
      <c r="CU747" s="154"/>
      <c r="CV747" s="154"/>
      <c r="CW747" s="154"/>
      <c r="CX747" s="154"/>
      <c r="CY747" s="154"/>
      <c r="CZ747" s="154"/>
      <c r="DA747" s="154"/>
      <c r="DB747" s="154"/>
      <c r="DC747" s="154"/>
      <c r="DD747" s="154"/>
      <c r="DE747" s="154"/>
      <c r="DF747" s="154"/>
      <c r="DG747" s="154"/>
      <c r="DH747" s="154"/>
      <c r="DI747" s="154"/>
      <c r="DJ747" s="154"/>
      <c r="DK747" s="154"/>
      <c r="DL747" s="154"/>
      <c r="DM747" s="154"/>
      <c r="DN747" s="154"/>
      <c r="DO747" s="154"/>
      <c r="DP747" s="154"/>
      <c r="DQ747" s="154"/>
      <c r="DR747" s="154"/>
      <c r="DS747" s="154"/>
      <c r="DT747" s="154"/>
      <c r="DU747" s="154"/>
      <c r="DV747" s="154"/>
      <c r="DW747" s="154"/>
      <c r="DX747" s="154"/>
      <c r="DY747" s="154"/>
      <c r="DZ747" s="154"/>
      <c r="EA747" s="154"/>
      <c r="EB747" s="154"/>
      <c r="EC747" s="154"/>
      <c r="ED747" s="154"/>
      <c r="EE747" s="154"/>
      <c r="EF747" s="154"/>
      <c r="EG747" s="154"/>
      <c r="EH747" s="154"/>
      <c r="EI747" s="154"/>
      <c r="EJ747" s="154"/>
      <c r="EK747" s="154"/>
      <c r="EL747" s="154"/>
      <c r="EM747" s="154"/>
      <c r="EN747" s="154"/>
      <c r="EO747" s="154"/>
      <c r="EP747" s="154"/>
      <c r="EQ747" s="154"/>
      <c r="ER747" s="154"/>
      <c r="ES747" s="154"/>
      <c r="ET747" s="154"/>
      <c r="EU747" s="154"/>
      <c r="EV747" s="154"/>
      <c r="EW747" s="154"/>
      <c r="EX747" s="154"/>
      <c r="EY747" s="154"/>
      <c r="EZ747" s="154"/>
      <c r="FA747" s="154"/>
      <c r="FB747" s="154"/>
      <c r="FC747" s="154"/>
      <c r="FD747" s="154"/>
      <c r="FE747" s="154"/>
      <c r="FF747" s="154"/>
      <c r="FG747" s="154"/>
      <c r="FH747" s="154"/>
      <c r="FI747" s="154"/>
      <c r="FJ747" s="154"/>
      <c r="FK747" s="154"/>
      <c r="FL747" s="154"/>
      <c r="FM747" s="154"/>
      <c r="FN747" s="154"/>
      <c r="FO747" s="154"/>
      <c r="FP747" s="154"/>
      <c r="FQ747" s="154"/>
      <c r="FR747" s="154"/>
      <c r="FS747" s="154"/>
      <c r="FT747" s="154"/>
      <c r="FU747" s="154"/>
      <c r="FV747" s="154"/>
      <c r="FW747" s="154"/>
      <c r="FX747" s="154"/>
      <c r="FY747" s="154"/>
      <c r="FZ747" s="154"/>
      <c r="GA747" s="154"/>
      <c r="GB747" s="154"/>
      <c r="GC747" s="154"/>
      <c r="GD747" s="154"/>
      <c r="GE747" s="154"/>
      <c r="GF747" s="154"/>
      <c r="GG747" s="154"/>
      <c r="GH747" s="154"/>
      <c r="GI747" s="154"/>
      <c r="GJ747" s="154"/>
      <c r="GK747" s="154"/>
      <c r="GL747" s="154"/>
      <c r="GM747" s="154"/>
      <c r="GN747" s="154"/>
      <c r="GO747" s="154"/>
      <c r="GP747" s="154"/>
      <c r="GQ747" s="154"/>
      <c r="GR747" s="154"/>
      <c r="GS747" s="154"/>
      <c r="GT747" s="154"/>
      <c r="GU747" s="154"/>
      <c r="GV747" s="154"/>
      <c r="GW747" s="154"/>
      <c r="GX747" s="154"/>
      <c r="GY747" s="154"/>
      <c r="GZ747" s="154"/>
      <c r="HA747" s="154"/>
      <c r="HB747" s="154"/>
      <c r="HC747" s="154"/>
      <c r="HD747" s="154"/>
      <c r="HE747" s="154"/>
      <c r="HF747" s="154"/>
      <c r="HG747" s="154"/>
      <c r="HH747" s="154"/>
      <c r="HI747" s="154"/>
      <c r="HJ747" s="154"/>
      <c r="HK747" s="154"/>
      <c r="HL747" s="154"/>
      <c r="HM747" s="154"/>
      <c r="HN747" s="154"/>
      <c r="HO747" s="154"/>
      <c r="HP747" s="154"/>
      <c r="HQ747" s="154"/>
      <c r="HR747" s="154"/>
      <c r="HS747" s="154"/>
      <c r="HT747" s="154"/>
      <c r="HU747" s="154"/>
      <c r="HV747" s="154"/>
      <c r="HW747" s="154"/>
      <c r="HX747" s="154"/>
      <c r="HY747" s="154"/>
      <c r="HZ747" s="154"/>
      <c r="IA747" s="154"/>
      <c r="IB747" s="154"/>
      <c r="IC747" s="154"/>
      <c r="ID747" s="154"/>
      <c r="IE747" s="154"/>
      <c r="IF747" s="154"/>
      <c r="IG747" s="154"/>
      <c r="IH747" s="154"/>
      <c r="II747" s="154"/>
      <c r="IJ747" s="154"/>
      <c r="IK747" s="154"/>
      <c r="IL747" s="154"/>
      <c r="IM747" s="154"/>
      <c r="IN747" s="154"/>
      <c r="IO747" s="154"/>
      <c r="IP747" s="154"/>
      <c r="IQ747" s="154"/>
      <c r="IR747" s="154"/>
      <c r="IS747" s="154"/>
      <c r="IT747" s="154"/>
      <c r="IU747" s="154"/>
      <c r="IV747" s="154"/>
      <c r="IW747" s="154"/>
      <c r="IX747" s="154"/>
      <c r="IY747" s="154"/>
      <c r="IZ747" s="154"/>
      <c r="JA747" s="154"/>
      <c r="JB747" s="154"/>
      <c r="JC747" s="154"/>
      <c r="JD747" s="154"/>
      <c r="JE747" s="154"/>
      <c r="JF747" s="154"/>
      <c r="JG747" s="154"/>
      <c r="JH747" s="154"/>
      <c r="JI747" s="154"/>
      <c r="JJ747" s="154"/>
      <c r="JK747" s="154"/>
      <c r="JL747" s="154"/>
      <c r="JM747" s="154"/>
      <c r="JN747" s="154"/>
      <c r="JO747" s="154"/>
      <c r="JP747" s="154"/>
      <c r="JQ747" s="154"/>
      <c r="JR747" s="154"/>
      <c r="JS747" s="154"/>
      <c r="JT747" s="154"/>
      <c r="JU747" s="154"/>
      <c r="JV747" s="154"/>
      <c r="JW747" s="154"/>
      <c r="JX747" s="154"/>
      <c r="JY747" s="154"/>
      <c r="JZ747" s="154"/>
      <c r="KA747" s="154"/>
      <c r="KB747" s="154"/>
      <c r="KC747" s="154"/>
      <c r="KD747" s="154"/>
      <c r="KE747" s="154"/>
      <c r="KF747" s="154"/>
      <c r="KG747" s="154"/>
      <c r="KH747" s="154"/>
      <c r="KI747" s="154"/>
      <c r="KJ747" s="154"/>
      <c r="KK747" s="154"/>
      <c r="KL747" s="154"/>
      <c r="KM747" s="154"/>
      <c r="KN747" s="154"/>
      <c r="KO747" s="154"/>
      <c r="KP747" s="154"/>
      <c r="KQ747" s="154"/>
      <c r="KR747" s="154"/>
      <c r="KS747" s="154"/>
      <c r="KT747" s="154"/>
      <c r="KU747" s="154"/>
      <c r="KV747" s="154"/>
      <c r="KW747" s="154"/>
      <c r="KX747" s="154"/>
      <c r="KY747" s="154"/>
      <c r="KZ747" s="154"/>
      <c r="LA747" s="154"/>
      <c r="LB747" s="154"/>
      <c r="LC747" s="154"/>
      <c r="LD747" s="154"/>
      <c r="LE747" s="154"/>
      <c r="LF747" s="154"/>
      <c r="LG747" s="154"/>
      <c r="LH747" s="154"/>
      <c r="LI747" s="154"/>
      <c r="LJ747" s="154"/>
      <c r="LK747" s="154"/>
      <c r="LL747" s="154"/>
      <c r="LM747" s="154"/>
      <c r="LN747" s="154"/>
      <c r="LO747" s="154"/>
      <c r="LP747" s="154"/>
      <c r="LQ747" s="154"/>
      <c r="LR747" s="154"/>
      <c r="LS747" s="154"/>
      <c r="LT747" s="154"/>
      <c r="LU747" s="154"/>
      <c r="LV747" s="154"/>
      <c r="LW747" s="154"/>
      <c r="LX747" s="154"/>
      <c r="LY747" s="154"/>
      <c r="LZ747" s="154"/>
      <c r="MA747" s="154"/>
      <c r="MB747" s="154"/>
      <c r="MC747" s="154"/>
      <c r="MD747" s="154"/>
      <c r="ME747" s="154"/>
      <c r="MF747" s="154"/>
      <c r="MG747" s="154"/>
      <c r="MH747" s="154"/>
      <c r="MI747" s="154"/>
      <c r="MJ747" s="154"/>
      <c r="MK747" s="154"/>
      <c r="ML747" s="154"/>
      <c r="MM747" s="154"/>
      <c r="MN747" s="154"/>
      <c r="MO747" s="154"/>
      <c r="MP747" s="154"/>
      <c r="MQ747" s="154"/>
      <c r="MR747" s="154"/>
      <c r="MS747" s="154"/>
      <c r="MT747" s="154"/>
      <c r="MU747" s="154"/>
      <c r="MV747" s="154"/>
      <c r="MW747" s="154"/>
      <c r="MX747" s="154"/>
      <c r="MY747" s="154"/>
      <c r="MZ747" s="154"/>
      <c r="NA747" s="154"/>
      <c r="NB747" s="154"/>
      <c r="NC747" s="154"/>
      <c r="ND747" s="154"/>
      <c r="NE747" s="154"/>
      <c r="NF747" s="154"/>
      <c r="NG747" s="154"/>
      <c r="NH747" s="154"/>
      <c r="NI747" s="154"/>
      <c r="NJ747" s="154"/>
      <c r="NK747" s="154"/>
      <c r="NL747" s="154"/>
      <c r="NM747" s="154"/>
      <c r="NN747" s="154"/>
      <c r="NO747" s="154"/>
      <c r="NP747" s="154"/>
      <c r="NQ747" s="154"/>
      <c r="NR747" s="154"/>
      <c r="NS747" s="154"/>
      <c r="NT747" s="154"/>
      <c r="NU747" s="154"/>
      <c r="NV747" s="154"/>
      <c r="NW747" s="154"/>
      <c r="NX747" s="154"/>
      <c r="NY747" s="154"/>
      <c r="NZ747" s="154"/>
      <c r="OA747" s="154"/>
      <c r="OB747" s="154"/>
      <c r="OC747" s="154"/>
      <c r="OD747" s="154"/>
      <c r="OE747" s="154"/>
      <c r="OF747" s="154"/>
      <c r="OG747" s="154"/>
      <c r="OH747" s="154"/>
      <c r="OI747" s="154"/>
      <c r="OJ747" s="154"/>
      <c r="OK747" s="154"/>
      <c r="OL747" s="154"/>
      <c r="OM747" s="154"/>
      <c r="ON747" s="154"/>
      <c r="OO747" s="154"/>
      <c r="OP747" s="154"/>
      <c r="OQ747" s="154"/>
      <c r="OR747" s="154"/>
      <c r="OS747" s="154"/>
      <c r="OT747" s="154"/>
      <c r="OU747" s="154"/>
      <c r="OV747" s="154"/>
      <c r="OW747" s="154"/>
      <c r="OX747" s="154"/>
      <c r="OY747" s="154"/>
      <c r="OZ747" s="154"/>
      <c r="PA747" s="154"/>
      <c r="PB747" s="154"/>
      <c r="PC747" s="154"/>
      <c r="PD747" s="154"/>
      <c r="PE747" s="154"/>
      <c r="PF747" s="154"/>
      <c r="PG747" s="154"/>
      <c r="PH747" s="154"/>
      <c r="PI747" s="154"/>
      <c r="PJ747" s="154"/>
      <c r="PK747" s="154"/>
      <c r="PL747" s="154"/>
      <c r="PM747" s="154"/>
      <c r="PN747" s="154"/>
      <c r="PO747" s="154"/>
      <c r="PP747" s="154"/>
      <c r="PQ747" s="154"/>
      <c r="PR747" s="154"/>
      <c r="PS747" s="154"/>
      <c r="PT747" s="154"/>
      <c r="PU747" s="154"/>
      <c r="PV747" s="154"/>
      <c r="PW747" s="154"/>
      <c r="PX747" s="154"/>
      <c r="PY747" s="154"/>
      <c r="PZ747" s="154"/>
      <c r="QA747" s="154"/>
      <c r="QB747" s="154"/>
      <c r="QC747" s="154"/>
      <c r="QD747" s="154"/>
      <c r="QE747" s="154"/>
      <c r="QF747" s="154"/>
      <c r="QG747" s="154"/>
      <c r="QH747" s="154"/>
      <c r="QI747" s="154"/>
      <c r="QJ747" s="154"/>
      <c r="QK747" s="154"/>
      <c r="QL747" s="154"/>
      <c r="QM747" s="154"/>
      <c r="QN747" s="154"/>
      <c r="QO747" s="154"/>
      <c r="QP747" s="154"/>
      <c r="QQ747" s="154"/>
      <c r="QR747" s="154"/>
      <c r="QS747" s="154"/>
      <c r="QT747" s="154"/>
      <c r="QU747" s="154"/>
      <c r="QV747" s="154"/>
      <c r="QW747" s="154"/>
      <c r="QX747" s="154"/>
      <c r="QY747" s="154"/>
      <c r="QZ747" s="154"/>
      <c r="RA747" s="154"/>
      <c r="RB747" s="154"/>
      <c r="RC747" s="154"/>
      <c r="RD747" s="154"/>
      <c r="RE747" s="154"/>
      <c r="RF747" s="154"/>
      <c r="RG747" s="154"/>
      <c r="RH747" s="154"/>
      <c r="RI747" s="154"/>
      <c r="RJ747" s="154"/>
      <c r="RK747" s="154"/>
      <c r="RL747" s="154"/>
      <c r="RM747" s="154"/>
      <c r="RN747" s="154"/>
      <c r="RO747" s="154"/>
      <c r="RP747" s="154"/>
      <c r="RQ747" s="154"/>
      <c r="RR747" s="154"/>
      <c r="RS747" s="154"/>
      <c r="RT747" s="154"/>
      <c r="RU747" s="154"/>
      <c r="RV747" s="154"/>
      <c r="RW747" s="154"/>
      <c r="RX747" s="154"/>
      <c r="RY747" s="154"/>
      <c r="RZ747" s="154"/>
      <c r="SA747" s="154"/>
      <c r="SB747" s="154"/>
      <c r="SC747" s="154"/>
      <c r="SD747" s="154"/>
      <c r="SE747" s="154"/>
      <c r="SF747" s="154"/>
      <c r="SG747" s="154"/>
      <c r="SH747" s="154"/>
      <c r="SI747" s="154"/>
      <c r="SJ747" s="154"/>
      <c r="SK747" s="154"/>
      <c r="SL747" s="154"/>
      <c r="SM747" s="154"/>
      <c r="SN747" s="154"/>
      <c r="SO747" s="154"/>
      <c r="SP747" s="154"/>
      <c r="SQ747" s="154"/>
      <c r="SR747" s="154"/>
      <c r="SS747" s="154"/>
      <c r="ST747" s="154"/>
      <c r="SU747" s="154"/>
      <c r="SV747" s="154"/>
      <c r="SW747" s="154"/>
      <c r="SX747" s="154"/>
      <c r="SY747" s="154"/>
      <c r="SZ747" s="154"/>
      <c r="TA747" s="154"/>
      <c r="TB747" s="154"/>
      <c r="TC747" s="154"/>
      <c r="TD747" s="154"/>
      <c r="TE747" s="154"/>
      <c r="TF747" s="154"/>
      <c r="TG747" s="154"/>
      <c r="TH747" s="154"/>
      <c r="TI747" s="154"/>
      <c r="TJ747" s="154"/>
      <c r="TK747" s="154"/>
      <c r="TL747" s="154"/>
      <c r="TM747" s="154"/>
      <c r="TN747" s="154"/>
      <c r="TO747" s="154"/>
      <c r="TP747" s="154"/>
      <c r="TQ747" s="154"/>
      <c r="TR747" s="154"/>
      <c r="TS747" s="154"/>
      <c r="TT747" s="154"/>
      <c r="TU747" s="154"/>
      <c r="TV747" s="154"/>
      <c r="TW747" s="154"/>
      <c r="TX747" s="154"/>
      <c r="TY747" s="154"/>
      <c r="TZ747" s="154"/>
      <c r="UA747" s="154"/>
      <c r="UB747" s="154"/>
      <c r="UC747" s="154"/>
      <c r="UD747" s="154"/>
      <c r="UE747" s="154"/>
      <c r="UF747" s="154"/>
      <c r="UG747" s="154"/>
      <c r="UH747" s="154"/>
      <c r="UI747" s="154"/>
      <c r="UJ747" s="154"/>
      <c r="UK747" s="154"/>
      <c r="UL747" s="154"/>
      <c r="UM747" s="154"/>
      <c r="UN747" s="154"/>
      <c r="UO747" s="154"/>
      <c r="UP747" s="154"/>
      <c r="UQ747" s="154"/>
      <c r="UR747" s="154"/>
      <c r="US747" s="154"/>
      <c r="UT747" s="154"/>
      <c r="UU747" s="154"/>
      <c r="UV747" s="154"/>
      <c r="UW747" s="154"/>
      <c r="UX747" s="154"/>
      <c r="UY747" s="154"/>
      <c r="UZ747" s="154"/>
      <c r="VA747" s="154"/>
      <c r="VB747" s="154"/>
      <c r="VC747" s="154"/>
      <c r="VD747" s="154"/>
      <c r="VE747" s="154"/>
      <c r="VF747" s="154"/>
      <c r="VG747" s="154"/>
      <c r="VH747" s="154"/>
      <c r="VI747" s="154"/>
      <c r="VJ747" s="154"/>
      <c r="VK747" s="154"/>
      <c r="VL747" s="154"/>
      <c r="VM747" s="154"/>
      <c r="VN747" s="154"/>
      <c r="VO747" s="154"/>
      <c r="VP747" s="154"/>
      <c r="VQ747" s="154"/>
      <c r="VR747" s="154"/>
      <c r="VS747" s="154"/>
      <c r="VT747" s="154"/>
      <c r="VU747" s="154"/>
      <c r="VV747" s="154"/>
      <c r="VW747" s="154"/>
    </row>
    <row r="748" spans="1:595" s="153" customFormat="1" ht="51.75" customHeight="1">
      <c r="A748" s="798"/>
      <c r="B748" s="689"/>
      <c r="C748" s="658"/>
      <c r="D748" s="680"/>
      <c r="E748" s="681" t="s">
        <v>1564</v>
      </c>
      <c r="F748" s="695" t="s">
        <v>1571</v>
      </c>
      <c r="G748" s="708">
        <v>43831</v>
      </c>
      <c r="H748" s="695" t="s">
        <v>24</v>
      </c>
      <c r="I748" s="720" t="s">
        <v>352</v>
      </c>
      <c r="J748" s="720" t="s">
        <v>26</v>
      </c>
      <c r="K748" s="720" t="s">
        <v>1572</v>
      </c>
      <c r="L748" s="720" t="s">
        <v>424</v>
      </c>
      <c r="M748" s="717">
        <v>20000</v>
      </c>
      <c r="N748" s="717">
        <v>20000</v>
      </c>
      <c r="O748" s="717">
        <v>25000</v>
      </c>
      <c r="P748" s="717">
        <v>25000</v>
      </c>
      <c r="Q748" s="717">
        <v>25000</v>
      </c>
      <c r="R748" s="717">
        <v>25000</v>
      </c>
      <c r="S748" s="713">
        <v>3</v>
      </c>
      <c r="AU748" s="154"/>
      <c r="AV748" s="154"/>
      <c r="AW748" s="154"/>
      <c r="AX748" s="154"/>
      <c r="AY748" s="154"/>
      <c r="AZ748" s="154"/>
      <c r="BA748" s="154"/>
      <c r="BB748" s="154"/>
      <c r="BC748" s="154"/>
      <c r="BD748" s="154"/>
      <c r="BE748" s="154"/>
      <c r="BF748" s="154"/>
      <c r="BG748" s="154"/>
      <c r="BH748" s="154"/>
      <c r="BI748" s="154"/>
      <c r="BJ748" s="154"/>
      <c r="BK748" s="154"/>
      <c r="BL748" s="154"/>
      <c r="BM748" s="154"/>
      <c r="BN748" s="154"/>
      <c r="BO748" s="154"/>
      <c r="BP748" s="154"/>
      <c r="BQ748" s="154"/>
      <c r="BR748" s="154"/>
      <c r="BS748" s="154"/>
      <c r="BT748" s="154"/>
      <c r="BU748" s="154"/>
      <c r="BV748" s="154"/>
      <c r="BW748" s="154"/>
      <c r="BX748" s="154"/>
      <c r="BY748" s="154"/>
      <c r="BZ748" s="154"/>
      <c r="CA748" s="154"/>
      <c r="CB748" s="154"/>
      <c r="CC748" s="154"/>
      <c r="CD748" s="154"/>
      <c r="CE748" s="154"/>
      <c r="CF748" s="154"/>
      <c r="CG748" s="154"/>
      <c r="CH748" s="154"/>
      <c r="CI748" s="154"/>
      <c r="CJ748" s="154"/>
      <c r="CK748" s="154"/>
      <c r="CL748" s="154"/>
      <c r="CM748" s="154"/>
      <c r="CN748" s="154"/>
      <c r="CO748" s="154"/>
      <c r="CP748" s="154"/>
      <c r="CQ748" s="154"/>
      <c r="CR748" s="154"/>
      <c r="CS748" s="154"/>
      <c r="CT748" s="154"/>
      <c r="CU748" s="154"/>
      <c r="CV748" s="154"/>
      <c r="CW748" s="154"/>
      <c r="CX748" s="154"/>
      <c r="CY748" s="154"/>
      <c r="CZ748" s="154"/>
      <c r="DA748" s="154"/>
      <c r="DB748" s="154"/>
      <c r="DC748" s="154"/>
      <c r="DD748" s="154"/>
      <c r="DE748" s="154"/>
      <c r="DF748" s="154"/>
      <c r="DG748" s="154"/>
      <c r="DH748" s="154"/>
      <c r="DI748" s="154"/>
      <c r="DJ748" s="154"/>
      <c r="DK748" s="154"/>
      <c r="DL748" s="154"/>
      <c r="DM748" s="154"/>
      <c r="DN748" s="154"/>
      <c r="DO748" s="154"/>
      <c r="DP748" s="154"/>
      <c r="DQ748" s="154"/>
      <c r="DR748" s="154"/>
      <c r="DS748" s="154"/>
      <c r="DT748" s="154"/>
      <c r="DU748" s="154"/>
      <c r="DV748" s="154"/>
      <c r="DW748" s="154"/>
      <c r="DX748" s="154"/>
      <c r="DY748" s="154"/>
      <c r="DZ748" s="154"/>
      <c r="EA748" s="154"/>
      <c r="EB748" s="154"/>
      <c r="EC748" s="154"/>
      <c r="ED748" s="154"/>
      <c r="EE748" s="154"/>
      <c r="EF748" s="154"/>
      <c r="EG748" s="154"/>
      <c r="EH748" s="154"/>
      <c r="EI748" s="154"/>
      <c r="EJ748" s="154"/>
      <c r="EK748" s="154"/>
      <c r="EL748" s="154"/>
      <c r="EM748" s="154"/>
      <c r="EN748" s="154"/>
      <c r="EO748" s="154"/>
      <c r="EP748" s="154"/>
      <c r="EQ748" s="154"/>
      <c r="ER748" s="154"/>
      <c r="ES748" s="154"/>
      <c r="ET748" s="154"/>
      <c r="EU748" s="154"/>
      <c r="EV748" s="154"/>
      <c r="EW748" s="154"/>
      <c r="EX748" s="154"/>
      <c r="EY748" s="154"/>
      <c r="EZ748" s="154"/>
      <c r="FA748" s="154"/>
      <c r="FB748" s="154"/>
      <c r="FC748" s="154"/>
      <c r="FD748" s="154"/>
      <c r="FE748" s="154"/>
      <c r="FF748" s="154"/>
      <c r="FG748" s="154"/>
      <c r="FH748" s="154"/>
      <c r="FI748" s="154"/>
      <c r="FJ748" s="154"/>
      <c r="FK748" s="154"/>
      <c r="FL748" s="154"/>
      <c r="FM748" s="154"/>
      <c r="FN748" s="154"/>
      <c r="FO748" s="154"/>
      <c r="FP748" s="154"/>
      <c r="FQ748" s="154"/>
      <c r="FR748" s="154"/>
      <c r="FS748" s="154"/>
      <c r="FT748" s="154"/>
      <c r="FU748" s="154"/>
      <c r="FV748" s="154"/>
      <c r="FW748" s="154"/>
      <c r="FX748" s="154"/>
      <c r="FY748" s="154"/>
      <c r="FZ748" s="154"/>
      <c r="GA748" s="154"/>
      <c r="GB748" s="154"/>
      <c r="GC748" s="154"/>
      <c r="GD748" s="154"/>
      <c r="GE748" s="154"/>
      <c r="GF748" s="154"/>
      <c r="GG748" s="154"/>
      <c r="GH748" s="154"/>
      <c r="GI748" s="154"/>
      <c r="GJ748" s="154"/>
      <c r="GK748" s="154"/>
      <c r="GL748" s="154"/>
      <c r="GM748" s="154"/>
      <c r="GN748" s="154"/>
      <c r="GO748" s="154"/>
      <c r="GP748" s="154"/>
      <c r="GQ748" s="154"/>
      <c r="GR748" s="154"/>
      <c r="GS748" s="154"/>
      <c r="GT748" s="154"/>
      <c r="GU748" s="154"/>
      <c r="GV748" s="154"/>
      <c r="GW748" s="154"/>
      <c r="GX748" s="154"/>
      <c r="GY748" s="154"/>
      <c r="GZ748" s="154"/>
      <c r="HA748" s="154"/>
      <c r="HB748" s="154"/>
      <c r="HC748" s="154"/>
      <c r="HD748" s="154"/>
      <c r="HE748" s="154"/>
      <c r="HF748" s="154"/>
      <c r="HG748" s="154"/>
      <c r="HH748" s="154"/>
      <c r="HI748" s="154"/>
      <c r="HJ748" s="154"/>
      <c r="HK748" s="154"/>
      <c r="HL748" s="154"/>
      <c r="HM748" s="154"/>
      <c r="HN748" s="154"/>
      <c r="HO748" s="154"/>
      <c r="HP748" s="154"/>
      <c r="HQ748" s="154"/>
      <c r="HR748" s="154"/>
      <c r="HS748" s="154"/>
      <c r="HT748" s="154"/>
      <c r="HU748" s="154"/>
      <c r="HV748" s="154"/>
      <c r="HW748" s="154"/>
      <c r="HX748" s="154"/>
      <c r="HY748" s="154"/>
      <c r="HZ748" s="154"/>
      <c r="IA748" s="154"/>
      <c r="IB748" s="154"/>
      <c r="IC748" s="154"/>
      <c r="ID748" s="154"/>
      <c r="IE748" s="154"/>
      <c r="IF748" s="154"/>
      <c r="IG748" s="154"/>
      <c r="IH748" s="154"/>
      <c r="II748" s="154"/>
      <c r="IJ748" s="154"/>
      <c r="IK748" s="154"/>
      <c r="IL748" s="154"/>
      <c r="IM748" s="154"/>
      <c r="IN748" s="154"/>
      <c r="IO748" s="154"/>
      <c r="IP748" s="154"/>
      <c r="IQ748" s="154"/>
      <c r="IR748" s="154"/>
      <c r="IS748" s="154"/>
      <c r="IT748" s="154"/>
      <c r="IU748" s="154"/>
      <c r="IV748" s="154"/>
      <c r="IW748" s="154"/>
      <c r="IX748" s="154"/>
      <c r="IY748" s="154"/>
      <c r="IZ748" s="154"/>
      <c r="JA748" s="154"/>
      <c r="JB748" s="154"/>
      <c r="JC748" s="154"/>
      <c r="JD748" s="154"/>
      <c r="JE748" s="154"/>
      <c r="JF748" s="154"/>
      <c r="JG748" s="154"/>
      <c r="JH748" s="154"/>
      <c r="JI748" s="154"/>
      <c r="JJ748" s="154"/>
      <c r="JK748" s="154"/>
      <c r="JL748" s="154"/>
      <c r="JM748" s="154"/>
      <c r="JN748" s="154"/>
      <c r="JO748" s="154"/>
      <c r="JP748" s="154"/>
      <c r="JQ748" s="154"/>
      <c r="JR748" s="154"/>
      <c r="JS748" s="154"/>
      <c r="JT748" s="154"/>
      <c r="JU748" s="154"/>
      <c r="JV748" s="154"/>
      <c r="JW748" s="154"/>
      <c r="JX748" s="154"/>
      <c r="JY748" s="154"/>
      <c r="JZ748" s="154"/>
      <c r="KA748" s="154"/>
      <c r="KB748" s="154"/>
      <c r="KC748" s="154"/>
      <c r="KD748" s="154"/>
      <c r="KE748" s="154"/>
      <c r="KF748" s="154"/>
      <c r="KG748" s="154"/>
      <c r="KH748" s="154"/>
      <c r="KI748" s="154"/>
      <c r="KJ748" s="154"/>
      <c r="KK748" s="154"/>
      <c r="KL748" s="154"/>
      <c r="KM748" s="154"/>
      <c r="KN748" s="154"/>
      <c r="KO748" s="154"/>
      <c r="KP748" s="154"/>
      <c r="KQ748" s="154"/>
      <c r="KR748" s="154"/>
      <c r="KS748" s="154"/>
      <c r="KT748" s="154"/>
      <c r="KU748" s="154"/>
      <c r="KV748" s="154"/>
      <c r="KW748" s="154"/>
      <c r="KX748" s="154"/>
      <c r="KY748" s="154"/>
      <c r="KZ748" s="154"/>
      <c r="LA748" s="154"/>
      <c r="LB748" s="154"/>
      <c r="LC748" s="154"/>
      <c r="LD748" s="154"/>
      <c r="LE748" s="154"/>
      <c r="LF748" s="154"/>
      <c r="LG748" s="154"/>
      <c r="LH748" s="154"/>
      <c r="LI748" s="154"/>
      <c r="LJ748" s="154"/>
      <c r="LK748" s="154"/>
      <c r="LL748" s="154"/>
      <c r="LM748" s="154"/>
      <c r="LN748" s="154"/>
      <c r="LO748" s="154"/>
      <c r="LP748" s="154"/>
      <c r="LQ748" s="154"/>
      <c r="LR748" s="154"/>
      <c r="LS748" s="154"/>
      <c r="LT748" s="154"/>
      <c r="LU748" s="154"/>
      <c r="LV748" s="154"/>
      <c r="LW748" s="154"/>
      <c r="LX748" s="154"/>
      <c r="LY748" s="154"/>
      <c r="LZ748" s="154"/>
      <c r="MA748" s="154"/>
      <c r="MB748" s="154"/>
      <c r="MC748" s="154"/>
      <c r="MD748" s="154"/>
      <c r="ME748" s="154"/>
      <c r="MF748" s="154"/>
      <c r="MG748" s="154"/>
      <c r="MH748" s="154"/>
      <c r="MI748" s="154"/>
      <c r="MJ748" s="154"/>
      <c r="MK748" s="154"/>
      <c r="ML748" s="154"/>
      <c r="MM748" s="154"/>
      <c r="MN748" s="154"/>
      <c r="MO748" s="154"/>
      <c r="MP748" s="154"/>
      <c r="MQ748" s="154"/>
      <c r="MR748" s="154"/>
      <c r="MS748" s="154"/>
      <c r="MT748" s="154"/>
      <c r="MU748" s="154"/>
      <c r="MV748" s="154"/>
      <c r="MW748" s="154"/>
      <c r="MX748" s="154"/>
      <c r="MY748" s="154"/>
      <c r="MZ748" s="154"/>
      <c r="NA748" s="154"/>
      <c r="NB748" s="154"/>
      <c r="NC748" s="154"/>
      <c r="ND748" s="154"/>
      <c r="NE748" s="154"/>
      <c r="NF748" s="154"/>
      <c r="NG748" s="154"/>
      <c r="NH748" s="154"/>
      <c r="NI748" s="154"/>
      <c r="NJ748" s="154"/>
      <c r="NK748" s="154"/>
      <c r="NL748" s="154"/>
      <c r="NM748" s="154"/>
      <c r="NN748" s="154"/>
      <c r="NO748" s="154"/>
      <c r="NP748" s="154"/>
      <c r="NQ748" s="154"/>
      <c r="NR748" s="154"/>
      <c r="NS748" s="154"/>
      <c r="NT748" s="154"/>
      <c r="NU748" s="154"/>
      <c r="NV748" s="154"/>
      <c r="NW748" s="154"/>
      <c r="NX748" s="154"/>
      <c r="NY748" s="154"/>
      <c r="NZ748" s="154"/>
      <c r="OA748" s="154"/>
      <c r="OB748" s="154"/>
      <c r="OC748" s="154"/>
      <c r="OD748" s="154"/>
      <c r="OE748" s="154"/>
      <c r="OF748" s="154"/>
      <c r="OG748" s="154"/>
      <c r="OH748" s="154"/>
      <c r="OI748" s="154"/>
      <c r="OJ748" s="154"/>
      <c r="OK748" s="154"/>
      <c r="OL748" s="154"/>
      <c r="OM748" s="154"/>
      <c r="ON748" s="154"/>
      <c r="OO748" s="154"/>
      <c r="OP748" s="154"/>
      <c r="OQ748" s="154"/>
      <c r="OR748" s="154"/>
      <c r="OS748" s="154"/>
      <c r="OT748" s="154"/>
      <c r="OU748" s="154"/>
      <c r="OV748" s="154"/>
      <c r="OW748" s="154"/>
      <c r="OX748" s="154"/>
      <c r="OY748" s="154"/>
      <c r="OZ748" s="154"/>
      <c r="PA748" s="154"/>
      <c r="PB748" s="154"/>
      <c r="PC748" s="154"/>
      <c r="PD748" s="154"/>
      <c r="PE748" s="154"/>
      <c r="PF748" s="154"/>
      <c r="PG748" s="154"/>
      <c r="PH748" s="154"/>
      <c r="PI748" s="154"/>
      <c r="PJ748" s="154"/>
      <c r="PK748" s="154"/>
      <c r="PL748" s="154"/>
      <c r="PM748" s="154"/>
      <c r="PN748" s="154"/>
      <c r="PO748" s="154"/>
      <c r="PP748" s="154"/>
      <c r="PQ748" s="154"/>
      <c r="PR748" s="154"/>
      <c r="PS748" s="154"/>
      <c r="PT748" s="154"/>
      <c r="PU748" s="154"/>
      <c r="PV748" s="154"/>
      <c r="PW748" s="154"/>
      <c r="PX748" s="154"/>
      <c r="PY748" s="154"/>
      <c r="PZ748" s="154"/>
      <c r="QA748" s="154"/>
      <c r="QB748" s="154"/>
      <c r="QC748" s="154"/>
      <c r="QD748" s="154"/>
      <c r="QE748" s="154"/>
      <c r="QF748" s="154"/>
      <c r="QG748" s="154"/>
      <c r="QH748" s="154"/>
      <c r="QI748" s="154"/>
      <c r="QJ748" s="154"/>
      <c r="QK748" s="154"/>
      <c r="QL748" s="154"/>
      <c r="QM748" s="154"/>
      <c r="QN748" s="154"/>
      <c r="QO748" s="154"/>
      <c r="QP748" s="154"/>
      <c r="QQ748" s="154"/>
      <c r="QR748" s="154"/>
      <c r="QS748" s="154"/>
      <c r="QT748" s="154"/>
      <c r="QU748" s="154"/>
      <c r="QV748" s="154"/>
      <c r="QW748" s="154"/>
      <c r="QX748" s="154"/>
      <c r="QY748" s="154"/>
      <c r="QZ748" s="154"/>
      <c r="RA748" s="154"/>
      <c r="RB748" s="154"/>
      <c r="RC748" s="154"/>
      <c r="RD748" s="154"/>
      <c r="RE748" s="154"/>
      <c r="RF748" s="154"/>
      <c r="RG748" s="154"/>
      <c r="RH748" s="154"/>
      <c r="RI748" s="154"/>
      <c r="RJ748" s="154"/>
      <c r="RK748" s="154"/>
      <c r="RL748" s="154"/>
      <c r="RM748" s="154"/>
      <c r="RN748" s="154"/>
      <c r="RO748" s="154"/>
      <c r="RP748" s="154"/>
      <c r="RQ748" s="154"/>
      <c r="RR748" s="154"/>
      <c r="RS748" s="154"/>
      <c r="RT748" s="154"/>
      <c r="RU748" s="154"/>
      <c r="RV748" s="154"/>
      <c r="RW748" s="154"/>
      <c r="RX748" s="154"/>
      <c r="RY748" s="154"/>
      <c r="RZ748" s="154"/>
      <c r="SA748" s="154"/>
      <c r="SB748" s="154"/>
      <c r="SC748" s="154"/>
      <c r="SD748" s="154"/>
      <c r="SE748" s="154"/>
      <c r="SF748" s="154"/>
      <c r="SG748" s="154"/>
      <c r="SH748" s="154"/>
      <c r="SI748" s="154"/>
      <c r="SJ748" s="154"/>
      <c r="SK748" s="154"/>
      <c r="SL748" s="154"/>
      <c r="SM748" s="154"/>
      <c r="SN748" s="154"/>
      <c r="SO748" s="154"/>
      <c r="SP748" s="154"/>
      <c r="SQ748" s="154"/>
      <c r="SR748" s="154"/>
      <c r="SS748" s="154"/>
      <c r="ST748" s="154"/>
      <c r="SU748" s="154"/>
      <c r="SV748" s="154"/>
      <c r="SW748" s="154"/>
      <c r="SX748" s="154"/>
      <c r="SY748" s="154"/>
      <c r="SZ748" s="154"/>
      <c r="TA748" s="154"/>
      <c r="TB748" s="154"/>
      <c r="TC748" s="154"/>
      <c r="TD748" s="154"/>
      <c r="TE748" s="154"/>
      <c r="TF748" s="154"/>
      <c r="TG748" s="154"/>
      <c r="TH748" s="154"/>
      <c r="TI748" s="154"/>
      <c r="TJ748" s="154"/>
      <c r="TK748" s="154"/>
      <c r="TL748" s="154"/>
      <c r="TM748" s="154"/>
      <c r="TN748" s="154"/>
      <c r="TO748" s="154"/>
      <c r="TP748" s="154"/>
      <c r="TQ748" s="154"/>
      <c r="TR748" s="154"/>
      <c r="TS748" s="154"/>
      <c r="TT748" s="154"/>
      <c r="TU748" s="154"/>
      <c r="TV748" s="154"/>
      <c r="TW748" s="154"/>
      <c r="TX748" s="154"/>
      <c r="TY748" s="154"/>
      <c r="TZ748" s="154"/>
      <c r="UA748" s="154"/>
      <c r="UB748" s="154"/>
      <c r="UC748" s="154"/>
      <c r="UD748" s="154"/>
      <c r="UE748" s="154"/>
      <c r="UF748" s="154"/>
      <c r="UG748" s="154"/>
      <c r="UH748" s="154"/>
      <c r="UI748" s="154"/>
      <c r="UJ748" s="154"/>
      <c r="UK748" s="154"/>
      <c r="UL748" s="154"/>
      <c r="UM748" s="154"/>
      <c r="UN748" s="154"/>
      <c r="UO748" s="154"/>
      <c r="UP748" s="154"/>
      <c r="UQ748" s="154"/>
      <c r="UR748" s="154"/>
      <c r="US748" s="154"/>
      <c r="UT748" s="154"/>
      <c r="UU748" s="154"/>
      <c r="UV748" s="154"/>
      <c r="UW748" s="154"/>
      <c r="UX748" s="154"/>
      <c r="UY748" s="154"/>
      <c r="UZ748" s="154"/>
      <c r="VA748" s="154"/>
      <c r="VB748" s="154"/>
      <c r="VC748" s="154"/>
      <c r="VD748" s="154"/>
      <c r="VE748" s="154"/>
      <c r="VF748" s="154"/>
      <c r="VG748" s="154"/>
      <c r="VH748" s="154"/>
      <c r="VI748" s="154"/>
      <c r="VJ748" s="154"/>
      <c r="VK748" s="154"/>
      <c r="VL748" s="154"/>
      <c r="VM748" s="154"/>
      <c r="VN748" s="154"/>
      <c r="VO748" s="154"/>
      <c r="VP748" s="154"/>
      <c r="VQ748" s="154"/>
      <c r="VR748" s="154"/>
      <c r="VS748" s="154"/>
      <c r="VT748" s="154"/>
      <c r="VU748" s="154"/>
      <c r="VV748" s="154"/>
      <c r="VW748" s="154"/>
    </row>
    <row r="749" spans="1:595" s="153" customFormat="1" ht="31.5" customHeight="1">
      <c r="A749" s="798"/>
      <c r="B749" s="673" t="s">
        <v>1573</v>
      </c>
      <c r="C749" s="657" t="s">
        <v>1574</v>
      </c>
      <c r="D749" s="680"/>
      <c r="E749" s="705"/>
      <c r="F749" s="699"/>
      <c r="G749" s="716"/>
      <c r="H749" s="699"/>
      <c r="I749" s="721"/>
      <c r="J749" s="721"/>
      <c r="K749" s="721"/>
      <c r="L749" s="721"/>
      <c r="M749" s="718"/>
      <c r="N749" s="718"/>
      <c r="O749" s="718"/>
      <c r="P749" s="718"/>
      <c r="Q749" s="718"/>
      <c r="R749" s="718"/>
      <c r="S749" s="719"/>
      <c r="AU749" s="154"/>
      <c r="AV749" s="154"/>
      <c r="AW749" s="154"/>
      <c r="AX749" s="154"/>
      <c r="AY749" s="154"/>
      <c r="AZ749" s="154"/>
      <c r="BA749" s="154"/>
      <c r="BB749" s="154"/>
      <c r="BC749" s="154"/>
      <c r="BD749" s="154"/>
      <c r="BE749" s="154"/>
      <c r="BF749" s="154"/>
      <c r="BG749" s="154"/>
      <c r="BH749" s="154"/>
      <c r="BI749" s="154"/>
      <c r="BJ749" s="154"/>
      <c r="BK749" s="154"/>
      <c r="BL749" s="154"/>
      <c r="BM749" s="154"/>
      <c r="BN749" s="154"/>
      <c r="BO749" s="154"/>
      <c r="BP749" s="154"/>
      <c r="BQ749" s="154"/>
      <c r="BR749" s="154"/>
      <c r="BS749" s="154"/>
      <c r="BT749" s="154"/>
      <c r="BU749" s="154"/>
      <c r="BV749" s="154"/>
      <c r="BW749" s="154"/>
      <c r="BX749" s="154"/>
      <c r="BY749" s="154"/>
      <c r="BZ749" s="154"/>
      <c r="CA749" s="154"/>
      <c r="CB749" s="154"/>
      <c r="CC749" s="154"/>
      <c r="CD749" s="154"/>
      <c r="CE749" s="154"/>
      <c r="CF749" s="154"/>
      <c r="CG749" s="154"/>
      <c r="CH749" s="154"/>
      <c r="CI749" s="154"/>
      <c r="CJ749" s="154"/>
      <c r="CK749" s="154"/>
      <c r="CL749" s="154"/>
      <c r="CM749" s="154"/>
      <c r="CN749" s="154"/>
      <c r="CO749" s="154"/>
      <c r="CP749" s="154"/>
      <c r="CQ749" s="154"/>
      <c r="CR749" s="154"/>
      <c r="CS749" s="154"/>
      <c r="CT749" s="154"/>
      <c r="CU749" s="154"/>
      <c r="CV749" s="154"/>
      <c r="CW749" s="154"/>
      <c r="CX749" s="154"/>
      <c r="CY749" s="154"/>
      <c r="CZ749" s="154"/>
      <c r="DA749" s="154"/>
      <c r="DB749" s="154"/>
      <c r="DC749" s="154"/>
      <c r="DD749" s="154"/>
      <c r="DE749" s="154"/>
      <c r="DF749" s="154"/>
      <c r="DG749" s="154"/>
      <c r="DH749" s="154"/>
      <c r="DI749" s="154"/>
      <c r="DJ749" s="154"/>
      <c r="DK749" s="154"/>
      <c r="DL749" s="154"/>
      <c r="DM749" s="154"/>
      <c r="DN749" s="154"/>
      <c r="DO749" s="154"/>
      <c r="DP749" s="154"/>
      <c r="DQ749" s="154"/>
      <c r="DR749" s="154"/>
      <c r="DS749" s="154"/>
      <c r="DT749" s="154"/>
      <c r="DU749" s="154"/>
      <c r="DV749" s="154"/>
      <c r="DW749" s="154"/>
      <c r="DX749" s="154"/>
      <c r="DY749" s="154"/>
      <c r="DZ749" s="154"/>
      <c r="EA749" s="154"/>
      <c r="EB749" s="154"/>
      <c r="EC749" s="154"/>
      <c r="ED749" s="154"/>
      <c r="EE749" s="154"/>
      <c r="EF749" s="154"/>
      <c r="EG749" s="154"/>
      <c r="EH749" s="154"/>
      <c r="EI749" s="154"/>
      <c r="EJ749" s="154"/>
      <c r="EK749" s="154"/>
      <c r="EL749" s="154"/>
      <c r="EM749" s="154"/>
      <c r="EN749" s="154"/>
      <c r="EO749" s="154"/>
      <c r="EP749" s="154"/>
      <c r="EQ749" s="154"/>
      <c r="ER749" s="154"/>
      <c r="ES749" s="154"/>
      <c r="ET749" s="154"/>
      <c r="EU749" s="154"/>
      <c r="EV749" s="154"/>
      <c r="EW749" s="154"/>
      <c r="EX749" s="154"/>
      <c r="EY749" s="154"/>
      <c r="EZ749" s="154"/>
      <c r="FA749" s="154"/>
      <c r="FB749" s="154"/>
      <c r="FC749" s="154"/>
      <c r="FD749" s="154"/>
      <c r="FE749" s="154"/>
      <c r="FF749" s="154"/>
      <c r="FG749" s="154"/>
      <c r="FH749" s="154"/>
      <c r="FI749" s="154"/>
      <c r="FJ749" s="154"/>
      <c r="FK749" s="154"/>
      <c r="FL749" s="154"/>
      <c r="FM749" s="154"/>
      <c r="FN749" s="154"/>
      <c r="FO749" s="154"/>
      <c r="FP749" s="154"/>
      <c r="FQ749" s="154"/>
      <c r="FR749" s="154"/>
      <c r="FS749" s="154"/>
      <c r="FT749" s="154"/>
      <c r="FU749" s="154"/>
      <c r="FV749" s="154"/>
      <c r="FW749" s="154"/>
      <c r="FX749" s="154"/>
      <c r="FY749" s="154"/>
      <c r="FZ749" s="154"/>
      <c r="GA749" s="154"/>
      <c r="GB749" s="154"/>
      <c r="GC749" s="154"/>
      <c r="GD749" s="154"/>
      <c r="GE749" s="154"/>
      <c r="GF749" s="154"/>
      <c r="GG749" s="154"/>
      <c r="GH749" s="154"/>
      <c r="GI749" s="154"/>
      <c r="GJ749" s="154"/>
      <c r="GK749" s="154"/>
      <c r="GL749" s="154"/>
      <c r="GM749" s="154"/>
      <c r="GN749" s="154"/>
      <c r="GO749" s="154"/>
      <c r="GP749" s="154"/>
      <c r="GQ749" s="154"/>
      <c r="GR749" s="154"/>
      <c r="GS749" s="154"/>
      <c r="GT749" s="154"/>
      <c r="GU749" s="154"/>
      <c r="GV749" s="154"/>
      <c r="GW749" s="154"/>
      <c r="GX749" s="154"/>
      <c r="GY749" s="154"/>
      <c r="GZ749" s="154"/>
      <c r="HA749" s="154"/>
      <c r="HB749" s="154"/>
      <c r="HC749" s="154"/>
      <c r="HD749" s="154"/>
      <c r="HE749" s="154"/>
      <c r="HF749" s="154"/>
      <c r="HG749" s="154"/>
      <c r="HH749" s="154"/>
      <c r="HI749" s="154"/>
      <c r="HJ749" s="154"/>
      <c r="HK749" s="154"/>
      <c r="HL749" s="154"/>
      <c r="HM749" s="154"/>
      <c r="HN749" s="154"/>
      <c r="HO749" s="154"/>
      <c r="HP749" s="154"/>
      <c r="HQ749" s="154"/>
      <c r="HR749" s="154"/>
      <c r="HS749" s="154"/>
      <c r="HT749" s="154"/>
      <c r="HU749" s="154"/>
      <c r="HV749" s="154"/>
      <c r="HW749" s="154"/>
      <c r="HX749" s="154"/>
      <c r="HY749" s="154"/>
      <c r="HZ749" s="154"/>
      <c r="IA749" s="154"/>
      <c r="IB749" s="154"/>
      <c r="IC749" s="154"/>
      <c r="ID749" s="154"/>
      <c r="IE749" s="154"/>
      <c r="IF749" s="154"/>
      <c r="IG749" s="154"/>
      <c r="IH749" s="154"/>
      <c r="II749" s="154"/>
      <c r="IJ749" s="154"/>
      <c r="IK749" s="154"/>
      <c r="IL749" s="154"/>
      <c r="IM749" s="154"/>
      <c r="IN749" s="154"/>
      <c r="IO749" s="154"/>
      <c r="IP749" s="154"/>
      <c r="IQ749" s="154"/>
      <c r="IR749" s="154"/>
      <c r="IS749" s="154"/>
      <c r="IT749" s="154"/>
      <c r="IU749" s="154"/>
      <c r="IV749" s="154"/>
      <c r="IW749" s="154"/>
      <c r="IX749" s="154"/>
      <c r="IY749" s="154"/>
      <c r="IZ749" s="154"/>
      <c r="JA749" s="154"/>
      <c r="JB749" s="154"/>
      <c r="JC749" s="154"/>
      <c r="JD749" s="154"/>
      <c r="JE749" s="154"/>
      <c r="JF749" s="154"/>
      <c r="JG749" s="154"/>
      <c r="JH749" s="154"/>
      <c r="JI749" s="154"/>
      <c r="JJ749" s="154"/>
      <c r="JK749" s="154"/>
      <c r="JL749" s="154"/>
      <c r="JM749" s="154"/>
      <c r="JN749" s="154"/>
      <c r="JO749" s="154"/>
      <c r="JP749" s="154"/>
      <c r="JQ749" s="154"/>
      <c r="JR749" s="154"/>
      <c r="JS749" s="154"/>
      <c r="JT749" s="154"/>
      <c r="JU749" s="154"/>
      <c r="JV749" s="154"/>
      <c r="JW749" s="154"/>
      <c r="JX749" s="154"/>
      <c r="JY749" s="154"/>
      <c r="JZ749" s="154"/>
      <c r="KA749" s="154"/>
      <c r="KB749" s="154"/>
      <c r="KC749" s="154"/>
      <c r="KD749" s="154"/>
      <c r="KE749" s="154"/>
      <c r="KF749" s="154"/>
      <c r="KG749" s="154"/>
      <c r="KH749" s="154"/>
      <c r="KI749" s="154"/>
      <c r="KJ749" s="154"/>
      <c r="KK749" s="154"/>
      <c r="KL749" s="154"/>
      <c r="KM749" s="154"/>
      <c r="KN749" s="154"/>
      <c r="KO749" s="154"/>
      <c r="KP749" s="154"/>
      <c r="KQ749" s="154"/>
      <c r="KR749" s="154"/>
      <c r="KS749" s="154"/>
      <c r="KT749" s="154"/>
      <c r="KU749" s="154"/>
      <c r="KV749" s="154"/>
      <c r="KW749" s="154"/>
      <c r="KX749" s="154"/>
      <c r="KY749" s="154"/>
      <c r="KZ749" s="154"/>
      <c r="LA749" s="154"/>
      <c r="LB749" s="154"/>
      <c r="LC749" s="154"/>
      <c r="LD749" s="154"/>
      <c r="LE749" s="154"/>
      <c r="LF749" s="154"/>
      <c r="LG749" s="154"/>
      <c r="LH749" s="154"/>
      <c r="LI749" s="154"/>
      <c r="LJ749" s="154"/>
      <c r="LK749" s="154"/>
      <c r="LL749" s="154"/>
      <c r="LM749" s="154"/>
      <c r="LN749" s="154"/>
      <c r="LO749" s="154"/>
      <c r="LP749" s="154"/>
      <c r="LQ749" s="154"/>
      <c r="LR749" s="154"/>
      <c r="LS749" s="154"/>
      <c r="LT749" s="154"/>
      <c r="LU749" s="154"/>
      <c r="LV749" s="154"/>
      <c r="LW749" s="154"/>
      <c r="LX749" s="154"/>
      <c r="LY749" s="154"/>
      <c r="LZ749" s="154"/>
      <c r="MA749" s="154"/>
      <c r="MB749" s="154"/>
      <c r="MC749" s="154"/>
      <c r="MD749" s="154"/>
      <c r="ME749" s="154"/>
      <c r="MF749" s="154"/>
      <c r="MG749" s="154"/>
      <c r="MH749" s="154"/>
      <c r="MI749" s="154"/>
      <c r="MJ749" s="154"/>
      <c r="MK749" s="154"/>
      <c r="ML749" s="154"/>
      <c r="MM749" s="154"/>
      <c r="MN749" s="154"/>
      <c r="MO749" s="154"/>
      <c r="MP749" s="154"/>
      <c r="MQ749" s="154"/>
      <c r="MR749" s="154"/>
      <c r="MS749" s="154"/>
      <c r="MT749" s="154"/>
      <c r="MU749" s="154"/>
      <c r="MV749" s="154"/>
      <c r="MW749" s="154"/>
      <c r="MX749" s="154"/>
      <c r="MY749" s="154"/>
      <c r="MZ749" s="154"/>
      <c r="NA749" s="154"/>
      <c r="NB749" s="154"/>
      <c r="NC749" s="154"/>
      <c r="ND749" s="154"/>
      <c r="NE749" s="154"/>
      <c r="NF749" s="154"/>
      <c r="NG749" s="154"/>
      <c r="NH749" s="154"/>
      <c r="NI749" s="154"/>
      <c r="NJ749" s="154"/>
      <c r="NK749" s="154"/>
      <c r="NL749" s="154"/>
      <c r="NM749" s="154"/>
      <c r="NN749" s="154"/>
      <c r="NO749" s="154"/>
      <c r="NP749" s="154"/>
      <c r="NQ749" s="154"/>
      <c r="NR749" s="154"/>
      <c r="NS749" s="154"/>
      <c r="NT749" s="154"/>
      <c r="NU749" s="154"/>
      <c r="NV749" s="154"/>
      <c r="NW749" s="154"/>
      <c r="NX749" s="154"/>
      <c r="NY749" s="154"/>
      <c r="NZ749" s="154"/>
      <c r="OA749" s="154"/>
      <c r="OB749" s="154"/>
      <c r="OC749" s="154"/>
      <c r="OD749" s="154"/>
      <c r="OE749" s="154"/>
      <c r="OF749" s="154"/>
      <c r="OG749" s="154"/>
      <c r="OH749" s="154"/>
      <c r="OI749" s="154"/>
      <c r="OJ749" s="154"/>
      <c r="OK749" s="154"/>
      <c r="OL749" s="154"/>
      <c r="OM749" s="154"/>
      <c r="ON749" s="154"/>
      <c r="OO749" s="154"/>
      <c r="OP749" s="154"/>
      <c r="OQ749" s="154"/>
      <c r="OR749" s="154"/>
      <c r="OS749" s="154"/>
      <c r="OT749" s="154"/>
      <c r="OU749" s="154"/>
      <c r="OV749" s="154"/>
      <c r="OW749" s="154"/>
      <c r="OX749" s="154"/>
      <c r="OY749" s="154"/>
      <c r="OZ749" s="154"/>
      <c r="PA749" s="154"/>
      <c r="PB749" s="154"/>
      <c r="PC749" s="154"/>
      <c r="PD749" s="154"/>
      <c r="PE749" s="154"/>
      <c r="PF749" s="154"/>
      <c r="PG749" s="154"/>
      <c r="PH749" s="154"/>
      <c r="PI749" s="154"/>
      <c r="PJ749" s="154"/>
      <c r="PK749" s="154"/>
      <c r="PL749" s="154"/>
      <c r="PM749" s="154"/>
      <c r="PN749" s="154"/>
      <c r="PO749" s="154"/>
      <c r="PP749" s="154"/>
      <c r="PQ749" s="154"/>
      <c r="PR749" s="154"/>
      <c r="PS749" s="154"/>
      <c r="PT749" s="154"/>
      <c r="PU749" s="154"/>
      <c r="PV749" s="154"/>
      <c r="PW749" s="154"/>
      <c r="PX749" s="154"/>
      <c r="PY749" s="154"/>
      <c r="PZ749" s="154"/>
      <c r="QA749" s="154"/>
      <c r="QB749" s="154"/>
      <c r="QC749" s="154"/>
      <c r="QD749" s="154"/>
      <c r="QE749" s="154"/>
      <c r="QF749" s="154"/>
      <c r="QG749" s="154"/>
      <c r="QH749" s="154"/>
      <c r="QI749" s="154"/>
      <c r="QJ749" s="154"/>
      <c r="QK749" s="154"/>
      <c r="QL749" s="154"/>
      <c r="QM749" s="154"/>
      <c r="QN749" s="154"/>
      <c r="QO749" s="154"/>
      <c r="QP749" s="154"/>
      <c r="QQ749" s="154"/>
      <c r="QR749" s="154"/>
      <c r="QS749" s="154"/>
      <c r="QT749" s="154"/>
      <c r="QU749" s="154"/>
      <c r="QV749" s="154"/>
      <c r="QW749" s="154"/>
      <c r="QX749" s="154"/>
      <c r="QY749" s="154"/>
      <c r="QZ749" s="154"/>
      <c r="RA749" s="154"/>
      <c r="RB749" s="154"/>
      <c r="RC749" s="154"/>
      <c r="RD749" s="154"/>
      <c r="RE749" s="154"/>
      <c r="RF749" s="154"/>
      <c r="RG749" s="154"/>
      <c r="RH749" s="154"/>
      <c r="RI749" s="154"/>
      <c r="RJ749" s="154"/>
      <c r="RK749" s="154"/>
      <c r="RL749" s="154"/>
      <c r="RM749" s="154"/>
      <c r="RN749" s="154"/>
      <c r="RO749" s="154"/>
      <c r="RP749" s="154"/>
      <c r="RQ749" s="154"/>
      <c r="RR749" s="154"/>
      <c r="RS749" s="154"/>
      <c r="RT749" s="154"/>
      <c r="RU749" s="154"/>
      <c r="RV749" s="154"/>
      <c r="RW749" s="154"/>
      <c r="RX749" s="154"/>
      <c r="RY749" s="154"/>
      <c r="RZ749" s="154"/>
      <c r="SA749" s="154"/>
      <c r="SB749" s="154"/>
      <c r="SC749" s="154"/>
      <c r="SD749" s="154"/>
      <c r="SE749" s="154"/>
      <c r="SF749" s="154"/>
      <c r="SG749" s="154"/>
      <c r="SH749" s="154"/>
      <c r="SI749" s="154"/>
      <c r="SJ749" s="154"/>
      <c r="SK749" s="154"/>
      <c r="SL749" s="154"/>
      <c r="SM749" s="154"/>
      <c r="SN749" s="154"/>
      <c r="SO749" s="154"/>
      <c r="SP749" s="154"/>
      <c r="SQ749" s="154"/>
      <c r="SR749" s="154"/>
      <c r="SS749" s="154"/>
      <c r="ST749" s="154"/>
      <c r="SU749" s="154"/>
      <c r="SV749" s="154"/>
      <c r="SW749" s="154"/>
      <c r="SX749" s="154"/>
      <c r="SY749" s="154"/>
      <c r="SZ749" s="154"/>
      <c r="TA749" s="154"/>
      <c r="TB749" s="154"/>
      <c r="TC749" s="154"/>
      <c r="TD749" s="154"/>
      <c r="TE749" s="154"/>
      <c r="TF749" s="154"/>
      <c r="TG749" s="154"/>
      <c r="TH749" s="154"/>
      <c r="TI749" s="154"/>
      <c r="TJ749" s="154"/>
      <c r="TK749" s="154"/>
      <c r="TL749" s="154"/>
      <c r="TM749" s="154"/>
      <c r="TN749" s="154"/>
      <c r="TO749" s="154"/>
      <c r="TP749" s="154"/>
      <c r="TQ749" s="154"/>
      <c r="TR749" s="154"/>
      <c r="TS749" s="154"/>
      <c r="TT749" s="154"/>
      <c r="TU749" s="154"/>
      <c r="TV749" s="154"/>
      <c r="TW749" s="154"/>
      <c r="TX749" s="154"/>
      <c r="TY749" s="154"/>
      <c r="TZ749" s="154"/>
      <c r="UA749" s="154"/>
      <c r="UB749" s="154"/>
      <c r="UC749" s="154"/>
      <c r="UD749" s="154"/>
      <c r="UE749" s="154"/>
      <c r="UF749" s="154"/>
      <c r="UG749" s="154"/>
      <c r="UH749" s="154"/>
      <c r="UI749" s="154"/>
      <c r="UJ749" s="154"/>
      <c r="UK749" s="154"/>
      <c r="UL749" s="154"/>
      <c r="UM749" s="154"/>
      <c r="UN749" s="154"/>
      <c r="UO749" s="154"/>
      <c r="UP749" s="154"/>
      <c r="UQ749" s="154"/>
      <c r="UR749" s="154"/>
      <c r="US749" s="154"/>
      <c r="UT749" s="154"/>
      <c r="UU749" s="154"/>
      <c r="UV749" s="154"/>
      <c r="UW749" s="154"/>
      <c r="UX749" s="154"/>
      <c r="UY749" s="154"/>
      <c r="UZ749" s="154"/>
      <c r="VA749" s="154"/>
      <c r="VB749" s="154"/>
      <c r="VC749" s="154"/>
      <c r="VD749" s="154"/>
      <c r="VE749" s="154"/>
      <c r="VF749" s="154"/>
      <c r="VG749" s="154"/>
      <c r="VH749" s="154"/>
      <c r="VI749" s="154"/>
      <c r="VJ749" s="154"/>
      <c r="VK749" s="154"/>
      <c r="VL749" s="154"/>
      <c r="VM749" s="154"/>
      <c r="VN749" s="154"/>
      <c r="VO749" s="154"/>
      <c r="VP749" s="154"/>
      <c r="VQ749" s="154"/>
      <c r="VR749" s="154"/>
      <c r="VS749" s="154"/>
      <c r="VT749" s="154"/>
      <c r="VU749" s="154"/>
      <c r="VV749" s="154"/>
      <c r="VW749" s="154"/>
    </row>
    <row r="750" spans="1:595" s="153" customFormat="1" ht="33" customHeight="1">
      <c r="A750" s="798"/>
      <c r="B750" s="689"/>
      <c r="C750" s="658"/>
      <c r="D750" s="680"/>
      <c r="E750" s="705"/>
      <c r="F750" s="699"/>
      <c r="G750" s="716"/>
      <c r="H750" s="699"/>
      <c r="I750" s="720" t="s">
        <v>352</v>
      </c>
      <c r="J750" s="720" t="s">
        <v>26</v>
      </c>
      <c r="K750" s="720" t="s">
        <v>1575</v>
      </c>
      <c r="L750" s="720" t="s">
        <v>424</v>
      </c>
      <c r="M750" s="710">
        <v>35000</v>
      </c>
      <c r="N750" s="710">
        <v>35000</v>
      </c>
      <c r="O750" s="717">
        <v>40000</v>
      </c>
      <c r="P750" s="710">
        <v>40000</v>
      </c>
      <c r="Q750" s="710">
        <v>40000</v>
      </c>
      <c r="R750" s="710">
        <v>40000</v>
      </c>
      <c r="S750" s="713">
        <v>3</v>
      </c>
      <c r="AU750" s="154"/>
      <c r="AV750" s="154"/>
      <c r="AW750" s="154"/>
      <c r="AX750" s="154"/>
      <c r="AY750" s="154"/>
      <c r="AZ750" s="154"/>
      <c r="BA750" s="154"/>
      <c r="BB750" s="154"/>
      <c r="BC750" s="154"/>
      <c r="BD750" s="154"/>
      <c r="BE750" s="154"/>
      <c r="BF750" s="154"/>
      <c r="BG750" s="154"/>
      <c r="BH750" s="154"/>
      <c r="BI750" s="154"/>
      <c r="BJ750" s="154"/>
      <c r="BK750" s="154"/>
      <c r="BL750" s="154"/>
      <c r="BM750" s="154"/>
      <c r="BN750" s="154"/>
      <c r="BO750" s="154"/>
      <c r="BP750" s="154"/>
      <c r="BQ750" s="154"/>
      <c r="BR750" s="154"/>
      <c r="BS750" s="154"/>
      <c r="BT750" s="154"/>
      <c r="BU750" s="154"/>
      <c r="BV750" s="154"/>
      <c r="BW750" s="154"/>
      <c r="BX750" s="154"/>
      <c r="BY750" s="154"/>
      <c r="BZ750" s="154"/>
      <c r="CA750" s="154"/>
      <c r="CB750" s="154"/>
      <c r="CC750" s="154"/>
      <c r="CD750" s="154"/>
      <c r="CE750" s="154"/>
      <c r="CF750" s="154"/>
      <c r="CG750" s="154"/>
      <c r="CH750" s="154"/>
      <c r="CI750" s="154"/>
      <c r="CJ750" s="154"/>
      <c r="CK750" s="154"/>
      <c r="CL750" s="154"/>
      <c r="CM750" s="154"/>
      <c r="CN750" s="154"/>
      <c r="CO750" s="154"/>
      <c r="CP750" s="154"/>
      <c r="CQ750" s="154"/>
      <c r="CR750" s="154"/>
      <c r="CS750" s="154"/>
      <c r="CT750" s="154"/>
      <c r="CU750" s="154"/>
      <c r="CV750" s="154"/>
      <c r="CW750" s="154"/>
      <c r="CX750" s="154"/>
      <c r="CY750" s="154"/>
      <c r="CZ750" s="154"/>
      <c r="DA750" s="154"/>
      <c r="DB750" s="154"/>
      <c r="DC750" s="154"/>
      <c r="DD750" s="154"/>
      <c r="DE750" s="154"/>
      <c r="DF750" s="154"/>
      <c r="DG750" s="154"/>
      <c r="DH750" s="154"/>
      <c r="DI750" s="154"/>
      <c r="DJ750" s="154"/>
      <c r="DK750" s="154"/>
      <c r="DL750" s="154"/>
      <c r="DM750" s="154"/>
      <c r="DN750" s="154"/>
      <c r="DO750" s="154"/>
      <c r="DP750" s="154"/>
      <c r="DQ750" s="154"/>
      <c r="DR750" s="154"/>
      <c r="DS750" s="154"/>
      <c r="DT750" s="154"/>
      <c r="DU750" s="154"/>
      <c r="DV750" s="154"/>
      <c r="DW750" s="154"/>
      <c r="DX750" s="154"/>
      <c r="DY750" s="154"/>
      <c r="DZ750" s="154"/>
      <c r="EA750" s="154"/>
      <c r="EB750" s="154"/>
      <c r="EC750" s="154"/>
      <c r="ED750" s="154"/>
      <c r="EE750" s="154"/>
      <c r="EF750" s="154"/>
      <c r="EG750" s="154"/>
      <c r="EH750" s="154"/>
      <c r="EI750" s="154"/>
      <c r="EJ750" s="154"/>
      <c r="EK750" s="154"/>
      <c r="EL750" s="154"/>
      <c r="EM750" s="154"/>
      <c r="EN750" s="154"/>
      <c r="EO750" s="154"/>
      <c r="EP750" s="154"/>
      <c r="EQ750" s="154"/>
      <c r="ER750" s="154"/>
      <c r="ES750" s="154"/>
      <c r="ET750" s="154"/>
      <c r="EU750" s="154"/>
      <c r="EV750" s="154"/>
      <c r="EW750" s="154"/>
      <c r="EX750" s="154"/>
      <c r="EY750" s="154"/>
      <c r="EZ750" s="154"/>
      <c r="FA750" s="154"/>
      <c r="FB750" s="154"/>
      <c r="FC750" s="154"/>
      <c r="FD750" s="154"/>
      <c r="FE750" s="154"/>
      <c r="FF750" s="154"/>
      <c r="FG750" s="154"/>
      <c r="FH750" s="154"/>
      <c r="FI750" s="154"/>
      <c r="FJ750" s="154"/>
      <c r="FK750" s="154"/>
      <c r="FL750" s="154"/>
      <c r="FM750" s="154"/>
      <c r="FN750" s="154"/>
      <c r="FO750" s="154"/>
      <c r="FP750" s="154"/>
      <c r="FQ750" s="154"/>
      <c r="FR750" s="154"/>
      <c r="FS750" s="154"/>
      <c r="FT750" s="154"/>
      <c r="FU750" s="154"/>
      <c r="FV750" s="154"/>
      <c r="FW750" s="154"/>
      <c r="FX750" s="154"/>
      <c r="FY750" s="154"/>
      <c r="FZ750" s="154"/>
      <c r="GA750" s="154"/>
      <c r="GB750" s="154"/>
      <c r="GC750" s="154"/>
      <c r="GD750" s="154"/>
      <c r="GE750" s="154"/>
      <c r="GF750" s="154"/>
      <c r="GG750" s="154"/>
      <c r="GH750" s="154"/>
      <c r="GI750" s="154"/>
      <c r="GJ750" s="154"/>
      <c r="GK750" s="154"/>
      <c r="GL750" s="154"/>
      <c r="GM750" s="154"/>
      <c r="GN750" s="154"/>
      <c r="GO750" s="154"/>
      <c r="GP750" s="154"/>
      <c r="GQ750" s="154"/>
      <c r="GR750" s="154"/>
      <c r="GS750" s="154"/>
      <c r="GT750" s="154"/>
      <c r="GU750" s="154"/>
      <c r="GV750" s="154"/>
      <c r="GW750" s="154"/>
      <c r="GX750" s="154"/>
      <c r="GY750" s="154"/>
      <c r="GZ750" s="154"/>
      <c r="HA750" s="154"/>
      <c r="HB750" s="154"/>
      <c r="HC750" s="154"/>
      <c r="HD750" s="154"/>
      <c r="HE750" s="154"/>
      <c r="HF750" s="154"/>
      <c r="HG750" s="154"/>
      <c r="HH750" s="154"/>
      <c r="HI750" s="154"/>
      <c r="HJ750" s="154"/>
      <c r="HK750" s="154"/>
      <c r="HL750" s="154"/>
      <c r="HM750" s="154"/>
      <c r="HN750" s="154"/>
      <c r="HO750" s="154"/>
      <c r="HP750" s="154"/>
      <c r="HQ750" s="154"/>
      <c r="HR750" s="154"/>
      <c r="HS750" s="154"/>
      <c r="HT750" s="154"/>
      <c r="HU750" s="154"/>
      <c r="HV750" s="154"/>
      <c r="HW750" s="154"/>
      <c r="HX750" s="154"/>
      <c r="HY750" s="154"/>
      <c r="HZ750" s="154"/>
      <c r="IA750" s="154"/>
      <c r="IB750" s="154"/>
      <c r="IC750" s="154"/>
      <c r="ID750" s="154"/>
      <c r="IE750" s="154"/>
      <c r="IF750" s="154"/>
      <c r="IG750" s="154"/>
      <c r="IH750" s="154"/>
      <c r="II750" s="154"/>
      <c r="IJ750" s="154"/>
      <c r="IK750" s="154"/>
      <c r="IL750" s="154"/>
      <c r="IM750" s="154"/>
      <c r="IN750" s="154"/>
      <c r="IO750" s="154"/>
      <c r="IP750" s="154"/>
      <c r="IQ750" s="154"/>
      <c r="IR750" s="154"/>
      <c r="IS750" s="154"/>
      <c r="IT750" s="154"/>
      <c r="IU750" s="154"/>
      <c r="IV750" s="154"/>
      <c r="IW750" s="154"/>
      <c r="IX750" s="154"/>
      <c r="IY750" s="154"/>
      <c r="IZ750" s="154"/>
      <c r="JA750" s="154"/>
      <c r="JB750" s="154"/>
      <c r="JC750" s="154"/>
      <c r="JD750" s="154"/>
      <c r="JE750" s="154"/>
      <c r="JF750" s="154"/>
      <c r="JG750" s="154"/>
      <c r="JH750" s="154"/>
      <c r="JI750" s="154"/>
      <c r="JJ750" s="154"/>
      <c r="JK750" s="154"/>
      <c r="JL750" s="154"/>
      <c r="JM750" s="154"/>
      <c r="JN750" s="154"/>
      <c r="JO750" s="154"/>
      <c r="JP750" s="154"/>
      <c r="JQ750" s="154"/>
      <c r="JR750" s="154"/>
      <c r="JS750" s="154"/>
      <c r="JT750" s="154"/>
      <c r="JU750" s="154"/>
      <c r="JV750" s="154"/>
      <c r="JW750" s="154"/>
      <c r="JX750" s="154"/>
      <c r="JY750" s="154"/>
      <c r="JZ750" s="154"/>
      <c r="KA750" s="154"/>
      <c r="KB750" s="154"/>
      <c r="KC750" s="154"/>
      <c r="KD750" s="154"/>
      <c r="KE750" s="154"/>
      <c r="KF750" s="154"/>
      <c r="KG750" s="154"/>
      <c r="KH750" s="154"/>
      <c r="KI750" s="154"/>
      <c r="KJ750" s="154"/>
      <c r="KK750" s="154"/>
      <c r="KL750" s="154"/>
      <c r="KM750" s="154"/>
      <c r="KN750" s="154"/>
      <c r="KO750" s="154"/>
      <c r="KP750" s="154"/>
      <c r="KQ750" s="154"/>
      <c r="KR750" s="154"/>
      <c r="KS750" s="154"/>
      <c r="KT750" s="154"/>
      <c r="KU750" s="154"/>
      <c r="KV750" s="154"/>
      <c r="KW750" s="154"/>
      <c r="KX750" s="154"/>
      <c r="KY750" s="154"/>
      <c r="KZ750" s="154"/>
      <c r="LA750" s="154"/>
      <c r="LB750" s="154"/>
      <c r="LC750" s="154"/>
      <c r="LD750" s="154"/>
      <c r="LE750" s="154"/>
      <c r="LF750" s="154"/>
      <c r="LG750" s="154"/>
      <c r="LH750" s="154"/>
      <c r="LI750" s="154"/>
      <c r="LJ750" s="154"/>
      <c r="LK750" s="154"/>
      <c r="LL750" s="154"/>
      <c r="LM750" s="154"/>
      <c r="LN750" s="154"/>
      <c r="LO750" s="154"/>
      <c r="LP750" s="154"/>
      <c r="LQ750" s="154"/>
      <c r="LR750" s="154"/>
      <c r="LS750" s="154"/>
      <c r="LT750" s="154"/>
      <c r="LU750" s="154"/>
      <c r="LV750" s="154"/>
      <c r="LW750" s="154"/>
      <c r="LX750" s="154"/>
      <c r="LY750" s="154"/>
      <c r="LZ750" s="154"/>
      <c r="MA750" s="154"/>
      <c r="MB750" s="154"/>
      <c r="MC750" s="154"/>
      <c r="MD750" s="154"/>
      <c r="ME750" s="154"/>
      <c r="MF750" s="154"/>
      <c r="MG750" s="154"/>
      <c r="MH750" s="154"/>
      <c r="MI750" s="154"/>
      <c r="MJ750" s="154"/>
      <c r="MK750" s="154"/>
      <c r="ML750" s="154"/>
      <c r="MM750" s="154"/>
      <c r="MN750" s="154"/>
      <c r="MO750" s="154"/>
      <c r="MP750" s="154"/>
      <c r="MQ750" s="154"/>
      <c r="MR750" s="154"/>
      <c r="MS750" s="154"/>
      <c r="MT750" s="154"/>
      <c r="MU750" s="154"/>
      <c r="MV750" s="154"/>
      <c r="MW750" s="154"/>
      <c r="MX750" s="154"/>
      <c r="MY750" s="154"/>
      <c r="MZ750" s="154"/>
      <c r="NA750" s="154"/>
      <c r="NB750" s="154"/>
      <c r="NC750" s="154"/>
      <c r="ND750" s="154"/>
      <c r="NE750" s="154"/>
      <c r="NF750" s="154"/>
      <c r="NG750" s="154"/>
      <c r="NH750" s="154"/>
      <c r="NI750" s="154"/>
      <c r="NJ750" s="154"/>
      <c r="NK750" s="154"/>
      <c r="NL750" s="154"/>
      <c r="NM750" s="154"/>
      <c r="NN750" s="154"/>
      <c r="NO750" s="154"/>
      <c r="NP750" s="154"/>
      <c r="NQ750" s="154"/>
      <c r="NR750" s="154"/>
      <c r="NS750" s="154"/>
      <c r="NT750" s="154"/>
      <c r="NU750" s="154"/>
      <c r="NV750" s="154"/>
      <c r="NW750" s="154"/>
      <c r="NX750" s="154"/>
      <c r="NY750" s="154"/>
      <c r="NZ750" s="154"/>
      <c r="OA750" s="154"/>
      <c r="OB750" s="154"/>
      <c r="OC750" s="154"/>
      <c r="OD750" s="154"/>
      <c r="OE750" s="154"/>
      <c r="OF750" s="154"/>
      <c r="OG750" s="154"/>
      <c r="OH750" s="154"/>
      <c r="OI750" s="154"/>
      <c r="OJ750" s="154"/>
      <c r="OK750" s="154"/>
      <c r="OL750" s="154"/>
      <c r="OM750" s="154"/>
      <c r="ON750" s="154"/>
      <c r="OO750" s="154"/>
      <c r="OP750" s="154"/>
      <c r="OQ750" s="154"/>
      <c r="OR750" s="154"/>
      <c r="OS750" s="154"/>
      <c r="OT750" s="154"/>
      <c r="OU750" s="154"/>
      <c r="OV750" s="154"/>
      <c r="OW750" s="154"/>
      <c r="OX750" s="154"/>
      <c r="OY750" s="154"/>
      <c r="OZ750" s="154"/>
      <c r="PA750" s="154"/>
      <c r="PB750" s="154"/>
      <c r="PC750" s="154"/>
      <c r="PD750" s="154"/>
      <c r="PE750" s="154"/>
      <c r="PF750" s="154"/>
      <c r="PG750" s="154"/>
      <c r="PH750" s="154"/>
      <c r="PI750" s="154"/>
      <c r="PJ750" s="154"/>
      <c r="PK750" s="154"/>
      <c r="PL750" s="154"/>
      <c r="PM750" s="154"/>
      <c r="PN750" s="154"/>
      <c r="PO750" s="154"/>
      <c r="PP750" s="154"/>
      <c r="PQ750" s="154"/>
      <c r="PR750" s="154"/>
      <c r="PS750" s="154"/>
      <c r="PT750" s="154"/>
      <c r="PU750" s="154"/>
      <c r="PV750" s="154"/>
      <c r="PW750" s="154"/>
      <c r="PX750" s="154"/>
      <c r="PY750" s="154"/>
      <c r="PZ750" s="154"/>
      <c r="QA750" s="154"/>
      <c r="QB750" s="154"/>
      <c r="QC750" s="154"/>
      <c r="QD750" s="154"/>
      <c r="QE750" s="154"/>
      <c r="QF750" s="154"/>
      <c r="QG750" s="154"/>
      <c r="QH750" s="154"/>
      <c r="QI750" s="154"/>
      <c r="QJ750" s="154"/>
      <c r="QK750" s="154"/>
      <c r="QL750" s="154"/>
      <c r="QM750" s="154"/>
      <c r="QN750" s="154"/>
      <c r="QO750" s="154"/>
      <c r="QP750" s="154"/>
      <c r="QQ750" s="154"/>
      <c r="QR750" s="154"/>
      <c r="QS750" s="154"/>
      <c r="QT750" s="154"/>
      <c r="QU750" s="154"/>
      <c r="QV750" s="154"/>
      <c r="QW750" s="154"/>
      <c r="QX750" s="154"/>
      <c r="QY750" s="154"/>
      <c r="QZ750" s="154"/>
      <c r="RA750" s="154"/>
      <c r="RB750" s="154"/>
      <c r="RC750" s="154"/>
      <c r="RD750" s="154"/>
      <c r="RE750" s="154"/>
      <c r="RF750" s="154"/>
      <c r="RG750" s="154"/>
      <c r="RH750" s="154"/>
      <c r="RI750" s="154"/>
      <c r="RJ750" s="154"/>
      <c r="RK750" s="154"/>
      <c r="RL750" s="154"/>
      <c r="RM750" s="154"/>
      <c r="RN750" s="154"/>
      <c r="RO750" s="154"/>
      <c r="RP750" s="154"/>
      <c r="RQ750" s="154"/>
      <c r="RR750" s="154"/>
      <c r="RS750" s="154"/>
      <c r="RT750" s="154"/>
      <c r="RU750" s="154"/>
      <c r="RV750" s="154"/>
      <c r="RW750" s="154"/>
      <c r="RX750" s="154"/>
      <c r="RY750" s="154"/>
      <c r="RZ750" s="154"/>
      <c r="SA750" s="154"/>
      <c r="SB750" s="154"/>
      <c r="SC750" s="154"/>
      <c r="SD750" s="154"/>
      <c r="SE750" s="154"/>
      <c r="SF750" s="154"/>
      <c r="SG750" s="154"/>
      <c r="SH750" s="154"/>
      <c r="SI750" s="154"/>
      <c r="SJ750" s="154"/>
      <c r="SK750" s="154"/>
      <c r="SL750" s="154"/>
      <c r="SM750" s="154"/>
      <c r="SN750" s="154"/>
      <c r="SO750" s="154"/>
      <c r="SP750" s="154"/>
      <c r="SQ750" s="154"/>
      <c r="SR750" s="154"/>
      <c r="SS750" s="154"/>
      <c r="ST750" s="154"/>
      <c r="SU750" s="154"/>
      <c r="SV750" s="154"/>
      <c r="SW750" s="154"/>
      <c r="SX750" s="154"/>
      <c r="SY750" s="154"/>
      <c r="SZ750" s="154"/>
      <c r="TA750" s="154"/>
      <c r="TB750" s="154"/>
      <c r="TC750" s="154"/>
      <c r="TD750" s="154"/>
      <c r="TE750" s="154"/>
      <c r="TF750" s="154"/>
      <c r="TG750" s="154"/>
      <c r="TH750" s="154"/>
      <c r="TI750" s="154"/>
      <c r="TJ750" s="154"/>
      <c r="TK750" s="154"/>
      <c r="TL750" s="154"/>
      <c r="TM750" s="154"/>
      <c r="TN750" s="154"/>
      <c r="TO750" s="154"/>
      <c r="TP750" s="154"/>
      <c r="TQ750" s="154"/>
      <c r="TR750" s="154"/>
      <c r="TS750" s="154"/>
      <c r="TT750" s="154"/>
      <c r="TU750" s="154"/>
      <c r="TV750" s="154"/>
      <c r="TW750" s="154"/>
      <c r="TX750" s="154"/>
      <c r="TY750" s="154"/>
      <c r="TZ750" s="154"/>
      <c r="UA750" s="154"/>
      <c r="UB750" s="154"/>
      <c r="UC750" s="154"/>
      <c r="UD750" s="154"/>
      <c r="UE750" s="154"/>
      <c r="UF750" s="154"/>
      <c r="UG750" s="154"/>
      <c r="UH750" s="154"/>
      <c r="UI750" s="154"/>
      <c r="UJ750" s="154"/>
      <c r="UK750" s="154"/>
      <c r="UL750" s="154"/>
      <c r="UM750" s="154"/>
      <c r="UN750" s="154"/>
      <c r="UO750" s="154"/>
      <c r="UP750" s="154"/>
      <c r="UQ750" s="154"/>
      <c r="UR750" s="154"/>
      <c r="US750" s="154"/>
      <c r="UT750" s="154"/>
      <c r="UU750" s="154"/>
      <c r="UV750" s="154"/>
      <c r="UW750" s="154"/>
      <c r="UX750" s="154"/>
      <c r="UY750" s="154"/>
      <c r="UZ750" s="154"/>
      <c r="VA750" s="154"/>
      <c r="VB750" s="154"/>
      <c r="VC750" s="154"/>
      <c r="VD750" s="154"/>
      <c r="VE750" s="154"/>
      <c r="VF750" s="154"/>
      <c r="VG750" s="154"/>
      <c r="VH750" s="154"/>
      <c r="VI750" s="154"/>
      <c r="VJ750" s="154"/>
      <c r="VK750" s="154"/>
      <c r="VL750" s="154"/>
      <c r="VM750" s="154"/>
      <c r="VN750" s="154"/>
      <c r="VO750" s="154"/>
      <c r="VP750" s="154"/>
      <c r="VQ750" s="154"/>
      <c r="VR750" s="154"/>
      <c r="VS750" s="154"/>
      <c r="VT750" s="154"/>
      <c r="VU750" s="154"/>
      <c r="VV750" s="154"/>
      <c r="VW750" s="154"/>
    </row>
    <row r="751" spans="1:595" s="153" customFormat="1" ht="61.5" customHeight="1">
      <c r="A751" s="799"/>
      <c r="B751" s="685" t="s">
        <v>1576</v>
      </c>
      <c r="C751" s="668" t="s">
        <v>1577</v>
      </c>
      <c r="D751" s="680"/>
      <c r="E751" s="705"/>
      <c r="F751" s="699"/>
      <c r="G751" s="716"/>
      <c r="H751" s="699"/>
      <c r="I751" s="722"/>
      <c r="J751" s="722"/>
      <c r="K751" s="722"/>
      <c r="L751" s="722"/>
      <c r="M751" s="711"/>
      <c r="N751" s="711"/>
      <c r="O751" s="724"/>
      <c r="P751" s="711"/>
      <c r="Q751" s="711"/>
      <c r="R751" s="711"/>
      <c r="S751" s="714"/>
      <c r="AU751" s="154"/>
      <c r="AV751" s="154"/>
      <c r="AW751" s="154"/>
      <c r="AX751" s="154"/>
      <c r="AY751" s="154"/>
      <c r="AZ751" s="154"/>
      <c r="BA751" s="154"/>
      <c r="BB751" s="154"/>
      <c r="BC751" s="154"/>
      <c r="BD751" s="154"/>
      <c r="BE751" s="154"/>
      <c r="BF751" s="154"/>
      <c r="BG751" s="154"/>
      <c r="BH751" s="154"/>
      <c r="BI751" s="154"/>
      <c r="BJ751" s="154"/>
      <c r="BK751" s="154"/>
      <c r="BL751" s="154"/>
      <c r="BM751" s="154"/>
      <c r="BN751" s="154"/>
      <c r="BO751" s="154"/>
      <c r="BP751" s="154"/>
      <c r="BQ751" s="154"/>
      <c r="BR751" s="154"/>
      <c r="BS751" s="154"/>
      <c r="BT751" s="154"/>
      <c r="BU751" s="154"/>
      <c r="BV751" s="154"/>
      <c r="BW751" s="154"/>
      <c r="BX751" s="154"/>
      <c r="BY751" s="154"/>
      <c r="BZ751" s="154"/>
      <c r="CA751" s="154"/>
      <c r="CB751" s="154"/>
      <c r="CC751" s="154"/>
      <c r="CD751" s="154"/>
      <c r="CE751" s="154"/>
      <c r="CF751" s="154"/>
      <c r="CG751" s="154"/>
      <c r="CH751" s="154"/>
      <c r="CI751" s="154"/>
      <c r="CJ751" s="154"/>
      <c r="CK751" s="154"/>
      <c r="CL751" s="154"/>
      <c r="CM751" s="154"/>
      <c r="CN751" s="154"/>
      <c r="CO751" s="154"/>
      <c r="CP751" s="154"/>
      <c r="CQ751" s="154"/>
      <c r="CR751" s="154"/>
      <c r="CS751" s="154"/>
      <c r="CT751" s="154"/>
      <c r="CU751" s="154"/>
      <c r="CV751" s="154"/>
      <c r="CW751" s="154"/>
      <c r="CX751" s="154"/>
      <c r="CY751" s="154"/>
      <c r="CZ751" s="154"/>
      <c r="DA751" s="154"/>
      <c r="DB751" s="154"/>
      <c r="DC751" s="154"/>
      <c r="DD751" s="154"/>
      <c r="DE751" s="154"/>
      <c r="DF751" s="154"/>
      <c r="DG751" s="154"/>
      <c r="DH751" s="154"/>
      <c r="DI751" s="154"/>
      <c r="DJ751" s="154"/>
      <c r="DK751" s="154"/>
      <c r="DL751" s="154"/>
      <c r="DM751" s="154"/>
      <c r="DN751" s="154"/>
      <c r="DO751" s="154"/>
      <c r="DP751" s="154"/>
      <c r="DQ751" s="154"/>
      <c r="DR751" s="154"/>
      <c r="DS751" s="154"/>
      <c r="DT751" s="154"/>
      <c r="DU751" s="154"/>
      <c r="DV751" s="154"/>
      <c r="DW751" s="154"/>
      <c r="DX751" s="154"/>
      <c r="DY751" s="154"/>
      <c r="DZ751" s="154"/>
      <c r="EA751" s="154"/>
      <c r="EB751" s="154"/>
      <c r="EC751" s="154"/>
      <c r="ED751" s="154"/>
      <c r="EE751" s="154"/>
      <c r="EF751" s="154"/>
      <c r="EG751" s="154"/>
      <c r="EH751" s="154"/>
      <c r="EI751" s="154"/>
      <c r="EJ751" s="154"/>
      <c r="EK751" s="154"/>
      <c r="EL751" s="154"/>
      <c r="EM751" s="154"/>
      <c r="EN751" s="154"/>
      <c r="EO751" s="154"/>
      <c r="EP751" s="154"/>
      <c r="EQ751" s="154"/>
      <c r="ER751" s="154"/>
      <c r="ES751" s="154"/>
      <c r="ET751" s="154"/>
      <c r="EU751" s="154"/>
      <c r="EV751" s="154"/>
      <c r="EW751" s="154"/>
      <c r="EX751" s="154"/>
      <c r="EY751" s="154"/>
      <c r="EZ751" s="154"/>
      <c r="FA751" s="154"/>
      <c r="FB751" s="154"/>
      <c r="FC751" s="154"/>
      <c r="FD751" s="154"/>
      <c r="FE751" s="154"/>
      <c r="FF751" s="154"/>
      <c r="FG751" s="154"/>
      <c r="FH751" s="154"/>
      <c r="FI751" s="154"/>
      <c r="FJ751" s="154"/>
      <c r="FK751" s="154"/>
      <c r="FL751" s="154"/>
      <c r="FM751" s="154"/>
      <c r="FN751" s="154"/>
      <c r="FO751" s="154"/>
      <c r="FP751" s="154"/>
      <c r="FQ751" s="154"/>
      <c r="FR751" s="154"/>
      <c r="FS751" s="154"/>
      <c r="FT751" s="154"/>
      <c r="FU751" s="154"/>
      <c r="FV751" s="154"/>
      <c r="FW751" s="154"/>
      <c r="FX751" s="154"/>
      <c r="FY751" s="154"/>
      <c r="FZ751" s="154"/>
      <c r="GA751" s="154"/>
      <c r="GB751" s="154"/>
      <c r="GC751" s="154"/>
      <c r="GD751" s="154"/>
      <c r="GE751" s="154"/>
      <c r="GF751" s="154"/>
      <c r="GG751" s="154"/>
      <c r="GH751" s="154"/>
      <c r="GI751" s="154"/>
      <c r="GJ751" s="154"/>
      <c r="GK751" s="154"/>
      <c r="GL751" s="154"/>
      <c r="GM751" s="154"/>
      <c r="GN751" s="154"/>
      <c r="GO751" s="154"/>
      <c r="GP751" s="154"/>
      <c r="GQ751" s="154"/>
      <c r="GR751" s="154"/>
      <c r="GS751" s="154"/>
      <c r="GT751" s="154"/>
      <c r="GU751" s="154"/>
      <c r="GV751" s="154"/>
      <c r="GW751" s="154"/>
      <c r="GX751" s="154"/>
      <c r="GY751" s="154"/>
      <c r="GZ751" s="154"/>
      <c r="HA751" s="154"/>
      <c r="HB751" s="154"/>
      <c r="HC751" s="154"/>
      <c r="HD751" s="154"/>
      <c r="HE751" s="154"/>
      <c r="HF751" s="154"/>
      <c r="HG751" s="154"/>
      <c r="HH751" s="154"/>
      <c r="HI751" s="154"/>
      <c r="HJ751" s="154"/>
      <c r="HK751" s="154"/>
      <c r="HL751" s="154"/>
      <c r="HM751" s="154"/>
      <c r="HN751" s="154"/>
      <c r="HO751" s="154"/>
      <c r="HP751" s="154"/>
      <c r="HQ751" s="154"/>
      <c r="HR751" s="154"/>
      <c r="HS751" s="154"/>
      <c r="HT751" s="154"/>
      <c r="HU751" s="154"/>
      <c r="HV751" s="154"/>
      <c r="HW751" s="154"/>
      <c r="HX751" s="154"/>
      <c r="HY751" s="154"/>
      <c r="HZ751" s="154"/>
      <c r="IA751" s="154"/>
      <c r="IB751" s="154"/>
      <c r="IC751" s="154"/>
      <c r="ID751" s="154"/>
      <c r="IE751" s="154"/>
      <c r="IF751" s="154"/>
      <c r="IG751" s="154"/>
      <c r="IH751" s="154"/>
      <c r="II751" s="154"/>
      <c r="IJ751" s="154"/>
      <c r="IK751" s="154"/>
      <c r="IL751" s="154"/>
      <c r="IM751" s="154"/>
      <c r="IN751" s="154"/>
      <c r="IO751" s="154"/>
      <c r="IP751" s="154"/>
      <c r="IQ751" s="154"/>
      <c r="IR751" s="154"/>
      <c r="IS751" s="154"/>
      <c r="IT751" s="154"/>
      <c r="IU751" s="154"/>
      <c r="IV751" s="154"/>
      <c r="IW751" s="154"/>
      <c r="IX751" s="154"/>
      <c r="IY751" s="154"/>
      <c r="IZ751" s="154"/>
      <c r="JA751" s="154"/>
      <c r="JB751" s="154"/>
      <c r="JC751" s="154"/>
      <c r="JD751" s="154"/>
      <c r="JE751" s="154"/>
      <c r="JF751" s="154"/>
      <c r="JG751" s="154"/>
      <c r="JH751" s="154"/>
      <c r="JI751" s="154"/>
      <c r="JJ751" s="154"/>
      <c r="JK751" s="154"/>
      <c r="JL751" s="154"/>
      <c r="JM751" s="154"/>
      <c r="JN751" s="154"/>
      <c r="JO751" s="154"/>
      <c r="JP751" s="154"/>
      <c r="JQ751" s="154"/>
      <c r="JR751" s="154"/>
      <c r="JS751" s="154"/>
      <c r="JT751" s="154"/>
      <c r="JU751" s="154"/>
      <c r="JV751" s="154"/>
      <c r="JW751" s="154"/>
      <c r="JX751" s="154"/>
      <c r="JY751" s="154"/>
      <c r="JZ751" s="154"/>
      <c r="KA751" s="154"/>
      <c r="KB751" s="154"/>
      <c r="KC751" s="154"/>
      <c r="KD751" s="154"/>
      <c r="KE751" s="154"/>
      <c r="KF751" s="154"/>
      <c r="KG751" s="154"/>
      <c r="KH751" s="154"/>
      <c r="KI751" s="154"/>
      <c r="KJ751" s="154"/>
      <c r="KK751" s="154"/>
      <c r="KL751" s="154"/>
      <c r="KM751" s="154"/>
      <c r="KN751" s="154"/>
      <c r="KO751" s="154"/>
      <c r="KP751" s="154"/>
      <c r="KQ751" s="154"/>
      <c r="KR751" s="154"/>
      <c r="KS751" s="154"/>
      <c r="KT751" s="154"/>
      <c r="KU751" s="154"/>
      <c r="KV751" s="154"/>
      <c r="KW751" s="154"/>
      <c r="KX751" s="154"/>
      <c r="KY751" s="154"/>
      <c r="KZ751" s="154"/>
      <c r="LA751" s="154"/>
      <c r="LB751" s="154"/>
      <c r="LC751" s="154"/>
      <c r="LD751" s="154"/>
      <c r="LE751" s="154"/>
      <c r="LF751" s="154"/>
      <c r="LG751" s="154"/>
      <c r="LH751" s="154"/>
      <c r="LI751" s="154"/>
      <c r="LJ751" s="154"/>
      <c r="LK751" s="154"/>
      <c r="LL751" s="154"/>
      <c r="LM751" s="154"/>
      <c r="LN751" s="154"/>
      <c r="LO751" s="154"/>
      <c r="LP751" s="154"/>
      <c r="LQ751" s="154"/>
      <c r="LR751" s="154"/>
      <c r="LS751" s="154"/>
      <c r="LT751" s="154"/>
      <c r="LU751" s="154"/>
      <c r="LV751" s="154"/>
      <c r="LW751" s="154"/>
      <c r="LX751" s="154"/>
      <c r="LY751" s="154"/>
      <c r="LZ751" s="154"/>
      <c r="MA751" s="154"/>
      <c r="MB751" s="154"/>
      <c r="MC751" s="154"/>
      <c r="MD751" s="154"/>
      <c r="ME751" s="154"/>
      <c r="MF751" s="154"/>
      <c r="MG751" s="154"/>
      <c r="MH751" s="154"/>
      <c r="MI751" s="154"/>
      <c r="MJ751" s="154"/>
      <c r="MK751" s="154"/>
      <c r="ML751" s="154"/>
      <c r="MM751" s="154"/>
      <c r="MN751" s="154"/>
      <c r="MO751" s="154"/>
      <c r="MP751" s="154"/>
      <c r="MQ751" s="154"/>
      <c r="MR751" s="154"/>
      <c r="MS751" s="154"/>
      <c r="MT751" s="154"/>
      <c r="MU751" s="154"/>
      <c r="MV751" s="154"/>
      <c r="MW751" s="154"/>
      <c r="MX751" s="154"/>
      <c r="MY751" s="154"/>
      <c r="MZ751" s="154"/>
      <c r="NA751" s="154"/>
      <c r="NB751" s="154"/>
      <c r="NC751" s="154"/>
      <c r="ND751" s="154"/>
      <c r="NE751" s="154"/>
      <c r="NF751" s="154"/>
      <c r="NG751" s="154"/>
      <c r="NH751" s="154"/>
      <c r="NI751" s="154"/>
      <c r="NJ751" s="154"/>
      <c r="NK751" s="154"/>
      <c r="NL751" s="154"/>
      <c r="NM751" s="154"/>
      <c r="NN751" s="154"/>
      <c r="NO751" s="154"/>
      <c r="NP751" s="154"/>
      <c r="NQ751" s="154"/>
      <c r="NR751" s="154"/>
      <c r="NS751" s="154"/>
      <c r="NT751" s="154"/>
      <c r="NU751" s="154"/>
      <c r="NV751" s="154"/>
      <c r="NW751" s="154"/>
      <c r="NX751" s="154"/>
      <c r="NY751" s="154"/>
      <c r="NZ751" s="154"/>
      <c r="OA751" s="154"/>
      <c r="OB751" s="154"/>
      <c r="OC751" s="154"/>
      <c r="OD751" s="154"/>
      <c r="OE751" s="154"/>
      <c r="OF751" s="154"/>
      <c r="OG751" s="154"/>
      <c r="OH751" s="154"/>
      <c r="OI751" s="154"/>
      <c r="OJ751" s="154"/>
      <c r="OK751" s="154"/>
      <c r="OL751" s="154"/>
      <c r="OM751" s="154"/>
      <c r="ON751" s="154"/>
      <c r="OO751" s="154"/>
      <c r="OP751" s="154"/>
      <c r="OQ751" s="154"/>
      <c r="OR751" s="154"/>
      <c r="OS751" s="154"/>
      <c r="OT751" s="154"/>
      <c r="OU751" s="154"/>
      <c r="OV751" s="154"/>
      <c r="OW751" s="154"/>
      <c r="OX751" s="154"/>
      <c r="OY751" s="154"/>
      <c r="OZ751" s="154"/>
      <c r="PA751" s="154"/>
      <c r="PB751" s="154"/>
      <c r="PC751" s="154"/>
      <c r="PD751" s="154"/>
      <c r="PE751" s="154"/>
      <c r="PF751" s="154"/>
      <c r="PG751" s="154"/>
      <c r="PH751" s="154"/>
      <c r="PI751" s="154"/>
      <c r="PJ751" s="154"/>
      <c r="PK751" s="154"/>
      <c r="PL751" s="154"/>
      <c r="PM751" s="154"/>
      <c r="PN751" s="154"/>
      <c r="PO751" s="154"/>
      <c r="PP751" s="154"/>
      <c r="PQ751" s="154"/>
      <c r="PR751" s="154"/>
      <c r="PS751" s="154"/>
      <c r="PT751" s="154"/>
      <c r="PU751" s="154"/>
      <c r="PV751" s="154"/>
      <c r="PW751" s="154"/>
      <c r="PX751" s="154"/>
      <c r="PY751" s="154"/>
      <c r="PZ751" s="154"/>
      <c r="QA751" s="154"/>
      <c r="QB751" s="154"/>
      <c r="QC751" s="154"/>
      <c r="QD751" s="154"/>
      <c r="QE751" s="154"/>
      <c r="QF751" s="154"/>
      <c r="QG751" s="154"/>
      <c r="QH751" s="154"/>
      <c r="QI751" s="154"/>
      <c r="QJ751" s="154"/>
      <c r="QK751" s="154"/>
      <c r="QL751" s="154"/>
      <c r="QM751" s="154"/>
      <c r="QN751" s="154"/>
      <c r="QO751" s="154"/>
      <c r="QP751" s="154"/>
      <c r="QQ751" s="154"/>
      <c r="QR751" s="154"/>
      <c r="QS751" s="154"/>
      <c r="QT751" s="154"/>
      <c r="QU751" s="154"/>
      <c r="QV751" s="154"/>
      <c r="QW751" s="154"/>
      <c r="QX751" s="154"/>
      <c r="QY751" s="154"/>
      <c r="QZ751" s="154"/>
      <c r="RA751" s="154"/>
      <c r="RB751" s="154"/>
      <c r="RC751" s="154"/>
      <c r="RD751" s="154"/>
      <c r="RE751" s="154"/>
      <c r="RF751" s="154"/>
      <c r="RG751" s="154"/>
      <c r="RH751" s="154"/>
      <c r="RI751" s="154"/>
      <c r="RJ751" s="154"/>
      <c r="RK751" s="154"/>
      <c r="RL751" s="154"/>
      <c r="RM751" s="154"/>
      <c r="RN751" s="154"/>
      <c r="RO751" s="154"/>
      <c r="RP751" s="154"/>
      <c r="RQ751" s="154"/>
      <c r="RR751" s="154"/>
      <c r="RS751" s="154"/>
      <c r="RT751" s="154"/>
      <c r="RU751" s="154"/>
      <c r="RV751" s="154"/>
      <c r="RW751" s="154"/>
      <c r="RX751" s="154"/>
      <c r="RY751" s="154"/>
      <c r="RZ751" s="154"/>
      <c r="SA751" s="154"/>
      <c r="SB751" s="154"/>
      <c r="SC751" s="154"/>
      <c r="SD751" s="154"/>
      <c r="SE751" s="154"/>
      <c r="SF751" s="154"/>
      <c r="SG751" s="154"/>
      <c r="SH751" s="154"/>
      <c r="SI751" s="154"/>
      <c r="SJ751" s="154"/>
      <c r="SK751" s="154"/>
      <c r="SL751" s="154"/>
      <c r="SM751" s="154"/>
      <c r="SN751" s="154"/>
      <c r="SO751" s="154"/>
      <c r="SP751" s="154"/>
      <c r="SQ751" s="154"/>
      <c r="SR751" s="154"/>
      <c r="SS751" s="154"/>
      <c r="ST751" s="154"/>
      <c r="SU751" s="154"/>
      <c r="SV751" s="154"/>
      <c r="SW751" s="154"/>
      <c r="SX751" s="154"/>
      <c r="SY751" s="154"/>
      <c r="SZ751" s="154"/>
      <c r="TA751" s="154"/>
      <c r="TB751" s="154"/>
      <c r="TC751" s="154"/>
      <c r="TD751" s="154"/>
      <c r="TE751" s="154"/>
      <c r="TF751" s="154"/>
      <c r="TG751" s="154"/>
      <c r="TH751" s="154"/>
      <c r="TI751" s="154"/>
      <c r="TJ751" s="154"/>
      <c r="TK751" s="154"/>
      <c r="TL751" s="154"/>
      <c r="TM751" s="154"/>
      <c r="TN751" s="154"/>
      <c r="TO751" s="154"/>
      <c r="TP751" s="154"/>
      <c r="TQ751" s="154"/>
      <c r="TR751" s="154"/>
      <c r="TS751" s="154"/>
      <c r="TT751" s="154"/>
      <c r="TU751" s="154"/>
      <c r="TV751" s="154"/>
      <c r="TW751" s="154"/>
      <c r="TX751" s="154"/>
      <c r="TY751" s="154"/>
      <c r="TZ751" s="154"/>
      <c r="UA751" s="154"/>
      <c r="UB751" s="154"/>
      <c r="UC751" s="154"/>
      <c r="UD751" s="154"/>
      <c r="UE751" s="154"/>
      <c r="UF751" s="154"/>
      <c r="UG751" s="154"/>
      <c r="UH751" s="154"/>
      <c r="UI751" s="154"/>
      <c r="UJ751" s="154"/>
      <c r="UK751" s="154"/>
      <c r="UL751" s="154"/>
      <c r="UM751" s="154"/>
      <c r="UN751" s="154"/>
      <c r="UO751" s="154"/>
      <c r="UP751" s="154"/>
      <c r="UQ751" s="154"/>
      <c r="UR751" s="154"/>
      <c r="US751" s="154"/>
      <c r="UT751" s="154"/>
      <c r="UU751" s="154"/>
      <c r="UV751" s="154"/>
      <c r="UW751" s="154"/>
      <c r="UX751" s="154"/>
      <c r="UY751" s="154"/>
      <c r="UZ751" s="154"/>
      <c r="VA751" s="154"/>
      <c r="VB751" s="154"/>
      <c r="VC751" s="154"/>
      <c r="VD751" s="154"/>
      <c r="VE751" s="154"/>
      <c r="VF751" s="154"/>
      <c r="VG751" s="154"/>
      <c r="VH751" s="154"/>
      <c r="VI751" s="154"/>
      <c r="VJ751" s="154"/>
      <c r="VK751" s="154"/>
      <c r="VL751" s="154"/>
      <c r="VM751" s="154"/>
      <c r="VN751" s="154"/>
      <c r="VO751" s="154"/>
      <c r="VP751" s="154"/>
      <c r="VQ751" s="154"/>
      <c r="VR751" s="154"/>
      <c r="VS751" s="154"/>
      <c r="VT751" s="154"/>
      <c r="VU751" s="154"/>
      <c r="VV751" s="154"/>
      <c r="VW751" s="154"/>
    </row>
    <row r="752" spans="1:595" s="153" customFormat="1" ht="102" customHeight="1">
      <c r="A752" s="799"/>
      <c r="B752" s="685"/>
      <c r="C752" s="668"/>
      <c r="D752" s="660"/>
      <c r="E752" s="682"/>
      <c r="F752" s="696"/>
      <c r="G752" s="709"/>
      <c r="H752" s="696"/>
      <c r="I752" s="723"/>
      <c r="J752" s="723"/>
      <c r="K752" s="723"/>
      <c r="L752" s="723"/>
      <c r="M752" s="712"/>
      <c r="N752" s="712"/>
      <c r="O752" s="725"/>
      <c r="P752" s="712"/>
      <c r="Q752" s="712"/>
      <c r="R752" s="712"/>
      <c r="S752" s="715"/>
      <c r="AU752" s="154"/>
      <c r="AV752" s="154"/>
      <c r="AW752" s="154"/>
      <c r="AX752" s="154"/>
      <c r="AY752" s="154"/>
      <c r="AZ752" s="154"/>
      <c r="BA752" s="154"/>
      <c r="BB752" s="154"/>
      <c r="BC752" s="154"/>
      <c r="BD752" s="154"/>
      <c r="BE752" s="154"/>
      <c r="BF752" s="154"/>
      <c r="BG752" s="154"/>
      <c r="BH752" s="154"/>
      <c r="BI752" s="154"/>
      <c r="BJ752" s="154"/>
      <c r="BK752" s="154"/>
      <c r="BL752" s="154"/>
      <c r="BM752" s="154"/>
      <c r="BN752" s="154"/>
      <c r="BO752" s="154"/>
      <c r="BP752" s="154"/>
      <c r="BQ752" s="154"/>
      <c r="BR752" s="154"/>
      <c r="BS752" s="154"/>
      <c r="BT752" s="154"/>
      <c r="BU752" s="154"/>
      <c r="BV752" s="154"/>
      <c r="BW752" s="154"/>
      <c r="BX752" s="154"/>
      <c r="BY752" s="154"/>
      <c r="BZ752" s="154"/>
      <c r="CA752" s="154"/>
      <c r="CB752" s="154"/>
      <c r="CC752" s="154"/>
      <c r="CD752" s="154"/>
      <c r="CE752" s="154"/>
      <c r="CF752" s="154"/>
      <c r="CG752" s="154"/>
      <c r="CH752" s="154"/>
      <c r="CI752" s="154"/>
      <c r="CJ752" s="154"/>
      <c r="CK752" s="154"/>
      <c r="CL752" s="154"/>
      <c r="CM752" s="154"/>
      <c r="CN752" s="154"/>
      <c r="CO752" s="154"/>
      <c r="CP752" s="154"/>
      <c r="CQ752" s="154"/>
      <c r="CR752" s="154"/>
      <c r="CS752" s="154"/>
      <c r="CT752" s="154"/>
      <c r="CU752" s="154"/>
      <c r="CV752" s="154"/>
      <c r="CW752" s="154"/>
      <c r="CX752" s="154"/>
      <c r="CY752" s="154"/>
      <c r="CZ752" s="154"/>
      <c r="DA752" s="154"/>
      <c r="DB752" s="154"/>
      <c r="DC752" s="154"/>
      <c r="DD752" s="154"/>
      <c r="DE752" s="154"/>
      <c r="DF752" s="154"/>
      <c r="DG752" s="154"/>
      <c r="DH752" s="154"/>
      <c r="DI752" s="154"/>
      <c r="DJ752" s="154"/>
      <c r="DK752" s="154"/>
      <c r="DL752" s="154"/>
      <c r="DM752" s="154"/>
      <c r="DN752" s="154"/>
      <c r="DO752" s="154"/>
      <c r="DP752" s="154"/>
      <c r="DQ752" s="154"/>
      <c r="DR752" s="154"/>
      <c r="DS752" s="154"/>
      <c r="DT752" s="154"/>
      <c r="DU752" s="154"/>
      <c r="DV752" s="154"/>
      <c r="DW752" s="154"/>
      <c r="DX752" s="154"/>
      <c r="DY752" s="154"/>
      <c r="DZ752" s="154"/>
      <c r="EA752" s="154"/>
      <c r="EB752" s="154"/>
      <c r="EC752" s="154"/>
      <c r="ED752" s="154"/>
      <c r="EE752" s="154"/>
      <c r="EF752" s="154"/>
      <c r="EG752" s="154"/>
      <c r="EH752" s="154"/>
      <c r="EI752" s="154"/>
      <c r="EJ752" s="154"/>
      <c r="EK752" s="154"/>
      <c r="EL752" s="154"/>
      <c r="EM752" s="154"/>
      <c r="EN752" s="154"/>
      <c r="EO752" s="154"/>
      <c r="EP752" s="154"/>
      <c r="EQ752" s="154"/>
      <c r="ER752" s="154"/>
      <c r="ES752" s="154"/>
      <c r="ET752" s="154"/>
      <c r="EU752" s="154"/>
      <c r="EV752" s="154"/>
      <c r="EW752" s="154"/>
      <c r="EX752" s="154"/>
      <c r="EY752" s="154"/>
      <c r="EZ752" s="154"/>
      <c r="FA752" s="154"/>
      <c r="FB752" s="154"/>
      <c r="FC752" s="154"/>
      <c r="FD752" s="154"/>
      <c r="FE752" s="154"/>
      <c r="FF752" s="154"/>
      <c r="FG752" s="154"/>
      <c r="FH752" s="154"/>
      <c r="FI752" s="154"/>
      <c r="FJ752" s="154"/>
      <c r="FK752" s="154"/>
      <c r="FL752" s="154"/>
      <c r="FM752" s="154"/>
      <c r="FN752" s="154"/>
      <c r="FO752" s="154"/>
      <c r="FP752" s="154"/>
      <c r="FQ752" s="154"/>
      <c r="FR752" s="154"/>
      <c r="FS752" s="154"/>
      <c r="FT752" s="154"/>
      <c r="FU752" s="154"/>
      <c r="FV752" s="154"/>
      <c r="FW752" s="154"/>
      <c r="FX752" s="154"/>
      <c r="FY752" s="154"/>
      <c r="FZ752" s="154"/>
      <c r="GA752" s="154"/>
      <c r="GB752" s="154"/>
      <c r="GC752" s="154"/>
      <c r="GD752" s="154"/>
      <c r="GE752" s="154"/>
      <c r="GF752" s="154"/>
      <c r="GG752" s="154"/>
      <c r="GH752" s="154"/>
      <c r="GI752" s="154"/>
      <c r="GJ752" s="154"/>
      <c r="GK752" s="154"/>
      <c r="GL752" s="154"/>
      <c r="GM752" s="154"/>
      <c r="GN752" s="154"/>
      <c r="GO752" s="154"/>
      <c r="GP752" s="154"/>
      <c r="GQ752" s="154"/>
      <c r="GR752" s="154"/>
      <c r="GS752" s="154"/>
      <c r="GT752" s="154"/>
      <c r="GU752" s="154"/>
      <c r="GV752" s="154"/>
      <c r="GW752" s="154"/>
      <c r="GX752" s="154"/>
      <c r="GY752" s="154"/>
      <c r="GZ752" s="154"/>
      <c r="HA752" s="154"/>
      <c r="HB752" s="154"/>
      <c r="HC752" s="154"/>
      <c r="HD752" s="154"/>
      <c r="HE752" s="154"/>
      <c r="HF752" s="154"/>
      <c r="HG752" s="154"/>
      <c r="HH752" s="154"/>
      <c r="HI752" s="154"/>
      <c r="HJ752" s="154"/>
      <c r="HK752" s="154"/>
      <c r="HL752" s="154"/>
      <c r="HM752" s="154"/>
      <c r="HN752" s="154"/>
      <c r="HO752" s="154"/>
      <c r="HP752" s="154"/>
      <c r="HQ752" s="154"/>
      <c r="HR752" s="154"/>
      <c r="HS752" s="154"/>
      <c r="HT752" s="154"/>
      <c r="HU752" s="154"/>
      <c r="HV752" s="154"/>
      <c r="HW752" s="154"/>
      <c r="HX752" s="154"/>
      <c r="HY752" s="154"/>
      <c r="HZ752" s="154"/>
      <c r="IA752" s="154"/>
      <c r="IB752" s="154"/>
      <c r="IC752" s="154"/>
      <c r="ID752" s="154"/>
      <c r="IE752" s="154"/>
      <c r="IF752" s="154"/>
      <c r="IG752" s="154"/>
      <c r="IH752" s="154"/>
      <c r="II752" s="154"/>
      <c r="IJ752" s="154"/>
      <c r="IK752" s="154"/>
      <c r="IL752" s="154"/>
      <c r="IM752" s="154"/>
      <c r="IN752" s="154"/>
      <c r="IO752" s="154"/>
      <c r="IP752" s="154"/>
      <c r="IQ752" s="154"/>
      <c r="IR752" s="154"/>
      <c r="IS752" s="154"/>
      <c r="IT752" s="154"/>
      <c r="IU752" s="154"/>
      <c r="IV752" s="154"/>
      <c r="IW752" s="154"/>
      <c r="IX752" s="154"/>
      <c r="IY752" s="154"/>
      <c r="IZ752" s="154"/>
      <c r="JA752" s="154"/>
      <c r="JB752" s="154"/>
      <c r="JC752" s="154"/>
      <c r="JD752" s="154"/>
      <c r="JE752" s="154"/>
      <c r="JF752" s="154"/>
      <c r="JG752" s="154"/>
      <c r="JH752" s="154"/>
      <c r="JI752" s="154"/>
      <c r="JJ752" s="154"/>
      <c r="JK752" s="154"/>
      <c r="JL752" s="154"/>
      <c r="JM752" s="154"/>
      <c r="JN752" s="154"/>
      <c r="JO752" s="154"/>
      <c r="JP752" s="154"/>
      <c r="JQ752" s="154"/>
      <c r="JR752" s="154"/>
      <c r="JS752" s="154"/>
      <c r="JT752" s="154"/>
      <c r="JU752" s="154"/>
      <c r="JV752" s="154"/>
      <c r="JW752" s="154"/>
      <c r="JX752" s="154"/>
      <c r="JY752" s="154"/>
      <c r="JZ752" s="154"/>
      <c r="KA752" s="154"/>
      <c r="KB752" s="154"/>
      <c r="KC752" s="154"/>
      <c r="KD752" s="154"/>
      <c r="KE752" s="154"/>
      <c r="KF752" s="154"/>
      <c r="KG752" s="154"/>
      <c r="KH752" s="154"/>
      <c r="KI752" s="154"/>
      <c r="KJ752" s="154"/>
      <c r="KK752" s="154"/>
      <c r="KL752" s="154"/>
      <c r="KM752" s="154"/>
      <c r="KN752" s="154"/>
      <c r="KO752" s="154"/>
      <c r="KP752" s="154"/>
      <c r="KQ752" s="154"/>
      <c r="KR752" s="154"/>
      <c r="KS752" s="154"/>
      <c r="KT752" s="154"/>
      <c r="KU752" s="154"/>
      <c r="KV752" s="154"/>
      <c r="KW752" s="154"/>
      <c r="KX752" s="154"/>
      <c r="KY752" s="154"/>
      <c r="KZ752" s="154"/>
      <c r="LA752" s="154"/>
      <c r="LB752" s="154"/>
      <c r="LC752" s="154"/>
      <c r="LD752" s="154"/>
      <c r="LE752" s="154"/>
      <c r="LF752" s="154"/>
      <c r="LG752" s="154"/>
      <c r="LH752" s="154"/>
      <c r="LI752" s="154"/>
      <c r="LJ752" s="154"/>
      <c r="LK752" s="154"/>
      <c r="LL752" s="154"/>
      <c r="LM752" s="154"/>
      <c r="LN752" s="154"/>
      <c r="LO752" s="154"/>
      <c r="LP752" s="154"/>
      <c r="LQ752" s="154"/>
      <c r="LR752" s="154"/>
      <c r="LS752" s="154"/>
      <c r="LT752" s="154"/>
      <c r="LU752" s="154"/>
      <c r="LV752" s="154"/>
      <c r="LW752" s="154"/>
      <c r="LX752" s="154"/>
      <c r="LY752" s="154"/>
      <c r="LZ752" s="154"/>
      <c r="MA752" s="154"/>
      <c r="MB752" s="154"/>
      <c r="MC752" s="154"/>
      <c r="MD752" s="154"/>
      <c r="ME752" s="154"/>
      <c r="MF752" s="154"/>
      <c r="MG752" s="154"/>
      <c r="MH752" s="154"/>
      <c r="MI752" s="154"/>
      <c r="MJ752" s="154"/>
      <c r="MK752" s="154"/>
      <c r="ML752" s="154"/>
      <c r="MM752" s="154"/>
      <c r="MN752" s="154"/>
      <c r="MO752" s="154"/>
      <c r="MP752" s="154"/>
      <c r="MQ752" s="154"/>
      <c r="MR752" s="154"/>
      <c r="MS752" s="154"/>
      <c r="MT752" s="154"/>
      <c r="MU752" s="154"/>
      <c r="MV752" s="154"/>
      <c r="MW752" s="154"/>
      <c r="MX752" s="154"/>
      <c r="MY752" s="154"/>
      <c r="MZ752" s="154"/>
      <c r="NA752" s="154"/>
      <c r="NB752" s="154"/>
      <c r="NC752" s="154"/>
      <c r="ND752" s="154"/>
      <c r="NE752" s="154"/>
      <c r="NF752" s="154"/>
      <c r="NG752" s="154"/>
      <c r="NH752" s="154"/>
      <c r="NI752" s="154"/>
      <c r="NJ752" s="154"/>
      <c r="NK752" s="154"/>
      <c r="NL752" s="154"/>
      <c r="NM752" s="154"/>
      <c r="NN752" s="154"/>
      <c r="NO752" s="154"/>
      <c r="NP752" s="154"/>
      <c r="NQ752" s="154"/>
      <c r="NR752" s="154"/>
      <c r="NS752" s="154"/>
      <c r="NT752" s="154"/>
      <c r="NU752" s="154"/>
      <c r="NV752" s="154"/>
      <c r="NW752" s="154"/>
      <c r="NX752" s="154"/>
      <c r="NY752" s="154"/>
      <c r="NZ752" s="154"/>
      <c r="OA752" s="154"/>
      <c r="OB752" s="154"/>
      <c r="OC752" s="154"/>
      <c r="OD752" s="154"/>
      <c r="OE752" s="154"/>
      <c r="OF752" s="154"/>
      <c r="OG752" s="154"/>
      <c r="OH752" s="154"/>
      <c r="OI752" s="154"/>
      <c r="OJ752" s="154"/>
      <c r="OK752" s="154"/>
      <c r="OL752" s="154"/>
      <c r="OM752" s="154"/>
      <c r="ON752" s="154"/>
      <c r="OO752" s="154"/>
      <c r="OP752" s="154"/>
      <c r="OQ752" s="154"/>
      <c r="OR752" s="154"/>
      <c r="OS752" s="154"/>
      <c r="OT752" s="154"/>
      <c r="OU752" s="154"/>
      <c r="OV752" s="154"/>
      <c r="OW752" s="154"/>
      <c r="OX752" s="154"/>
      <c r="OY752" s="154"/>
      <c r="OZ752" s="154"/>
      <c r="PA752" s="154"/>
      <c r="PB752" s="154"/>
      <c r="PC752" s="154"/>
      <c r="PD752" s="154"/>
      <c r="PE752" s="154"/>
      <c r="PF752" s="154"/>
      <c r="PG752" s="154"/>
      <c r="PH752" s="154"/>
      <c r="PI752" s="154"/>
      <c r="PJ752" s="154"/>
      <c r="PK752" s="154"/>
      <c r="PL752" s="154"/>
      <c r="PM752" s="154"/>
      <c r="PN752" s="154"/>
      <c r="PO752" s="154"/>
      <c r="PP752" s="154"/>
      <c r="PQ752" s="154"/>
      <c r="PR752" s="154"/>
      <c r="PS752" s="154"/>
      <c r="PT752" s="154"/>
      <c r="PU752" s="154"/>
      <c r="PV752" s="154"/>
      <c r="PW752" s="154"/>
      <c r="PX752" s="154"/>
      <c r="PY752" s="154"/>
      <c r="PZ752" s="154"/>
      <c r="QA752" s="154"/>
      <c r="QB752" s="154"/>
      <c r="QC752" s="154"/>
      <c r="QD752" s="154"/>
      <c r="QE752" s="154"/>
      <c r="QF752" s="154"/>
      <c r="QG752" s="154"/>
      <c r="QH752" s="154"/>
      <c r="QI752" s="154"/>
      <c r="QJ752" s="154"/>
      <c r="QK752" s="154"/>
      <c r="QL752" s="154"/>
      <c r="QM752" s="154"/>
      <c r="QN752" s="154"/>
      <c r="QO752" s="154"/>
      <c r="QP752" s="154"/>
      <c r="QQ752" s="154"/>
      <c r="QR752" s="154"/>
      <c r="QS752" s="154"/>
      <c r="QT752" s="154"/>
      <c r="QU752" s="154"/>
      <c r="QV752" s="154"/>
      <c r="QW752" s="154"/>
      <c r="QX752" s="154"/>
      <c r="QY752" s="154"/>
      <c r="QZ752" s="154"/>
      <c r="RA752" s="154"/>
      <c r="RB752" s="154"/>
      <c r="RC752" s="154"/>
      <c r="RD752" s="154"/>
      <c r="RE752" s="154"/>
      <c r="RF752" s="154"/>
      <c r="RG752" s="154"/>
      <c r="RH752" s="154"/>
      <c r="RI752" s="154"/>
      <c r="RJ752" s="154"/>
      <c r="RK752" s="154"/>
      <c r="RL752" s="154"/>
      <c r="RM752" s="154"/>
      <c r="RN752" s="154"/>
      <c r="RO752" s="154"/>
      <c r="RP752" s="154"/>
      <c r="RQ752" s="154"/>
      <c r="RR752" s="154"/>
      <c r="RS752" s="154"/>
      <c r="RT752" s="154"/>
      <c r="RU752" s="154"/>
      <c r="RV752" s="154"/>
      <c r="RW752" s="154"/>
      <c r="RX752" s="154"/>
      <c r="RY752" s="154"/>
      <c r="RZ752" s="154"/>
      <c r="SA752" s="154"/>
      <c r="SB752" s="154"/>
      <c r="SC752" s="154"/>
      <c r="SD752" s="154"/>
      <c r="SE752" s="154"/>
      <c r="SF752" s="154"/>
      <c r="SG752" s="154"/>
      <c r="SH752" s="154"/>
      <c r="SI752" s="154"/>
      <c r="SJ752" s="154"/>
      <c r="SK752" s="154"/>
      <c r="SL752" s="154"/>
      <c r="SM752" s="154"/>
      <c r="SN752" s="154"/>
      <c r="SO752" s="154"/>
      <c r="SP752" s="154"/>
      <c r="SQ752" s="154"/>
      <c r="SR752" s="154"/>
      <c r="SS752" s="154"/>
      <c r="ST752" s="154"/>
      <c r="SU752" s="154"/>
      <c r="SV752" s="154"/>
      <c r="SW752" s="154"/>
      <c r="SX752" s="154"/>
      <c r="SY752" s="154"/>
      <c r="SZ752" s="154"/>
      <c r="TA752" s="154"/>
      <c r="TB752" s="154"/>
      <c r="TC752" s="154"/>
      <c r="TD752" s="154"/>
      <c r="TE752" s="154"/>
      <c r="TF752" s="154"/>
      <c r="TG752" s="154"/>
      <c r="TH752" s="154"/>
      <c r="TI752" s="154"/>
      <c r="TJ752" s="154"/>
      <c r="TK752" s="154"/>
      <c r="TL752" s="154"/>
      <c r="TM752" s="154"/>
      <c r="TN752" s="154"/>
      <c r="TO752" s="154"/>
      <c r="TP752" s="154"/>
      <c r="TQ752" s="154"/>
      <c r="TR752" s="154"/>
      <c r="TS752" s="154"/>
      <c r="TT752" s="154"/>
      <c r="TU752" s="154"/>
      <c r="TV752" s="154"/>
      <c r="TW752" s="154"/>
      <c r="TX752" s="154"/>
      <c r="TY752" s="154"/>
      <c r="TZ752" s="154"/>
      <c r="UA752" s="154"/>
      <c r="UB752" s="154"/>
      <c r="UC752" s="154"/>
      <c r="UD752" s="154"/>
      <c r="UE752" s="154"/>
      <c r="UF752" s="154"/>
      <c r="UG752" s="154"/>
      <c r="UH752" s="154"/>
      <c r="UI752" s="154"/>
      <c r="UJ752" s="154"/>
      <c r="UK752" s="154"/>
      <c r="UL752" s="154"/>
      <c r="UM752" s="154"/>
      <c r="UN752" s="154"/>
      <c r="UO752" s="154"/>
      <c r="UP752" s="154"/>
      <c r="UQ752" s="154"/>
      <c r="UR752" s="154"/>
      <c r="US752" s="154"/>
      <c r="UT752" s="154"/>
      <c r="UU752" s="154"/>
      <c r="UV752" s="154"/>
      <c r="UW752" s="154"/>
      <c r="UX752" s="154"/>
      <c r="UY752" s="154"/>
      <c r="UZ752" s="154"/>
      <c r="VA752" s="154"/>
      <c r="VB752" s="154"/>
      <c r="VC752" s="154"/>
      <c r="VD752" s="154"/>
      <c r="VE752" s="154"/>
      <c r="VF752" s="154"/>
      <c r="VG752" s="154"/>
      <c r="VH752" s="154"/>
      <c r="VI752" s="154"/>
      <c r="VJ752" s="154"/>
      <c r="VK752" s="154"/>
      <c r="VL752" s="154"/>
      <c r="VM752" s="154"/>
      <c r="VN752" s="154"/>
      <c r="VO752" s="154"/>
      <c r="VP752" s="154"/>
      <c r="VQ752" s="154"/>
      <c r="VR752" s="154"/>
      <c r="VS752" s="154"/>
      <c r="VT752" s="154"/>
      <c r="VU752" s="154"/>
      <c r="VV752" s="154"/>
      <c r="VW752" s="154"/>
    </row>
    <row r="753" spans="1:595" s="153" customFormat="1" ht="56.25" customHeight="1">
      <c r="A753" s="798"/>
      <c r="B753" s="688" t="s">
        <v>1578</v>
      </c>
      <c r="C753" s="676" t="s">
        <v>1579</v>
      </c>
      <c r="D753" s="680" t="s">
        <v>1279</v>
      </c>
      <c r="E753" s="705" t="s">
        <v>1300</v>
      </c>
      <c r="F753" s="699" t="s">
        <v>51</v>
      </c>
      <c r="G753" s="716">
        <v>43831</v>
      </c>
      <c r="H753" s="699" t="s">
        <v>24</v>
      </c>
      <c r="I753" s="230" t="s">
        <v>352</v>
      </c>
      <c r="J753" s="231" t="s">
        <v>1580</v>
      </c>
      <c r="K753" s="232" t="s">
        <v>1581</v>
      </c>
      <c r="L753" s="231" t="s">
        <v>28</v>
      </c>
      <c r="M753" s="233">
        <f t="shared" ref="M753:R753" si="92">M754</f>
        <v>90000</v>
      </c>
      <c r="N753" s="233">
        <f t="shared" si="92"/>
        <v>90000</v>
      </c>
      <c r="O753" s="233">
        <f t="shared" si="92"/>
        <v>150000</v>
      </c>
      <c r="P753" s="233">
        <f t="shared" si="92"/>
        <v>150000</v>
      </c>
      <c r="Q753" s="233">
        <f t="shared" si="92"/>
        <v>150000</v>
      </c>
      <c r="R753" s="233">
        <f t="shared" si="92"/>
        <v>150000</v>
      </c>
      <c r="S753" s="558"/>
      <c r="AU753" s="154"/>
      <c r="AV753" s="154"/>
      <c r="AW753" s="154"/>
      <c r="AX753" s="154"/>
      <c r="AY753" s="154"/>
      <c r="AZ753" s="154"/>
      <c r="BA753" s="154"/>
      <c r="BB753" s="154"/>
      <c r="BC753" s="154"/>
      <c r="BD753" s="154"/>
      <c r="BE753" s="154"/>
      <c r="BF753" s="154"/>
      <c r="BG753" s="154"/>
      <c r="BH753" s="154"/>
      <c r="BI753" s="154"/>
      <c r="BJ753" s="154"/>
      <c r="BK753" s="154"/>
      <c r="BL753" s="154"/>
      <c r="BM753" s="154"/>
      <c r="BN753" s="154"/>
      <c r="BO753" s="154"/>
      <c r="BP753" s="154"/>
      <c r="BQ753" s="154"/>
      <c r="BR753" s="154"/>
      <c r="BS753" s="154"/>
      <c r="BT753" s="154"/>
      <c r="BU753" s="154"/>
      <c r="BV753" s="154"/>
      <c r="BW753" s="154"/>
      <c r="BX753" s="154"/>
      <c r="BY753" s="154"/>
      <c r="BZ753" s="154"/>
      <c r="CA753" s="154"/>
      <c r="CB753" s="154"/>
      <c r="CC753" s="154"/>
      <c r="CD753" s="154"/>
      <c r="CE753" s="154"/>
      <c r="CF753" s="154"/>
      <c r="CG753" s="154"/>
      <c r="CH753" s="154"/>
      <c r="CI753" s="154"/>
      <c r="CJ753" s="154"/>
      <c r="CK753" s="154"/>
      <c r="CL753" s="154"/>
      <c r="CM753" s="154"/>
      <c r="CN753" s="154"/>
      <c r="CO753" s="154"/>
      <c r="CP753" s="154"/>
      <c r="CQ753" s="154"/>
      <c r="CR753" s="154"/>
      <c r="CS753" s="154"/>
      <c r="CT753" s="154"/>
      <c r="CU753" s="154"/>
      <c r="CV753" s="154"/>
      <c r="CW753" s="154"/>
      <c r="CX753" s="154"/>
      <c r="CY753" s="154"/>
      <c r="CZ753" s="154"/>
      <c r="DA753" s="154"/>
      <c r="DB753" s="154"/>
      <c r="DC753" s="154"/>
      <c r="DD753" s="154"/>
      <c r="DE753" s="154"/>
      <c r="DF753" s="154"/>
      <c r="DG753" s="154"/>
      <c r="DH753" s="154"/>
      <c r="DI753" s="154"/>
      <c r="DJ753" s="154"/>
      <c r="DK753" s="154"/>
      <c r="DL753" s="154"/>
      <c r="DM753" s="154"/>
      <c r="DN753" s="154"/>
      <c r="DO753" s="154"/>
      <c r="DP753" s="154"/>
      <c r="DQ753" s="154"/>
      <c r="DR753" s="154"/>
      <c r="DS753" s="154"/>
      <c r="DT753" s="154"/>
      <c r="DU753" s="154"/>
      <c r="DV753" s="154"/>
      <c r="DW753" s="154"/>
      <c r="DX753" s="154"/>
      <c r="DY753" s="154"/>
      <c r="DZ753" s="154"/>
      <c r="EA753" s="154"/>
      <c r="EB753" s="154"/>
      <c r="EC753" s="154"/>
      <c r="ED753" s="154"/>
      <c r="EE753" s="154"/>
      <c r="EF753" s="154"/>
      <c r="EG753" s="154"/>
      <c r="EH753" s="154"/>
      <c r="EI753" s="154"/>
      <c r="EJ753" s="154"/>
      <c r="EK753" s="154"/>
      <c r="EL753" s="154"/>
      <c r="EM753" s="154"/>
      <c r="EN753" s="154"/>
      <c r="EO753" s="154"/>
      <c r="EP753" s="154"/>
      <c r="EQ753" s="154"/>
      <c r="ER753" s="154"/>
      <c r="ES753" s="154"/>
      <c r="ET753" s="154"/>
      <c r="EU753" s="154"/>
      <c r="EV753" s="154"/>
      <c r="EW753" s="154"/>
      <c r="EX753" s="154"/>
      <c r="EY753" s="154"/>
      <c r="EZ753" s="154"/>
      <c r="FA753" s="154"/>
      <c r="FB753" s="154"/>
      <c r="FC753" s="154"/>
      <c r="FD753" s="154"/>
      <c r="FE753" s="154"/>
      <c r="FF753" s="154"/>
      <c r="FG753" s="154"/>
      <c r="FH753" s="154"/>
      <c r="FI753" s="154"/>
      <c r="FJ753" s="154"/>
      <c r="FK753" s="154"/>
      <c r="FL753" s="154"/>
      <c r="FM753" s="154"/>
      <c r="FN753" s="154"/>
      <c r="FO753" s="154"/>
      <c r="FP753" s="154"/>
      <c r="FQ753" s="154"/>
      <c r="FR753" s="154"/>
      <c r="FS753" s="154"/>
      <c r="FT753" s="154"/>
      <c r="FU753" s="154"/>
      <c r="FV753" s="154"/>
      <c r="FW753" s="154"/>
      <c r="FX753" s="154"/>
      <c r="FY753" s="154"/>
      <c r="FZ753" s="154"/>
      <c r="GA753" s="154"/>
      <c r="GB753" s="154"/>
      <c r="GC753" s="154"/>
      <c r="GD753" s="154"/>
      <c r="GE753" s="154"/>
      <c r="GF753" s="154"/>
      <c r="GG753" s="154"/>
      <c r="GH753" s="154"/>
      <c r="GI753" s="154"/>
      <c r="GJ753" s="154"/>
      <c r="GK753" s="154"/>
      <c r="GL753" s="154"/>
      <c r="GM753" s="154"/>
      <c r="GN753" s="154"/>
      <c r="GO753" s="154"/>
      <c r="GP753" s="154"/>
      <c r="GQ753" s="154"/>
      <c r="GR753" s="154"/>
      <c r="GS753" s="154"/>
      <c r="GT753" s="154"/>
      <c r="GU753" s="154"/>
      <c r="GV753" s="154"/>
      <c r="GW753" s="154"/>
      <c r="GX753" s="154"/>
      <c r="GY753" s="154"/>
      <c r="GZ753" s="154"/>
      <c r="HA753" s="154"/>
      <c r="HB753" s="154"/>
      <c r="HC753" s="154"/>
      <c r="HD753" s="154"/>
      <c r="HE753" s="154"/>
      <c r="HF753" s="154"/>
      <c r="HG753" s="154"/>
      <c r="HH753" s="154"/>
      <c r="HI753" s="154"/>
      <c r="HJ753" s="154"/>
      <c r="HK753" s="154"/>
      <c r="HL753" s="154"/>
      <c r="HM753" s="154"/>
      <c r="HN753" s="154"/>
      <c r="HO753" s="154"/>
      <c r="HP753" s="154"/>
      <c r="HQ753" s="154"/>
      <c r="HR753" s="154"/>
      <c r="HS753" s="154"/>
      <c r="HT753" s="154"/>
      <c r="HU753" s="154"/>
      <c r="HV753" s="154"/>
      <c r="HW753" s="154"/>
      <c r="HX753" s="154"/>
      <c r="HY753" s="154"/>
      <c r="HZ753" s="154"/>
      <c r="IA753" s="154"/>
      <c r="IB753" s="154"/>
      <c r="IC753" s="154"/>
      <c r="ID753" s="154"/>
      <c r="IE753" s="154"/>
      <c r="IF753" s="154"/>
      <c r="IG753" s="154"/>
      <c r="IH753" s="154"/>
      <c r="II753" s="154"/>
      <c r="IJ753" s="154"/>
      <c r="IK753" s="154"/>
      <c r="IL753" s="154"/>
      <c r="IM753" s="154"/>
      <c r="IN753" s="154"/>
      <c r="IO753" s="154"/>
      <c r="IP753" s="154"/>
      <c r="IQ753" s="154"/>
      <c r="IR753" s="154"/>
      <c r="IS753" s="154"/>
      <c r="IT753" s="154"/>
      <c r="IU753" s="154"/>
      <c r="IV753" s="154"/>
      <c r="IW753" s="154"/>
      <c r="IX753" s="154"/>
      <c r="IY753" s="154"/>
      <c r="IZ753" s="154"/>
      <c r="JA753" s="154"/>
      <c r="JB753" s="154"/>
      <c r="JC753" s="154"/>
      <c r="JD753" s="154"/>
      <c r="JE753" s="154"/>
      <c r="JF753" s="154"/>
      <c r="JG753" s="154"/>
      <c r="JH753" s="154"/>
      <c r="JI753" s="154"/>
      <c r="JJ753" s="154"/>
      <c r="JK753" s="154"/>
      <c r="JL753" s="154"/>
      <c r="JM753" s="154"/>
      <c r="JN753" s="154"/>
      <c r="JO753" s="154"/>
      <c r="JP753" s="154"/>
      <c r="JQ753" s="154"/>
      <c r="JR753" s="154"/>
      <c r="JS753" s="154"/>
      <c r="JT753" s="154"/>
      <c r="JU753" s="154"/>
      <c r="JV753" s="154"/>
      <c r="JW753" s="154"/>
      <c r="JX753" s="154"/>
      <c r="JY753" s="154"/>
      <c r="JZ753" s="154"/>
      <c r="KA753" s="154"/>
      <c r="KB753" s="154"/>
      <c r="KC753" s="154"/>
      <c r="KD753" s="154"/>
      <c r="KE753" s="154"/>
      <c r="KF753" s="154"/>
      <c r="KG753" s="154"/>
      <c r="KH753" s="154"/>
      <c r="KI753" s="154"/>
      <c r="KJ753" s="154"/>
      <c r="KK753" s="154"/>
      <c r="KL753" s="154"/>
      <c r="KM753" s="154"/>
      <c r="KN753" s="154"/>
      <c r="KO753" s="154"/>
      <c r="KP753" s="154"/>
      <c r="KQ753" s="154"/>
      <c r="KR753" s="154"/>
      <c r="KS753" s="154"/>
      <c r="KT753" s="154"/>
      <c r="KU753" s="154"/>
      <c r="KV753" s="154"/>
      <c r="KW753" s="154"/>
      <c r="KX753" s="154"/>
      <c r="KY753" s="154"/>
      <c r="KZ753" s="154"/>
      <c r="LA753" s="154"/>
      <c r="LB753" s="154"/>
      <c r="LC753" s="154"/>
      <c r="LD753" s="154"/>
      <c r="LE753" s="154"/>
      <c r="LF753" s="154"/>
      <c r="LG753" s="154"/>
      <c r="LH753" s="154"/>
      <c r="LI753" s="154"/>
      <c r="LJ753" s="154"/>
      <c r="LK753" s="154"/>
      <c r="LL753" s="154"/>
      <c r="LM753" s="154"/>
      <c r="LN753" s="154"/>
      <c r="LO753" s="154"/>
      <c r="LP753" s="154"/>
      <c r="LQ753" s="154"/>
      <c r="LR753" s="154"/>
      <c r="LS753" s="154"/>
      <c r="LT753" s="154"/>
      <c r="LU753" s="154"/>
      <c r="LV753" s="154"/>
      <c r="LW753" s="154"/>
      <c r="LX753" s="154"/>
      <c r="LY753" s="154"/>
      <c r="LZ753" s="154"/>
      <c r="MA753" s="154"/>
      <c r="MB753" s="154"/>
      <c r="MC753" s="154"/>
      <c r="MD753" s="154"/>
      <c r="ME753" s="154"/>
      <c r="MF753" s="154"/>
      <c r="MG753" s="154"/>
      <c r="MH753" s="154"/>
      <c r="MI753" s="154"/>
      <c r="MJ753" s="154"/>
      <c r="MK753" s="154"/>
      <c r="ML753" s="154"/>
      <c r="MM753" s="154"/>
      <c r="MN753" s="154"/>
      <c r="MO753" s="154"/>
      <c r="MP753" s="154"/>
      <c r="MQ753" s="154"/>
      <c r="MR753" s="154"/>
      <c r="MS753" s="154"/>
      <c r="MT753" s="154"/>
      <c r="MU753" s="154"/>
      <c r="MV753" s="154"/>
      <c r="MW753" s="154"/>
      <c r="MX753" s="154"/>
      <c r="MY753" s="154"/>
      <c r="MZ753" s="154"/>
      <c r="NA753" s="154"/>
      <c r="NB753" s="154"/>
      <c r="NC753" s="154"/>
      <c r="ND753" s="154"/>
      <c r="NE753" s="154"/>
      <c r="NF753" s="154"/>
      <c r="NG753" s="154"/>
      <c r="NH753" s="154"/>
      <c r="NI753" s="154"/>
      <c r="NJ753" s="154"/>
      <c r="NK753" s="154"/>
      <c r="NL753" s="154"/>
      <c r="NM753" s="154"/>
      <c r="NN753" s="154"/>
      <c r="NO753" s="154"/>
      <c r="NP753" s="154"/>
      <c r="NQ753" s="154"/>
      <c r="NR753" s="154"/>
      <c r="NS753" s="154"/>
      <c r="NT753" s="154"/>
      <c r="NU753" s="154"/>
      <c r="NV753" s="154"/>
      <c r="NW753" s="154"/>
      <c r="NX753" s="154"/>
      <c r="NY753" s="154"/>
      <c r="NZ753" s="154"/>
      <c r="OA753" s="154"/>
      <c r="OB753" s="154"/>
      <c r="OC753" s="154"/>
      <c r="OD753" s="154"/>
      <c r="OE753" s="154"/>
      <c r="OF753" s="154"/>
      <c r="OG753" s="154"/>
      <c r="OH753" s="154"/>
      <c r="OI753" s="154"/>
      <c r="OJ753" s="154"/>
      <c r="OK753" s="154"/>
      <c r="OL753" s="154"/>
      <c r="OM753" s="154"/>
      <c r="ON753" s="154"/>
      <c r="OO753" s="154"/>
      <c r="OP753" s="154"/>
      <c r="OQ753" s="154"/>
      <c r="OR753" s="154"/>
      <c r="OS753" s="154"/>
      <c r="OT753" s="154"/>
      <c r="OU753" s="154"/>
      <c r="OV753" s="154"/>
      <c r="OW753" s="154"/>
      <c r="OX753" s="154"/>
      <c r="OY753" s="154"/>
      <c r="OZ753" s="154"/>
      <c r="PA753" s="154"/>
      <c r="PB753" s="154"/>
      <c r="PC753" s="154"/>
      <c r="PD753" s="154"/>
      <c r="PE753" s="154"/>
      <c r="PF753" s="154"/>
      <c r="PG753" s="154"/>
      <c r="PH753" s="154"/>
      <c r="PI753" s="154"/>
      <c r="PJ753" s="154"/>
      <c r="PK753" s="154"/>
      <c r="PL753" s="154"/>
      <c r="PM753" s="154"/>
      <c r="PN753" s="154"/>
      <c r="PO753" s="154"/>
      <c r="PP753" s="154"/>
      <c r="PQ753" s="154"/>
      <c r="PR753" s="154"/>
      <c r="PS753" s="154"/>
      <c r="PT753" s="154"/>
      <c r="PU753" s="154"/>
      <c r="PV753" s="154"/>
      <c r="PW753" s="154"/>
      <c r="PX753" s="154"/>
      <c r="PY753" s="154"/>
      <c r="PZ753" s="154"/>
      <c r="QA753" s="154"/>
      <c r="QB753" s="154"/>
      <c r="QC753" s="154"/>
      <c r="QD753" s="154"/>
      <c r="QE753" s="154"/>
      <c r="QF753" s="154"/>
      <c r="QG753" s="154"/>
      <c r="QH753" s="154"/>
      <c r="QI753" s="154"/>
      <c r="QJ753" s="154"/>
      <c r="QK753" s="154"/>
      <c r="QL753" s="154"/>
      <c r="QM753" s="154"/>
      <c r="QN753" s="154"/>
      <c r="QO753" s="154"/>
      <c r="QP753" s="154"/>
      <c r="QQ753" s="154"/>
      <c r="QR753" s="154"/>
      <c r="QS753" s="154"/>
      <c r="QT753" s="154"/>
      <c r="QU753" s="154"/>
      <c r="QV753" s="154"/>
      <c r="QW753" s="154"/>
      <c r="QX753" s="154"/>
      <c r="QY753" s="154"/>
      <c r="QZ753" s="154"/>
      <c r="RA753" s="154"/>
      <c r="RB753" s="154"/>
      <c r="RC753" s="154"/>
      <c r="RD753" s="154"/>
      <c r="RE753" s="154"/>
      <c r="RF753" s="154"/>
      <c r="RG753" s="154"/>
      <c r="RH753" s="154"/>
      <c r="RI753" s="154"/>
      <c r="RJ753" s="154"/>
      <c r="RK753" s="154"/>
      <c r="RL753" s="154"/>
      <c r="RM753" s="154"/>
      <c r="RN753" s="154"/>
      <c r="RO753" s="154"/>
      <c r="RP753" s="154"/>
      <c r="RQ753" s="154"/>
      <c r="RR753" s="154"/>
      <c r="RS753" s="154"/>
      <c r="RT753" s="154"/>
      <c r="RU753" s="154"/>
      <c r="RV753" s="154"/>
      <c r="RW753" s="154"/>
      <c r="RX753" s="154"/>
      <c r="RY753" s="154"/>
      <c r="RZ753" s="154"/>
      <c r="SA753" s="154"/>
      <c r="SB753" s="154"/>
      <c r="SC753" s="154"/>
      <c r="SD753" s="154"/>
      <c r="SE753" s="154"/>
      <c r="SF753" s="154"/>
      <c r="SG753" s="154"/>
      <c r="SH753" s="154"/>
      <c r="SI753" s="154"/>
      <c r="SJ753" s="154"/>
      <c r="SK753" s="154"/>
      <c r="SL753" s="154"/>
      <c r="SM753" s="154"/>
      <c r="SN753" s="154"/>
      <c r="SO753" s="154"/>
      <c r="SP753" s="154"/>
      <c r="SQ753" s="154"/>
      <c r="SR753" s="154"/>
      <c r="SS753" s="154"/>
      <c r="ST753" s="154"/>
      <c r="SU753" s="154"/>
      <c r="SV753" s="154"/>
      <c r="SW753" s="154"/>
      <c r="SX753" s="154"/>
      <c r="SY753" s="154"/>
      <c r="SZ753" s="154"/>
      <c r="TA753" s="154"/>
      <c r="TB753" s="154"/>
      <c r="TC753" s="154"/>
      <c r="TD753" s="154"/>
      <c r="TE753" s="154"/>
      <c r="TF753" s="154"/>
      <c r="TG753" s="154"/>
      <c r="TH753" s="154"/>
      <c r="TI753" s="154"/>
      <c r="TJ753" s="154"/>
      <c r="TK753" s="154"/>
      <c r="TL753" s="154"/>
      <c r="TM753" s="154"/>
      <c r="TN753" s="154"/>
      <c r="TO753" s="154"/>
      <c r="TP753" s="154"/>
      <c r="TQ753" s="154"/>
      <c r="TR753" s="154"/>
      <c r="TS753" s="154"/>
      <c r="TT753" s="154"/>
      <c r="TU753" s="154"/>
      <c r="TV753" s="154"/>
      <c r="TW753" s="154"/>
      <c r="TX753" s="154"/>
      <c r="TY753" s="154"/>
      <c r="TZ753" s="154"/>
      <c r="UA753" s="154"/>
      <c r="UB753" s="154"/>
      <c r="UC753" s="154"/>
      <c r="UD753" s="154"/>
      <c r="UE753" s="154"/>
      <c r="UF753" s="154"/>
      <c r="UG753" s="154"/>
      <c r="UH753" s="154"/>
      <c r="UI753" s="154"/>
      <c r="UJ753" s="154"/>
      <c r="UK753" s="154"/>
      <c r="UL753" s="154"/>
      <c r="UM753" s="154"/>
      <c r="UN753" s="154"/>
      <c r="UO753" s="154"/>
      <c r="UP753" s="154"/>
      <c r="UQ753" s="154"/>
      <c r="UR753" s="154"/>
      <c r="US753" s="154"/>
      <c r="UT753" s="154"/>
      <c r="UU753" s="154"/>
      <c r="UV753" s="154"/>
      <c r="UW753" s="154"/>
      <c r="UX753" s="154"/>
      <c r="UY753" s="154"/>
      <c r="UZ753" s="154"/>
      <c r="VA753" s="154"/>
      <c r="VB753" s="154"/>
      <c r="VC753" s="154"/>
      <c r="VD753" s="154"/>
      <c r="VE753" s="154"/>
      <c r="VF753" s="154"/>
      <c r="VG753" s="154"/>
      <c r="VH753" s="154"/>
      <c r="VI753" s="154"/>
      <c r="VJ753" s="154"/>
      <c r="VK753" s="154"/>
      <c r="VL753" s="154"/>
      <c r="VM753" s="154"/>
      <c r="VN753" s="154"/>
      <c r="VO753" s="154"/>
      <c r="VP753" s="154"/>
      <c r="VQ753" s="154"/>
      <c r="VR753" s="154"/>
      <c r="VS753" s="154"/>
      <c r="VT753" s="154"/>
      <c r="VU753" s="154"/>
      <c r="VV753" s="154"/>
      <c r="VW753" s="154"/>
    </row>
    <row r="754" spans="1:595" s="153" customFormat="1" ht="45" customHeight="1">
      <c r="A754" s="798"/>
      <c r="B754" s="689"/>
      <c r="C754" s="658"/>
      <c r="D754" s="660"/>
      <c r="E754" s="705"/>
      <c r="F754" s="699"/>
      <c r="G754" s="716"/>
      <c r="H754" s="699"/>
      <c r="I754" s="169" t="s">
        <v>352</v>
      </c>
      <c r="J754" s="169" t="s">
        <v>26</v>
      </c>
      <c r="K754" s="175" t="s">
        <v>1581</v>
      </c>
      <c r="L754" s="169" t="s">
        <v>424</v>
      </c>
      <c r="M754" s="155">
        <v>90000</v>
      </c>
      <c r="N754" s="155">
        <v>90000</v>
      </c>
      <c r="O754" s="155">
        <v>150000</v>
      </c>
      <c r="P754" s="168">
        <v>150000</v>
      </c>
      <c r="Q754" s="161">
        <v>150000</v>
      </c>
      <c r="R754" s="161">
        <v>150000</v>
      </c>
      <c r="S754" s="545">
        <v>3</v>
      </c>
      <c r="AU754" s="154"/>
      <c r="AV754" s="154"/>
      <c r="AW754" s="154"/>
      <c r="AX754" s="154"/>
      <c r="AY754" s="154"/>
      <c r="AZ754" s="154"/>
      <c r="BA754" s="154"/>
      <c r="BB754" s="154"/>
      <c r="BC754" s="154"/>
      <c r="BD754" s="154"/>
      <c r="BE754" s="154"/>
      <c r="BF754" s="154"/>
      <c r="BG754" s="154"/>
      <c r="BH754" s="154"/>
      <c r="BI754" s="154"/>
      <c r="BJ754" s="154"/>
      <c r="BK754" s="154"/>
      <c r="BL754" s="154"/>
      <c r="BM754" s="154"/>
      <c r="BN754" s="154"/>
      <c r="BO754" s="154"/>
      <c r="BP754" s="154"/>
      <c r="BQ754" s="154"/>
      <c r="BR754" s="154"/>
      <c r="BS754" s="154"/>
      <c r="BT754" s="154"/>
      <c r="BU754" s="154"/>
      <c r="BV754" s="154"/>
      <c r="BW754" s="154"/>
      <c r="BX754" s="154"/>
      <c r="BY754" s="154"/>
      <c r="BZ754" s="154"/>
      <c r="CA754" s="154"/>
      <c r="CB754" s="154"/>
      <c r="CC754" s="154"/>
      <c r="CD754" s="154"/>
      <c r="CE754" s="154"/>
      <c r="CF754" s="154"/>
      <c r="CG754" s="154"/>
      <c r="CH754" s="154"/>
      <c r="CI754" s="154"/>
      <c r="CJ754" s="154"/>
      <c r="CK754" s="154"/>
      <c r="CL754" s="154"/>
      <c r="CM754" s="154"/>
      <c r="CN754" s="154"/>
      <c r="CO754" s="154"/>
      <c r="CP754" s="154"/>
      <c r="CQ754" s="154"/>
      <c r="CR754" s="154"/>
      <c r="CS754" s="154"/>
      <c r="CT754" s="154"/>
      <c r="CU754" s="154"/>
      <c r="CV754" s="154"/>
      <c r="CW754" s="154"/>
      <c r="CX754" s="154"/>
      <c r="CY754" s="154"/>
      <c r="CZ754" s="154"/>
      <c r="DA754" s="154"/>
      <c r="DB754" s="154"/>
      <c r="DC754" s="154"/>
      <c r="DD754" s="154"/>
      <c r="DE754" s="154"/>
      <c r="DF754" s="154"/>
      <c r="DG754" s="154"/>
      <c r="DH754" s="154"/>
      <c r="DI754" s="154"/>
      <c r="DJ754" s="154"/>
      <c r="DK754" s="154"/>
      <c r="DL754" s="154"/>
      <c r="DM754" s="154"/>
      <c r="DN754" s="154"/>
      <c r="DO754" s="154"/>
      <c r="DP754" s="154"/>
      <c r="DQ754" s="154"/>
      <c r="DR754" s="154"/>
      <c r="DS754" s="154"/>
      <c r="DT754" s="154"/>
      <c r="DU754" s="154"/>
      <c r="DV754" s="154"/>
      <c r="DW754" s="154"/>
      <c r="DX754" s="154"/>
      <c r="DY754" s="154"/>
      <c r="DZ754" s="154"/>
      <c r="EA754" s="154"/>
      <c r="EB754" s="154"/>
      <c r="EC754" s="154"/>
      <c r="ED754" s="154"/>
      <c r="EE754" s="154"/>
      <c r="EF754" s="154"/>
      <c r="EG754" s="154"/>
      <c r="EH754" s="154"/>
      <c r="EI754" s="154"/>
      <c r="EJ754" s="154"/>
      <c r="EK754" s="154"/>
      <c r="EL754" s="154"/>
      <c r="EM754" s="154"/>
      <c r="EN754" s="154"/>
      <c r="EO754" s="154"/>
      <c r="EP754" s="154"/>
      <c r="EQ754" s="154"/>
      <c r="ER754" s="154"/>
      <c r="ES754" s="154"/>
      <c r="ET754" s="154"/>
      <c r="EU754" s="154"/>
      <c r="EV754" s="154"/>
      <c r="EW754" s="154"/>
      <c r="EX754" s="154"/>
      <c r="EY754" s="154"/>
      <c r="EZ754" s="154"/>
      <c r="FA754" s="154"/>
      <c r="FB754" s="154"/>
      <c r="FC754" s="154"/>
      <c r="FD754" s="154"/>
      <c r="FE754" s="154"/>
      <c r="FF754" s="154"/>
      <c r="FG754" s="154"/>
      <c r="FH754" s="154"/>
      <c r="FI754" s="154"/>
      <c r="FJ754" s="154"/>
      <c r="FK754" s="154"/>
      <c r="FL754" s="154"/>
      <c r="FM754" s="154"/>
      <c r="FN754" s="154"/>
      <c r="FO754" s="154"/>
      <c r="FP754" s="154"/>
      <c r="FQ754" s="154"/>
      <c r="FR754" s="154"/>
      <c r="FS754" s="154"/>
      <c r="FT754" s="154"/>
      <c r="FU754" s="154"/>
      <c r="FV754" s="154"/>
      <c r="FW754" s="154"/>
      <c r="FX754" s="154"/>
      <c r="FY754" s="154"/>
      <c r="FZ754" s="154"/>
      <c r="GA754" s="154"/>
      <c r="GB754" s="154"/>
      <c r="GC754" s="154"/>
      <c r="GD754" s="154"/>
      <c r="GE754" s="154"/>
      <c r="GF754" s="154"/>
      <c r="GG754" s="154"/>
      <c r="GH754" s="154"/>
      <c r="GI754" s="154"/>
      <c r="GJ754" s="154"/>
      <c r="GK754" s="154"/>
      <c r="GL754" s="154"/>
      <c r="GM754" s="154"/>
      <c r="GN754" s="154"/>
      <c r="GO754" s="154"/>
      <c r="GP754" s="154"/>
      <c r="GQ754" s="154"/>
      <c r="GR754" s="154"/>
      <c r="GS754" s="154"/>
      <c r="GT754" s="154"/>
      <c r="GU754" s="154"/>
      <c r="GV754" s="154"/>
      <c r="GW754" s="154"/>
      <c r="GX754" s="154"/>
      <c r="GY754" s="154"/>
      <c r="GZ754" s="154"/>
      <c r="HA754" s="154"/>
      <c r="HB754" s="154"/>
      <c r="HC754" s="154"/>
      <c r="HD754" s="154"/>
      <c r="HE754" s="154"/>
      <c r="HF754" s="154"/>
      <c r="HG754" s="154"/>
      <c r="HH754" s="154"/>
      <c r="HI754" s="154"/>
      <c r="HJ754" s="154"/>
      <c r="HK754" s="154"/>
      <c r="HL754" s="154"/>
      <c r="HM754" s="154"/>
      <c r="HN754" s="154"/>
      <c r="HO754" s="154"/>
      <c r="HP754" s="154"/>
      <c r="HQ754" s="154"/>
      <c r="HR754" s="154"/>
      <c r="HS754" s="154"/>
      <c r="HT754" s="154"/>
      <c r="HU754" s="154"/>
      <c r="HV754" s="154"/>
      <c r="HW754" s="154"/>
      <c r="HX754" s="154"/>
      <c r="HY754" s="154"/>
      <c r="HZ754" s="154"/>
      <c r="IA754" s="154"/>
      <c r="IB754" s="154"/>
      <c r="IC754" s="154"/>
      <c r="ID754" s="154"/>
      <c r="IE754" s="154"/>
      <c r="IF754" s="154"/>
      <c r="IG754" s="154"/>
      <c r="IH754" s="154"/>
      <c r="II754" s="154"/>
      <c r="IJ754" s="154"/>
      <c r="IK754" s="154"/>
      <c r="IL754" s="154"/>
      <c r="IM754" s="154"/>
      <c r="IN754" s="154"/>
      <c r="IO754" s="154"/>
      <c r="IP754" s="154"/>
      <c r="IQ754" s="154"/>
      <c r="IR754" s="154"/>
      <c r="IS754" s="154"/>
      <c r="IT754" s="154"/>
      <c r="IU754" s="154"/>
      <c r="IV754" s="154"/>
      <c r="IW754" s="154"/>
      <c r="IX754" s="154"/>
      <c r="IY754" s="154"/>
      <c r="IZ754" s="154"/>
      <c r="JA754" s="154"/>
      <c r="JB754" s="154"/>
      <c r="JC754" s="154"/>
      <c r="JD754" s="154"/>
      <c r="JE754" s="154"/>
      <c r="JF754" s="154"/>
      <c r="JG754" s="154"/>
      <c r="JH754" s="154"/>
      <c r="JI754" s="154"/>
      <c r="JJ754" s="154"/>
      <c r="JK754" s="154"/>
      <c r="JL754" s="154"/>
      <c r="JM754" s="154"/>
      <c r="JN754" s="154"/>
      <c r="JO754" s="154"/>
      <c r="JP754" s="154"/>
      <c r="JQ754" s="154"/>
      <c r="JR754" s="154"/>
      <c r="JS754" s="154"/>
      <c r="JT754" s="154"/>
      <c r="JU754" s="154"/>
      <c r="JV754" s="154"/>
      <c r="JW754" s="154"/>
      <c r="JX754" s="154"/>
      <c r="JY754" s="154"/>
      <c r="JZ754" s="154"/>
      <c r="KA754" s="154"/>
      <c r="KB754" s="154"/>
      <c r="KC754" s="154"/>
      <c r="KD754" s="154"/>
      <c r="KE754" s="154"/>
      <c r="KF754" s="154"/>
      <c r="KG754" s="154"/>
      <c r="KH754" s="154"/>
      <c r="KI754" s="154"/>
      <c r="KJ754" s="154"/>
      <c r="KK754" s="154"/>
      <c r="KL754" s="154"/>
      <c r="KM754" s="154"/>
      <c r="KN754" s="154"/>
      <c r="KO754" s="154"/>
      <c r="KP754" s="154"/>
      <c r="KQ754" s="154"/>
      <c r="KR754" s="154"/>
      <c r="KS754" s="154"/>
      <c r="KT754" s="154"/>
      <c r="KU754" s="154"/>
      <c r="KV754" s="154"/>
      <c r="KW754" s="154"/>
      <c r="KX754" s="154"/>
      <c r="KY754" s="154"/>
      <c r="KZ754" s="154"/>
      <c r="LA754" s="154"/>
      <c r="LB754" s="154"/>
      <c r="LC754" s="154"/>
      <c r="LD754" s="154"/>
      <c r="LE754" s="154"/>
      <c r="LF754" s="154"/>
      <c r="LG754" s="154"/>
      <c r="LH754" s="154"/>
      <c r="LI754" s="154"/>
      <c r="LJ754" s="154"/>
      <c r="LK754" s="154"/>
      <c r="LL754" s="154"/>
      <c r="LM754" s="154"/>
      <c r="LN754" s="154"/>
      <c r="LO754" s="154"/>
      <c r="LP754" s="154"/>
      <c r="LQ754" s="154"/>
      <c r="LR754" s="154"/>
      <c r="LS754" s="154"/>
      <c r="LT754" s="154"/>
      <c r="LU754" s="154"/>
      <c r="LV754" s="154"/>
      <c r="LW754" s="154"/>
      <c r="LX754" s="154"/>
      <c r="LY754" s="154"/>
      <c r="LZ754" s="154"/>
      <c r="MA754" s="154"/>
      <c r="MB754" s="154"/>
      <c r="MC754" s="154"/>
      <c r="MD754" s="154"/>
      <c r="ME754" s="154"/>
      <c r="MF754" s="154"/>
      <c r="MG754" s="154"/>
      <c r="MH754" s="154"/>
      <c r="MI754" s="154"/>
      <c r="MJ754" s="154"/>
      <c r="MK754" s="154"/>
      <c r="ML754" s="154"/>
      <c r="MM754" s="154"/>
      <c r="MN754" s="154"/>
      <c r="MO754" s="154"/>
      <c r="MP754" s="154"/>
      <c r="MQ754" s="154"/>
      <c r="MR754" s="154"/>
      <c r="MS754" s="154"/>
      <c r="MT754" s="154"/>
      <c r="MU754" s="154"/>
      <c r="MV754" s="154"/>
      <c r="MW754" s="154"/>
      <c r="MX754" s="154"/>
      <c r="MY754" s="154"/>
      <c r="MZ754" s="154"/>
      <c r="NA754" s="154"/>
      <c r="NB754" s="154"/>
      <c r="NC754" s="154"/>
      <c r="ND754" s="154"/>
      <c r="NE754" s="154"/>
      <c r="NF754" s="154"/>
      <c r="NG754" s="154"/>
      <c r="NH754" s="154"/>
      <c r="NI754" s="154"/>
      <c r="NJ754" s="154"/>
      <c r="NK754" s="154"/>
      <c r="NL754" s="154"/>
      <c r="NM754" s="154"/>
      <c r="NN754" s="154"/>
      <c r="NO754" s="154"/>
      <c r="NP754" s="154"/>
      <c r="NQ754" s="154"/>
      <c r="NR754" s="154"/>
      <c r="NS754" s="154"/>
      <c r="NT754" s="154"/>
      <c r="NU754" s="154"/>
      <c r="NV754" s="154"/>
      <c r="NW754" s="154"/>
      <c r="NX754" s="154"/>
      <c r="NY754" s="154"/>
      <c r="NZ754" s="154"/>
      <c r="OA754" s="154"/>
      <c r="OB754" s="154"/>
      <c r="OC754" s="154"/>
      <c r="OD754" s="154"/>
      <c r="OE754" s="154"/>
      <c r="OF754" s="154"/>
      <c r="OG754" s="154"/>
      <c r="OH754" s="154"/>
      <c r="OI754" s="154"/>
      <c r="OJ754" s="154"/>
      <c r="OK754" s="154"/>
      <c r="OL754" s="154"/>
      <c r="OM754" s="154"/>
      <c r="ON754" s="154"/>
      <c r="OO754" s="154"/>
      <c r="OP754" s="154"/>
      <c r="OQ754" s="154"/>
      <c r="OR754" s="154"/>
      <c r="OS754" s="154"/>
      <c r="OT754" s="154"/>
      <c r="OU754" s="154"/>
      <c r="OV754" s="154"/>
      <c r="OW754" s="154"/>
      <c r="OX754" s="154"/>
      <c r="OY754" s="154"/>
      <c r="OZ754" s="154"/>
      <c r="PA754" s="154"/>
      <c r="PB754" s="154"/>
      <c r="PC754" s="154"/>
      <c r="PD754" s="154"/>
      <c r="PE754" s="154"/>
      <c r="PF754" s="154"/>
      <c r="PG754" s="154"/>
      <c r="PH754" s="154"/>
      <c r="PI754" s="154"/>
      <c r="PJ754" s="154"/>
      <c r="PK754" s="154"/>
      <c r="PL754" s="154"/>
      <c r="PM754" s="154"/>
      <c r="PN754" s="154"/>
      <c r="PO754" s="154"/>
      <c r="PP754" s="154"/>
      <c r="PQ754" s="154"/>
      <c r="PR754" s="154"/>
      <c r="PS754" s="154"/>
      <c r="PT754" s="154"/>
      <c r="PU754" s="154"/>
      <c r="PV754" s="154"/>
      <c r="PW754" s="154"/>
      <c r="PX754" s="154"/>
      <c r="PY754" s="154"/>
      <c r="PZ754" s="154"/>
      <c r="QA754" s="154"/>
      <c r="QB754" s="154"/>
      <c r="QC754" s="154"/>
      <c r="QD754" s="154"/>
      <c r="QE754" s="154"/>
      <c r="QF754" s="154"/>
      <c r="QG754" s="154"/>
      <c r="QH754" s="154"/>
      <c r="QI754" s="154"/>
      <c r="QJ754" s="154"/>
      <c r="QK754" s="154"/>
      <c r="QL754" s="154"/>
      <c r="QM754" s="154"/>
      <c r="QN754" s="154"/>
      <c r="QO754" s="154"/>
      <c r="QP754" s="154"/>
      <c r="QQ754" s="154"/>
      <c r="QR754" s="154"/>
      <c r="QS754" s="154"/>
      <c r="QT754" s="154"/>
      <c r="QU754" s="154"/>
      <c r="QV754" s="154"/>
      <c r="QW754" s="154"/>
      <c r="QX754" s="154"/>
      <c r="QY754" s="154"/>
      <c r="QZ754" s="154"/>
      <c r="RA754" s="154"/>
      <c r="RB754" s="154"/>
      <c r="RC754" s="154"/>
      <c r="RD754" s="154"/>
      <c r="RE754" s="154"/>
      <c r="RF754" s="154"/>
      <c r="RG754" s="154"/>
      <c r="RH754" s="154"/>
      <c r="RI754" s="154"/>
      <c r="RJ754" s="154"/>
      <c r="RK754" s="154"/>
      <c r="RL754" s="154"/>
      <c r="RM754" s="154"/>
      <c r="RN754" s="154"/>
      <c r="RO754" s="154"/>
      <c r="RP754" s="154"/>
      <c r="RQ754" s="154"/>
      <c r="RR754" s="154"/>
      <c r="RS754" s="154"/>
      <c r="RT754" s="154"/>
      <c r="RU754" s="154"/>
      <c r="RV754" s="154"/>
      <c r="RW754" s="154"/>
      <c r="RX754" s="154"/>
      <c r="RY754" s="154"/>
      <c r="RZ754" s="154"/>
      <c r="SA754" s="154"/>
      <c r="SB754" s="154"/>
      <c r="SC754" s="154"/>
      <c r="SD754" s="154"/>
      <c r="SE754" s="154"/>
      <c r="SF754" s="154"/>
      <c r="SG754" s="154"/>
      <c r="SH754" s="154"/>
      <c r="SI754" s="154"/>
      <c r="SJ754" s="154"/>
      <c r="SK754" s="154"/>
      <c r="SL754" s="154"/>
      <c r="SM754" s="154"/>
      <c r="SN754" s="154"/>
      <c r="SO754" s="154"/>
      <c r="SP754" s="154"/>
      <c r="SQ754" s="154"/>
      <c r="SR754" s="154"/>
      <c r="SS754" s="154"/>
      <c r="ST754" s="154"/>
      <c r="SU754" s="154"/>
      <c r="SV754" s="154"/>
      <c r="SW754" s="154"/>
      <c r="SX754" s="154"/>
      <c r="SY754" s="154"/>
      <c r="SZ754" s="154"/>
      <c r="TA754" s="154"/>
      <c r="TB754" s="154"/>
      <c r="TC754" s="154"/>
      <c r="TD754" s="154"/>
      <c r="TE754" s="154"/>
      <c r="TF754" s="154"/>
      <c r="TG754" s="154"/>
      <c r="TH754" s="154"/>
      <c r="TI754" s="154"/>
      <c r="TJ754" s="154"/>
      <c r="TK754" s="154"/>
      <c r="TL754" s="154"/>
      <c r="TM754" s="154"/>
      <c r="TN754" s="154"/>
      <c r="TO754" s="154"/>
      <c r="TP754" s="154"/>
      <c r="TQ754" s="154"/>
      <c r="TR754" s="154"/>
      <c r="TS754" s="154"/>
      <c r="TT754" s="154"/>
      <c r="TU754" s="154"/>
      <c r="TV754" s="154"/>
      <c r="TW754" s="154"/>
      <c r="TX754" s="154"/>
      <c r="TY754" s="154"/>
      <c r="TZ754" s="154"/>
      <c r="UA754" s="154"/>
      <c r="UB754" s="154"/>
      <c r="UC754" s="154"/>
      <c r="UD754" s="154"/>
      <c r="UE754" s="154"/>
      <c r="UF754" s="154"/>
      <c r="UG754" s="154"/>
      <c r="UH754" s="154"/>
      <c r="UI754" s="154"/>
      <c r="UJ754" s="154"/>
      <c r="UK754" s="154"/>
      <c r="UL754" s="154"/>
      <c r="UM754" s="154"/>
      <c r="UN754" s="154"/>
      <c r="UO754" s="154"/>
      <c r="UP754" s="154"/>
      <c r="UQ754" s="154"/>
      <c r="UR754" s="154"/>
      <c r="US754" s="154"/>
      <c r="UT754" s="154"/>
      <c r="UU754" s="154"/>
      <c r="UV754" s="154"/>
      <c r="UW754" s="154"/>
      <c r="UX754" s="154"/>
      <c r="UY754" s="154"/>
      <c r="UZ754" s="154"/>
      <c r="VA754" s="154"/>
      <c r="VB754" s="154"/>
      <c r="VC754" s="154"/>
      <c r="VD754" s="154"/>
      <c r="VE754" s="154"/>
      <c r="VF754" s="154"/>
      <c r="VG754" s="154"/>
      <c r="VH754" s="154"/>
      <c r="VI754" s="154"/>
      <c r="VJ754" s="154"/>
      <c r="VK754" s="154"/>
      <c r="VL754" s="154"/>
      <c r="VM754" s="154"/>
      <c r="VN754" s="154"/>
      <c r="VO754" s="154"/>
      <c r="VP754" s="154"/>
      <c r="VQ754" s="154"/>
      <c r="VR754" s="154"/>
      <c r="VS754" s="154"/>
      <c r="VT754" s="154"/>
      <c r="VU754" s="154"/>
      <c r="VV754" s="154"/>
      <c r="VW754" s="154"/>
    </row>
    <row r="755" spans="1:595" s="153" customFormat="1" ht="45" customHeight="1">
      <c r="A755" s="798"/>
      <c r="B755" s="673" t="s">
        <v>1582</v>
      </c>
      <c r="C755" s="657" t="s">
        <v>1583</v>
      </c>
      <c r="D755" s="659" t="s">
        <v>1290</v>
      </c>
      <c r="E755" s="705"/>
      <c r="F755" s="699"/>
      <c r="G755" s="716"/>
      <c r="H755" s="699"/>
      <c r="I755" s="206" t="s">
        <v>352</v>
      </c>
      <c r="J755" s="193" t="s">
        <v>1580</v>
      </c>
      <c r="K755" s="197" t="s">
        <v>1584</v>
      </c>
      <c r="L755" s="193" t="s">
        <v>28</v>
      </c>
      <c r="M755" s="152">
        <f t="shared" ref="M755:R755" si="93">M756</f>
        <v>55000</v>
      </c>
      <c r="N755" s="152">
        <f t="shared" si="93"/>
        <v>55000</v>
      </c>
      <c r="O755" s="152">
        <f t="shared" si="93"/>
        <v>25000</v>
      </c>
      <c r="P755" s="152">
        <f t="shared" si="93"/>
        <v>25000</v>
      </c>
      <c r="Q755" s="152">
        <f t="shared" si="93"/>
        <v>25000</v>
      </c>
      <c r="R755" s="152">
        <f t="shared" si="93"/>
        <v>25000</v>
      </c>
      <c r="S755" s="557"/>
      <c r="AU755" s="154"/>
      <c r="AV755" s="154"/>
      <c r="AW755" s="154"/>
      <c r="AX755" s="154"/>
      <c r="AY755" s="154"/>
      <c r="AZ755" s="154"/>
      <c r="BA755" s="154"/>
      <c r="BB755" s="154"/>
      <c r="BC755" s="154"/>
      <c r="BD755" s="154"/>
      <c r="BE755" s="154"/>
      <c r="BF755" s="154"/>
      <c r="BG755" s="154"/>
      <c r="BH755" s="154"/>
      <c r="BI755" s="154"/>
      <c r="BJ755" s="154"/>
      <c r="BK755" s="154"/>
      <c r="BL755" s="154"/>
      <c r="BM755" s="154"/>
      <c r="BN755" s="154"/>
      <c r="BO755" s="154"/>
      <c r="BP755" s="154"/>
      <c r="BQ755" s="154"/>
      <c r="BR755" s="154"/>
      <c r="BS755" s="154"/>
      <c r="BT755" s="154"/>
      <c r="BU755" s="154"/>
      <c r="BV755" s="154"/>
      <c r="BW755" s="154"/>
      <c r="BX755" s="154"/>
      <c r="BY755" s="154"/>
      <c r="BZ755" s="154"/>
      <c r="CA755" s="154"/>
      <c r="CB755" s="154"/>
      <c r="CC755" s="154"/>
      <c r="CD755" s="154"/>
      <c r="CE755" s="154"/>
      <c r="CF755" s="154"/>
      <c r="CG755" s="154"/>
      <c r="CH755" s="154"/>
      <c r="CI755" s="154"/>
      <c r="CJ755" s="154"/>
      <c r="CK755" s="154"/>
      <c r="CL755" s="154"/>
      <c r="CM755" s="154"/>
      <c r="CN755" s="154"/>
      <c r="CO755" s="154"/>
      <c r="CP755" s="154"/>
      <c r="CQ755" s="154"/>
      <c r="CR755" s="154"/>
      <c r="CS755" s="154"/>
      <c r="CT755" s="154"/>
      <c r="CU755" s="154"/>
      <c r="CV755" s="154"/>
      <c r="CW755" s="154"/>
      <c r="CX755" s="154"/>
      <c r="CY755" s="154"/>
      <c r="CZ755" s="154"/>
      <c r="DA755" s="154"/>
      <c r="DB755" s="154"/>
      <c r="DC755" s="154"/>
      <c r="DD755" s="154"/>
      <c r="DE755" s="154"/>
      <c r="DF755" s="154"/>
      <c r="DG755" s="154"/>
      <c r="DH755" s="154"/>
      <c r="DI755" s="154"/>
      <c r="DJ755" s="154"/>
      <c r="DK755" s="154"/>
      <c r="DL755" s="154"/>
      <c r="DM755" s="154"/>
      <c r="DN755" s="154"/>
      <c r="DO755" s="154"/>
      <c r="DP755" s="154"/>
      <c r="DQ755" s="154"/>
      <c r="DR755" s="154"/>
      <c r="DS755" s="154"/>
      <c r="DT755" s="154"/>
      <c r="DU755" s="154"/>
      <c r="DV755" s="154"/>
      <c r="DW755" s="154"/>
      <c r="DX755" s="154"/>
      <c r="DY755" s="154"/>
      <c r="DZ755" s="154"/>
      <c r="EA755" s="154"/>
      <c r="EB755" s="154"/>
      <c r="EC755" s="154"/>
      <c r="ED755" s="154"/>
      <c r="EE755" s="154"/>
      <c r="EF755" s="154"/>
      <c r="EG755" s="154"/>
      <c r="EH755" s="154"/>
      <c r="EI755" s="154"/>
      <c r="EJ755" s="154"/>
      <c r="EK755" s="154"/>
      <c r="EL755" s="154"/>
      <c r="EM755" s="154"/>
      <c r="EN755" s="154"/>
      <c r="EO755" s="154"/>
      <c r="EP755" s="154"/>
      <c r="EQ755" s="154"/>
      <c r="ER755" s="154"/>
      <c r="ES755" s="154"/>
      <c r="ET755" s="154"/>
      <c r="EU755" s="154"/>
      <c r="EV755" s="154"/>
      <c r="EW755" s="154"/>
      <c r="EX755" s="154"/>
      <c r="EY755" s="154"/>
      <c r="EZ755" s="154"/>
      <c r="FA755" s="154"/>
      <c r="FB755" s="154"/>
      <c r="FC755" s="154"/>
      <c r="FD755" s="154"/>
      <c r="FE755" s="154"/>
      <c r="FF755" s="154"/>
      <c r="FG755" s="154"/>
      <c r="FH755" s="154"/>
      <c r="FI755" s="154"/>
      <c r="FJ755" s="154"/>
      <c r="FK755" s="154"/>
      <c r="FL755" s="154"/>
      <c r="FM755" s="154"/>
      <c r="FN755" s="154"/>
      <c r="FO755" s="154"/>
      <c r="FP755" s="154"/>
      <c r="FQ755" s="154"/>
      <c r="FR755" s="154"/>
      <c r="FS755" s="154"/>
      <c r="FT755" s="154"/>
      <c r="FU755" s="154"/>
      <c r="FV755" s="154"/>
      <c r="FW755" s="154"/>
      <c r="FX755" s="154"/>
      <c r="FY755" s="154"/>
      <c r="FZ755" s="154"/>
      <c r="GA755" s="154"/>
      <c r="GB755" s="154"/>
      <c r="GC755" s="154"/>
      <c r="GD755" s="154"/>
      <c r="GE755" s="154"/>
      <c r="GF755" s="154"/>
      <c r="GG755" s="154"/>
      <c r="GH755" s="154"/>
      <c r="GI755" s="154"/>
      <c r="GJ755" s="154"/>
      <c r="GK755" s="154"/>
      <c r="GL755" s="154"/>
      <c r="GM755" s="154"/>
      <c r="GN755" s="154"/>
      <c r="GO755" s="154"/>
      <c r="GP755" s="154"/>
      <c r="GQ755" s="154"/>
      <c r="GR755" s="154"/>
      <c r="GS755" s="154"/>
      <c r="GT755" s="154"/>
      <c r="GU755" s="154"/>
      <c r="GV755" s="154"/>
      <c r="GW755" s="154"/>
      <c r="GX755" s="154"/>
      <c r="GY755" s="154"/>
      <c r="GZ755" s="154"/>
      <c r="HA755" s="154"/>
      <c r="HB755" s="154"/>
      <c r="HC755" s="154"/>
      <c r="HD755" s="154"/>
      <c r="HE755" s="154"/>
      <c r="HF755" s="154"/>
      <c r="HG755" s="154"/>
      <c r="HH755" s="154"/>
      <c r="HI755" s="154"/>
      <c r="HJ755" s="154"/>
      <c r="HK755" s="154"/>
      <c r="HL755" s="154"/>
      <c r="HM755" s="154"/>
      <c r="HN755" s="154"/>
      <c r="HO755" s="154"/>
      <c r="HP755" s="154"/>
      <c r="HQ755" s="154"/>
      <c r="HR755" s="154"/>
      <c r="HS755" s="154"/>
      <c r="HT755" s="154"/>
      <c r="HU755" s="154"/>
      <c r="HV755" s="154"/>
      <c r="HW755" s="154"/>
      <c r="HX755" s="154"/>
      <c r="HY755" s="154"/>
      <c r="HZ755" s="154"/>
      <c r="IA755" s="154"/>
      <c r="IB755" s="154"/>
      <c r="IC755" s="154"/>
      <c r="ID755" s="154"/>
      <c r="IE755" s="154"/>
      <c r="IF755" s="154"/>
      <c r="IG755" s="154"/>
      <c r="IH755" s="154"/>
      <c r="II755" s="154"/>
      <c r="IJ755" s="154"/>
      <c r="IK755" s="154"/>
      <c r="IL755" s="154"/>
      <c r="IM755" s="154"/>
      <c r="IN755" s="154"/>
      <c r="IO755" s="154"/>
      <c r="IP755" s="154"/>
      <c r="IQ755" s="154"/>
      <c r="IR755" s="154"/>
      <c r="IS755" s="154"/>
      <c r="IT755" s="154"/>
      <c r="IU755" s="154"/>
      <c r="IV755" s="154"/>
      <c r="IW755" s="154"/>
      <c r="IX755" s="154"/>
      <c r="IY755" s="154"/>
      <c r="IZ755" s="154"/>
      <c r="JA755" s="154"/>
      <c r="JB755" s="154"/>
      <c r="JC755" s="154"/>
      <c r="JD755" s="154"/>
      <c r="JE755" s="154"/>
      <c r="JF755" s="154"/>
      <c r="JG755" s="154"/>
      <c r="JH755" s="154"/>
      <c r="JI755" s="154"/>
      <c r="JJ755" s="154"/>
      <c r="JK755" s="154"/>
      <c r="JL755" s="154"/>
      <c r="JM755" s="154"/>
      <c r="JN755" s="154"/>
      <c r="JO755" s="154"/>
      <c r="JP755" s="154"/>
      <c r="JQ755" s="154"/>
      <c r="JR755" s="154"/>
      <c r="JS755" s="154"/>
      <c r="JT755" s="154"/>
      <c r="JU755" s="154"/>
      <c r="JV755" s="154"/>
      <c r="JW755" s="154"/>
      <c r="JX755" s="154"/>
      <c r="JY755" s="154"/>
      <c r="JZ755" s="154"/>
      <c r="KA755" s="154"/>
      <c r="KB755" s="154"/>
      <c r="KC755" s="154"/>
      <c r="KD755" s="154"/>
      <c r="KE755" s="154"/>
      <c r="KF755" s="154"/>
      <c r="KG755" s="154"/>
      <c r="KH755" s="154"/>
      <c r="KI755" s="154"/>
      <c r="KJ755" s="154"/>
      <c r="KK755" s="154"/>
      <c r="KL755" s="154"/>
      <c r="KM755" s="154"/>
      <c r="KN755" s="154"/>
      <c r="KO755" s="154"/>
      <c r="KP755" s="154"/>
      <c r="KQ755" s="154"/>
      <c r="KR755" s="154"/>
      <c r="KS755" s="154"/>
      <c r="KT755" s="154"/>
      <c r="KU755" s="154"/>
      <c r="KV755" s="154"/>
      <c r="KW755" s="154"/>
      <c r="KX755" s="154"/>
      <c r="KY755" s="154"/>
      <c r="KZ755" s="154"/>
      <c r="LA755" s="154"/>
      <c r="LB755" s="154"/>
      <c r="LC755" s="154"/>
      <c r="LD755" s="154"/>
      <c r="LE755" s="154"/>
      <c r="LF755" s="154"/>
      <c r="LG755" s="154"/>
      <c r="LH755" s="154"/>
      <c r="LI755" s="154"/>
      <c r="LJ755" s="154"/>
      <c r="LK755" s="154"/>
      <c r="LL755" s="154"/>
      <c r="LM755" s="154"/>
      <c r="LN755" s="154"/>
      <c r="LO755" s="154"/>
      <c r="LP755" s="154"/>
      <c r="LQ755" s="154"/>
      <c r="LR755" s="154"/>
      <c r="LS755" s="154"/>
      <c r="LT755" s="154"/>
      <c r="LU755" s="154"/>
      <c r="LV755" s="154"/>
      <c r="LW755" s="154"/>
      <c r="LX755" s="154"/>
      <c r="LY755" s="154"/>
      <c r="LZ755" s="154"/>
      <c r="MA755" s="154"/>
      <c r="MB755" s="154"/>
      <c r="MC755" s="154"/>
      <c r="MD755" s="154"/>
      <c r="ME755" s="154"/>
      <c r="MF755" s="154"/>
      <c r="MG755" s="154"/>
      <c r="MH755" s="154"/>
      <c r="MI755" s="154"/>
      <c r="MJ755" s="154"/>
      <c r="MK755" s="154"/>
      <c r="ML755" s="154"/>
      <c r="MM755" s="154"/>
      <c r="MN755" s="154"/>
      <c r="MO755" s="154"/>
      <c r="MP755" s="154"/>
      <c r="MQ755" s="154"/>
      <c r="MR755" s="154"/>
      <c r="MS755" s="154"/>
      <c r="MT755" s="154"/>
      <c r="MU755" s="154"/>
      <c r="MV755" s="154"/>
      <c r="MW755" s="154"/>
      <c r="MX755" s="154"/>
      <c r="MY755" s="154"/>
      <c r="MZ755" s="154"/>
      <c r="NA755" s="154"/>
      <c r="NB755" s="154"/>
      <c r="NC755" s="154"/>
      <c r="ND755" s="154"/>
      <c r="NE755" s="154"/>
      <c r="NF755" s="154"/>
      <c r="NG755" s="154"/>
      <c r="NH755" s="154"/>
      <c r="NI755" s="154"/>
      <c r="NJ755" s="154"/>
      <c r="NK755" s="154"/>
      <c r="NL755" s="154"/>
      <c r="NM755" s="154"/>
      <c r="NN755" s="154"/>
      <c r="NO755" s="154"/>
      <c r="NP755" s="154"/>
      <c r="NQ755" s="154"/>
      <c r="NR755" s="154"/>
      <c r="NS755" s="154"/>
      <c r="NT755" s="154"/>
      <c r="NU755" s="154"/>
      <c r="NV755" s="154"/>
      <c r="NW755" s="154"/>
      <c r="NX755" s="154"/>
      <c r="NY755" s="154"/>
      <c r="NZ755" s="154"/>
      <c r="OA755" s="154"/>
      <c r="OB755" s="154"/>
      <c r="OC755" s="154"/>
      <c r="OD755" s="154"/>
      <c r="OE755" s="154"/>
      <c r="OF755" s="154"/>
      <c r="OG755" s="154"/>
      <c r="OH755" s="154"/>
      <c r="OI755" s="154"/>
      <c r="OJ755" s="154"/>
      <c r="OK755" s="154"/>
      <c r="OL755" s="154"/>
      <c r="OM755" s="154"/>
      <c r="ON755" s="154"/>
      <c r="OO755" s="154"/>
      <c r="OP755" s="154"/>
      <c r="OQ755" s="154"/>
      <c r="OR755" s="154"/>
      <c r="OS755" s="154"/>
      <c r="OT755" s="154"/>
      <c r="OU755" s="154"/>
      <c r="OV755" s="154"/>
      <c r="OW755" s="154"/>
      <c r="OX755" s="154"/>
      <c r="OY755" s="154"/>
      <c r="OZ755" s="154"/>
      <c r="PA755" s="154"/>
      <c r="PB755" s="154"/>
      <c r="PC755" s="154"/>
      <c r="PD755" s="154"/>
      <c r="PE755" s="154"/>
      <c r="PF755" s="154"/>
      <c r="PG755" s="154"/>
      <c r="PH755" s="154"/>
      <c r="PI755" s="154"/>
      <c r="PJ755" s="154"/>
      <c r="PK755" s="154"/>
      <c r="PL755" s="154"/>
      <c r="PM755" s="154"/>
      <c r="PN755" s="154"/>
      <c r="PO755" s="154"/>
      <c r="PP755" s="154"/>
      <c r="PQ755" s="154"/>
      <c r="PR755" s="154"/>
      <c r="PS755" s="154"/>
      <c r="PT755" s="154"/>
      <c r="PU755" s="154"/>
      <c r="PV755" s="154"/>
      <c r="PW755" s="154"/>
      <c r="PX755" s="154"/>
      <c r="PY755" s="154"/>
      <c r="PZ755" s="154"/>
      <c r="QA755" s="154"/>
      <c r="QB755" s="154"/>
      <c r="QC755" s="154"/>
      <c r="QD755" s="154"/>
      <c r="QE755" s="154"/>
      <c r="QF755" s="154"/>
      <c r="QG755" s="154"/>
      <c r="QH755" s="154"/>
      <c r="QI755" s="154"/>
      <c r="QJ755" s="154"/>
      <c r="QK755" s="154"/>
      <c r="QL755" s="154"/>
      <c r="QM755" s="154"/>
      <c r="QN755" s="154"/>
      <c r="QO755" s="154"/>
      <c r="QP755" s="154"/>
      <c r="QQ755" s="154"/>
      <c r="QR755" s="154"/>
      <c r="QS755" s="154"/>
      <c r="QT755" s="154"/>
      <c r="QU755" s="154"/>
      <c r="QV755" s="154"/>
      <c r="QW755" s="154"/>
      <c r="QX755" s="154"/>
      <c r="QY755" s="154"/>
      <c r="QZ755" s="154"/>
      <c r="RA755" s="154"/>
      <c r="RB755" s="154"/>
      <c r="RC755" s="154"/>
      <c r="RD755" s="154"/>
      <c r="RE755" s="154"/>
      <c r="RF755" s="154"/>
      <c r="RG755" s="154"/>
      <c r="RH755" s="154"/>
      <c r="RI755" s="154"/>
      <c r="RJ755" s="154"/>
      <c r="RK755" s="154"/>
      <c r="RL755" s="154"/>
      <c r="RM755" s="154"/>
      <c r="RN755" s="154"/>
      <c r="RO755" s="154"/>
      <c r="RP755" s="154"/>
      <c r="RQ755" s="154"/>
      <c r="RR755" s="154"/>
      <c r="RS755" s="154"/>
      <c r="RT755" s="154"/>
      <c r="RU755" s="154"/>
      <c r="RV755" s="154"/>
      <c r="RW755" s="154"/>
      <c r="RX755" s="154"/>
      <c r="RY755" s="154"/>
      <c r="RZ755" s="154"/>
      <c r="SA755" s="154"/>
      <c r="SB755" s="154"/>
      <c r="SC755" s="154"/>
      <c r="SD755" s="154"/>
      <c r="SE755" s="154"/>
      <c r="SF755" s="154"/>
      <c r="SG755" s="154"/>
      <c r="SH755" s="154"/>
      <c r="SI755" s="154"/>
      <c r="SJ755" s="154"/>
      <c r="SK755" s="154"/>
      <c r="SL755" s="154"/>
      <c r="SM755" s="154"/>
      <c r="SN755" s="154"/>
      <c r="SO755" s="154"/>
      <c r="SP755" s="154"/>
      <c r="SQ755" s="154"/>
      <c r="SR755" s="154"/>
      <c r="SS755" s="154"/>
      <c r="ST755" s="154"/>
      <c r="SU755" s="154"/>
      <c r="SV755" s="154"/>
      <c r="SW755" s="154"/>
      <c r="SX755" s="154"/>
      <c r="SY755" s="154"/>
      <c r="SZ755" s="154"/>
      <c r="TA755" s="154"/>
      <c r="TB755" s="154"/>
      <c r="TC755" s="154"/>
      <c r="TD755" s="154"/>
      <c r="TE755" s="154"/>
      <c r="TF755" s="154"/>
      <c r="TG755" s="154"/>
      <c r="TH755" s="154"/>
      <c r="TI755" s="154"/>
      <c r="TJ755" s="154"/>
      <c r="TK755" s="154"/>
      <c r="TL755" s="154"/>
      <c r="TM755" s="154"/>
      <c r="TN755" s="154"/>
      <c r="TO755" s="154"/>
      <c r="TP755" s="154"/>
      <c r="TQ755" s="154"/>
      <c r="TR755" s="154"/>
      <c r="TS755" s="154"/>
      <c r="TT755" s="154"/>
      <c r="TU755" s="154"/>
      <c r="TV755" s="154"/>
      <c r="TW755" s="154"/>
      <c r="TX755" s="154"/>
      <c r="TY755" s="154"/>
      <c r="TZ755" s="154"/>
      <c r="UA755" s="154"/>
      <c r="UB755" s="154"/>
      <c r="UC755" s="154"/>
      <c r="UD755" s="154"/>
      <c r="UE755" s="154"/>
      <c r="UF755" s="154"/>
      <c r="UG755" s="154"/>
      <c r="UH755" s="154"/>
      <c r="UI755" s="154"/>
      <c r="UJ755" s="154"/>
      <c r="UK755" s="154"/>
      <c r="UL755" s="154"/>
      <c r="UM755" s="154"/>
      <c r="UN755" s="154"/>
      <c r="UO755" s="154"/>
      <c r="UP755" s="154"/>
      <c r="UQ755" s="154"/>
      <c r="UR755" s="154"/>
      <c r="US755" s="154"/>
      <c r="UT755" s="154"/>
      <c r="UU755" s="154"/>
      <c r="UV755" s="154"/>
      <c r="UW755" s="154"/>
      <c r="UX755" s="154"/>
      <c r="UY755" s="154"/>
      <c r="UZ755" s="154"/>
      <c r="VA755" s="154"/>
      <c r="VB755" s="154"/>
      <c r="VC755" s="154"/>
      <c r="VD755" s="154"/>
      <c r="VE755" s="154"/>
      <c r="VF755" s="154"/>
      <c r="VG755" s="154"/>
      <c r="VH755" s="154"/>
      <c r="VI755" s="154"/>
      <c r="VJ755" s="154"/>
      <c r="VK755" s="154"/>
      <c r="VL755" s="154"/>
      <c r="VM755" s="154"/>
      <c r="VN755" s="154"/>
      <c r="VO755" s="154"/>
      <c r="VP755" s="154"/>
      <c r="VQ755" s="154"/>
      <c r="VR755" s="154"/>
      <c r="VS755" s="154"/>
      <c r="VT755" s="154"/>
      <c r="VU755" s="154"/>
      <c r="VV755" s="154"/>
      <c r="VW755" s="154"/>
    </row>
    <row r="756" spans="1:595" s="153" customFormat="1" ht="45" customHeight="1">
      <c r="A756" s="798"/>
      <c r="B756" s="689"/>
      <c r="C756" s="658"/>
      <c r="D756" s="680"/>
      <c r="E756" s="705"/>
      <c r="F756" s="699"/>
      <c r="G756" s="716"/>
      <c r="H756" s="699"/>
      <c r="I756" s="169" t="s">
        <v>352</v>
      </c>
      <c r="J756" s="169" t="s">
        <v>26</v>
      </c>
      <c r="K756" s="175" t="s">
        <v>1584</v>
      </c>
      <c r="L756" s="169" t="s">
        <v>424</v>
      </c>
      <c r="M756" s="155">
        <v>55000</v>
      </c>
      <c r="N756" s="155">
        <v>55000</v>
      </c>
      <c r="O756" s="155">
        <v>25000</v>
      </c>
      <c r="P756" s="168">
        <v>25000</v>
      </c>
      <c r="Q756" s="161">
        <v>25000</v>
      </c>
      <c r="R756" s="161">
        <v>25000</v>
      </c>
      <c r="S756" s="545">
        <v>3</v>
      </c>
      <c r="AU756" s="154"/>
      <c r="AV756" s="154"/>
      <c r="AW756" s="154"/>
      <c r="AX756" s="154"/>
      <c r="AY756" s="154"/>
      <c r="AZ756" s="154"/>
      <c r="BA756" s="154"/>
      <c r="BB756" s="154"/>
      <c r="BC756" s="154"/>
      <c r="BD756" s="154"/>
      <c r="BE756" s="154"/>
      <c r="BF756" s="154"/>
      <c r="BG756" s="154"/>
      <c r="BH756" s="154"/>
      <c r="BI756" s="154"/>
      <c r="BJ756" s="154"/>
      <c r="BK756" s="154"/>
      <c r="BL756" s="154"/>
      <c r="BM756" s="154"/>
      <c r="BN756" s="154"/>
      <c r="BO756" s="154"/>
      <c r="BP756" s="154"/>
      <c r="BQ756" s="154"/>
      <c r="BR756" s="154"/>
      <c r="BS756" s="154"/>
      <c r="BT756" s="154"/>
      <c r="BU756" s="154"/>
      <c r="BV756" s="154"/>
      <c r="BW756" s="154"/>
      <c r="BX756" s="154"/>
      <c r="BY756" s="154"/>
      <c r="BZ756" s="154"/>
      <c r="CA756" s="154"/>
      <c r="CB756" s="154"/>
      <c r="CC756" s="154"/>
      <c r="CD756" s="154"/>
      <c r="CE756" s="154"/>
      <c r="CF756" s="154"/>
      <c r="CG756" s="154"/>
      <c r="CH756" s="154"/>
      <c r="CI756" s="154"/>
      <c r="CJ756" s="154"/>
      <c r="CK756" s="154"/>
      <c r="CL756" s="154"/>
      <c r="CM756" s="154"/>
      <c r="CN756" s="154"/>
      <c r="CO756" s="154"/>
      <c r="CP756" s="154"/>
      <c r="CQ756" s="154"/>
      <c r="CR756" s="154"/>
      <c r="CS756" s="154"/>
      <c r="CT756" s="154"/>
      <c r="CU756" s="154"/>
      <c r="CV756" s="154"/>
      <c r="CW756" s="154"/>
      <c r="CX756" s="154"/>
      <c r="CY756" s="154"/>
      <c r="CZ756" s="154"/>
      <c r="DA756" s="154"/>
      <c r="DB756" s="154"/>
      <c r="DC756" s="154"/>
      <c r="DD756" s="154"/>
      <c r="DE756" s="154"/>
      <c r="DF756" s="154"/>
      <c r="DG756" s="154"/>
      <c r="DH756" s="154"/>
      <c r="DI756" s="154"/>
      <c r="DJ756" s="154"/>
      <c r="DK756" s="154"/>
      <c r="DL756" s="154"/>
      <c r="DM756" s="154"/>
      <c r="DN756" s="154"/>
      <c r="DO756" s="154"/>
      <c r="DP756" s="154"/>
      <c r="DQ756" s="154"/>
      <c r="DR756" s="154"/>
      <c r="DS756" s="154"/>
      <c r="DT756" s="154"/>
      <c r="DU756" s="154"/>
      <c r="DV756" s="154"/>
      <c r="DW756" s="154"/>
      <c r="DX756" s="154"/>
      <c r="DY756" s="154"/>
      <c r="DZ756" s="154"/>
      <c r="EA756" s="154"/>
      <c r="EB756" s="154"/>
      <c r="EC756" s="154"/>
      <c r="ED756" s="154"/>
      <c r="EE756" s="154"/>
      <c r="EF756" s="154"/>
      <c r="EG756" s="154"/>
      <c r="EH756" s="154"/>
      <c r="EI756" s="154"/>
      <c r="EJ756" s="154"/>
      <c r="EK756" s="154"/>
      <c r="EL756" s="154"/>
      <c r="EM756" s="154"/>
      <c r="EN756" s="154"/>
      <c r="EO756" s="154"/>
      <c r="EP756" s="154"/>
      <c r="EQ756" s="154"/>
      <c r="ER756" s="154"/>
      <c r="ES756" s="154"/>
      <c r="ET756" s="154"/>
      <c r="EU756" s="154"/>
      <c r="EV756" s="154"/>
      <c r="EW756" s="154"/>
      <c r="EX756" s="154"/>
      <c r="EY756" s="154"/>
      <c r="EZ756" s="154"/>
      <c r="FA756" s="154"/>
      <c r="FB756" s="154"/>
      <c r="FC756" s="154"/>
      <c r="FD756" s="154"/>
      <c r="FE756" s="154"/>
      <c r="FF756" s="154"/>
      <c r="FG756" s="154"/>
      <c r="FH756" s="154"/>
      <c r="FI756" s="154"/>
      <c r="FJ756" s="154"/>
      <c r="FK756" s="154"/>
      <c r="FL756" s="154"/>
      <c r="FM756" s="154"/>
      <c r="FN756" s="154"/>
      <c r="FO756" s="154"/>
      <c r="FP756" s="154"/>
      <c r="FQ756" s="154"/>
      <c r="FR756" s="154"/>
      <c r="FS756" s="154"/>
      <c r="FT756" s="154"/>
      <c r="FU756" s="154"/>
      <c r="FV756" s="154"/>
      <c r="FW756" s="154"/>
      <c r="FX756" s="154"/>
      <c r="FY756" s="154"/>
      <c r="FZ756" s="154"/>
      <c r="GA756" s="154"/>
      <c r="GB756" s="154"/>
      <c r="GC756" s="154"/>
      <c r="GD756" s="154"/>
      <c r="GE756" s="154"/>
      <c r="GF756" s="154"/>
      <c r="GG756" s="154"/>
      <c r="GH756" s="154"/>
      <c r="GI756" s="154"/>
      <c r="GJ756" s="154"/>
      <c r="GK756" s="154"/>
      <c r="GL756" s="154"/>
      <c r="GM756" s="154"/>
      <c r="GN756" s="154"/>
      <c r="GO756" s="154"/>
      <c r="GP756" s="154"/>
      <c r="GQ756" s="154"/>
      <c r="GR756" s="154"/>
      <c r="GS756" s="154"/>
      <c r="GT756" s="154"/>
      <c r="GU756" s="154"/>
      <c r="GV756" s="154"/>
      <c r="GW756" s="154"/>
      <c r="GX756" s="154"/>
      <c r="GY756" s="154"/>
      <c r="GZ756" s="154"/>
      <c r="HA756" s="154"/>
      <c r="HB756" s="154"/>
      <c r="HC756" s="154"/>
      <c r="HD756" s="154"/>
      <c r="HE756" s="154"/>
      <c r="HF756" s="154"/>
      <c r="HG756" s="154"/>
      <c r="HH756" s="154"/>
      <c r="HI756" s="154"/>
      <c r="HJ756" s="154"/>
      <c r="HK756" s="154"/>
      <c r="HL756" s="154"/>
      <c r="HM756" s="154"/>
      <c r="HN756" s="154"/>
      <c r="HO756" s="154"/>
      <c r="HP756" s="154"/>
      <c r="HQ756" s="154"/>
      <c r="HR756" s="154"/>
      <c r="HS756" s="154"/>
      <c r="HT756" s="154"/>
      <c r="HU756" s="154"/>
      <c r="HV756" s="154"/>
      <c r="HW756" s="154"/>
      <c r="HX756" s="154"/>
      <c r="HY756" s="154"/>
      <c r="HZ756" s="154"/>
      <c r="IA756" s="154"/>
      <c r="IB756" s="154"/>
      <c r="IC756" s="154"/>
      <c r="ID756" s="154"/>
      <c r="IE756" s="154"/>
      <c r="IF756" s="154"/>
      <c r="IG756" s="154"/>
      <c r="IH756" s="154"/>
      <c r="II756" s="154"/>
      <c r="IJ756" s="154"/>
      <c r="IK756" s="154"/>
      <c r="IL756" s="154"/>
      <c r="IM756" s="154"/>
      <c r="IN756" s="154"/>
      <c r="IO756" s="154"/>
      <c r="IP756" s="154"/>
      <c r="IQ756" s="154"/>
      <c r="IR756" s="154"/>
      <c r="IS756" s="154"/>
      <c r="IT756" s="154"/>
      <c r="IU756" s="154"/>
      <c r="IV756" s="154"/>
      <c r="IW756" s="154"/>
      <c r="IX756" s="154"/>
      <c r="IY756" s="154"/>
      <c r="IZ756" s="154"/>
      <c r="JA756" s="154"/>
      <c r="JB756" s="154"/>
      <c r="JC756" s="154"/>
      <c r="JD756" s="154"/>
      <c r="JE756" s="154"/>
      <c r="JF756" s="154"/>
      <c r="JG756" s="154"/>
      <c r="JH756" s="154"/>
      <c r="JI756" s="154"/>
      <c r="JJ756" s="154"/>
      <c r="JK756" s="154"/>
      <c r="JL756" s="154"/>
      <c r="JM756" s="154"/>
      <c r="JN756" s="154"/>
      <c r="JO756" s="154"/>
      <c r="JP756" s="154"/>
      <c r="JQ756" s="154"/>
      <c r="JR756" s="154"/>
      <c r="JS756" s="154"/>
      <c r="JT756" s="154"/>
      <c r="JU756" s="154"/>
      <c r="JV756" s="154"/>
      <c r="JW756" s="154"/>
      <c r="JX756" s="154"/>
      <c r="JY756" s="154"/>
      <c r="JZ756" s="154"/>
      <c r="KA756" s="154"/>
      <c r="KB756" s="154"/>
      <c r="KC756" s="154"/>
      <c r="KD756" s="154"/>
      <c r="KE756" s="154"/>
      <c r="KF756" s="154"/>
      <c r="KG756" s="154"/>
      <c r="KH756" s="154"/>
      <c r="KI756" s="154"/>
      <c r="KJ756" s="154"/>
      <c r="KK756" s="154"/>
      <c r="KL756" s="154"/>
      <c r="KM756" s="154"/>
      <c r="KN756" s="154"/>
      <c r="KO756" s="154"/>
      <c r="KP756" s="154"/>
      <c r="KQ756" s="154"/>
      <c r="KR756" s="154"/>
      <c r="KS756" s="154"/>
      <c r="KT756" s="154"/>
      <c r="KU756" s="154"/>
      <c r="KV756" s="154"/>
      <c r="KW756" s="154"/>
      <c r="KX756" s="154"/>
      <c r="KY756" s="154"/>
      <c r="KZ756" s="154"/>
      <c r="LA756" s="154"/>
      <c r="LB756" s="154"/>
      <c r="LC756" s="154"/>
      <c r="LD756" s="154"/>
      <c r="LE756" s="154"/>
      <c r="LF756" s="154"/>
      <c r="LG756" s="154"/>
      <c r="LH756" s="154"/>
      <c r="LI756" s="154"/>
      <c r="LJ756" s="154"/>
      <c r="LK756" s="154"/>
      <c r="LL756" s="154"/>
      <c r="LM756" s="154"/>
      <c r="LN756" s="154"/>
      <c r="LO756" s="154"/>
      <c r="LP756" s="154"/>
      <c r="LQ756" s="154"/>
      <c r="LR756" s="154"/>
      <c r="LS756" s="154"/>
      <c r="LT756" s="154"/>
      <c r="LU756" s="154"/>
      <c r="LV756" s="154"/>
      <c r="LW756" s="154"/>
      <c r="LX756" s="154"/>
      <c r="LY756" s="154"/>
      <c r="LZ756" s="154"/>
      <c r="MA756" s="154"/>
      <c r="MB756" s="154"/>
      <c r="MC756" s="154"/>
      <c r="MD756" s="154"/>
      <c r="ME756" s="154"/>
      <c r="MF756" s="154"/>
      <c r="MG756" s="154"/>
      <c r="MH756" s="154"/>
      <c r="MI756" s="154"/>
      <c r="MJ756" s="154"/>
      <c r="MK756" s="154"/>
      <c r="ML756" s="154"/>
      <c r="MM756" s="154"/>
      <c r="MN756" s="154"/>
      <c r="MO756" s="154"/>
      <c r="MP756" s="154"/>
      <c r="MQ756" s="154"/>
      <c r="MR756" s="154"/>
      <c r="MS756" s="154"/>
      <c r="MT756" s="154"/>
      <c r="MU756" s="154"/>
      <c r="MV756" s="154"/>
      <c r="MW756" s="154"/>
      <c r="MX756" s="154"/>
      <c r="MY756" s="154"/>
      <c r="MZ756" s="154"/>
      <c r="NA756" s="154"/>
      <c r="NB756" s="154"/>
      <c r="NC756" s="154"/>
      <c r="ND756" s="154"/>
      <c r="NE756" s="154"/>
      <c r="NF756" s="154"/>
      <c r="NG756" s="154"/>
      <c r="NH756" s="154"/>
      <c r="NI756" s="154"/>
      <c r="NJ756" s="154"/>
      <c r="NK756" s="154"/>
      <c r="NL756" s="154"/>
      <c r="NM756" s="154"/>
      <c r="NN756" s="154"/>
      <c r="NO756" s="154"/>
      <c r="NP756" s="154"/>
      <c r="NQ756" s="154"/>
      <c r="NR756" s="154"/>
      <c r="NS756" s="154"/>
      <c r="NT756" s="154"/>
      <c r="NU756" s="154"/>
      <c r="NV756" s="154"/>
      <c r="NW756" s="154"/>
      <c r="NX756" s="154"/>
      <c r="NY756" s="154"/>
      <c r="NZ756" s="154"/>
      <c r="OA756" s="154"/>
      <c r="OB756" s="154"/>
      <c r="OC756" s="154"/>
      <c r="OD756" s="154"/>
      <c r="OE756" s="154"/>
      <c r="OF756" s="154"/>
      <c r="OG756" s="154"/>
      <c r="OH756" s="154"/>
      <c r="OI756" s="154"/>
      <c r="OJ756" s="154"/>
      <c r="OK756" s="154"/>
      <c r="OL756" s="154"/>
      <c r="OM756" s="154"/>
      <c r="ON756" s="154"/>
      <c r="OO756" s="154"/>
      <c r="OP756" s="154"/>
      <c r="OQ756" s="154"/>
      <c r="OR756" s="154"/>
      <c r="OS756" s="154"/>
      <c r="OT756" s="154"/>
      <c r="OU756" s="154"/>
      <c r="OV756" s="154"/>
      <c r="OW756" s="154"/>
      <c r="OX756" s="154"/>
      <c r="OY756" s="154"/>
      <c r="OZ756" s="154"/>
      <c r="PA756" s="154"/>
      <c r="PB756" s="154"/>
      <c r="PC756" s="154"/>
      <c r="PD756" s="154"/>
      <c r="PE756" s="154"/>
      <c r="PF756" s="154"/>
      <c r="PG756" s="154"/>
      <c r="PH756" s="154"/>
      <c r="PI756" s="154"/>
      <c r="PJ756" s="154"/>
      <c r="PK756" s="154"/>
      <c r="PL756" s="154"/>
      <c r="PM756" s="154"/>
      <c r="PN756" s="154"/>
      <c r="PO756" s="154"/>
      <c r="PP756" s="154"/>
      <c r="PQ756" s="154"/>
      <c r="PR756" s="154"/>
      <c r="PS756" s="154"/>
      <c r="PT756" s="154"/>
      <c r="PU756" s="154"/>
      <c r="PV756" s="154"/>
      <c r="PW756" s="154"/>
      <c r="PX756" s="154"/>
      <c r="PY756" s="154"/>
      <c r="PZ756" s="154"/>
      <c r="QA756" s="154"/>
      <c r="QB756" s="154"/>
      <c r="QC756" s="154"/>
      <c r="QD756" s="154"/>
      <c r="QE756" s="154"/>
      <c r="QF756" s="154"/>
      <c r="QG756" s="154"/>
      <c r="QH756" s="154"/>
      <c r="QI756" s="154"/>
      <c r="QJ756" s="154"/>
      <c r="QK756" s="154"/>
      <c r="QL756" s="154"/>
      <c r="QM756" s="154"/>
      <c r="QN756" s="154"/>
      <c r="QO756" s="154"/>
      <c r="QP756" s="154"/>
      <c r="QQ756" s="154"/>
      <c r="QR756" s="154"/>
      <c r="QS756" s="154"/>
      <c r="QT756" s="154"/>
      <c r="QU756" s="154"/>
      <c r="QV756" s="154"/>
      <c r="QW756" s="154"/>
      <c r="QX756" s="154"/>
      <c r="QY756" s="154"/>
      <c r="QZ756" s="154"/>
      <c r="RA756" s="154"/>
      <c r="RB756" s="154"/>
      <c r="RC756" s="154"/>
      <c r="RD756" s="154"/>
      <c r="RE756" s="154"/>
      <c r="RF756" s="154"/>
      <c r="RG756" s="154"/>
      <c r="RH756" s="154"/>
      <c r="RI756" s="154"/>
      <c r="RJ756" s="154"/>
      <c r="RK756" s="154"/>
      <c r="RL756" s="154"/>
      <c r="RM756" s="154"/>
      <c r="RN756" s="154"/>
      <c r="RO756" s="154"/>
      <c r="RP756" s="154"/>
      <c r="RQ756" s="154"/>
      <c r="RR756" s="154"/>
      <c r="RS756" s="154"/>
      <c r="RT756" s="154"/>
      <c r="RU756" s="154"/>
      <c r="RV756" s="154"/>
      <c r="RW756" s="154"/>
      <c r="RX756" s="154"/>
      <c r="RY756" s="154"/>
      <c r="RZ756" s="154"/>
      <c r="SA756" s="154"/>
      <c r="SB756" s="154"/>
      <c r="SC756" s="154"/>
      <c r="SD756" s="154"/>
      <c r="SE756" s="154"/>
      <c r="SF756" s="154"/>
      <c r="SG756" s="154"/>
      <c r="SH756" s="154"/>
      <c r="SI756" s="154"/>
      <c r="SJ756" s="154"/>
      <c r="SK756" s="154"/>
      <c r="SL756" s="154"/>
      <c r="SM756" s="154"/>
      <c r="SN756" s="154"/>
      <c r="SO756" s="154"/>
      <c r="SP756" s="154"/>
      <c r="SQ756" s="154"/>
      <c r="SR756" s="154"/>
      <c r="SS756" s="154"/>
      <c r="ST756" s="154"/>
      <c r="SU756" s="154"/>
      <c r="SV756" s="154"/>
      <c r="SW756" s="154"/>
      <c r="SX756" s="154"/>
      <c r="SY756" s="154"/>
      <c r="SZ756" s="154"/>
      <c r="TA756" s="154"/>
      <c r="TB756" s="154"/>
      <c r="TC756" s="154"/>
      <c r="TD756" s="154"/>
      <c r="TE756" s="154"/>
      <c r="TF756" s="154"/>
      <c r="TG756" s="154"/>
      <c r="TH756" s="154"/>
      <c r="TI756" s="154"/>
      <c r="TJ756" s="154"/>
      <c r="TK756" s="154"/>
      <c r="TL756" s="154"/>
      <c r="TM756" s="154"/>
      <c r="TN756" s="154"/>
      <c r="TO756" s="154"/>
      <c r="TP756" s="154"/>
      <c r="TQ756" s="154"/>
      <c r="TR756" s="154"/>
      <c r="TS756" s="154"/>
      <c r="TT756" s="154"/>
      <c r="TU756" s="154"/>
      <c r="TV756" s="154"/>
      <c r="TW756" s="154"/>
      <c r="TX756" s="154"/>
      <c r="TY756" s="154"/>
      <c r="TZ756" s="154"/>
      <c r="UA756" s="154"/>
      <c r="UB756" s="154"/>
      <c r="UC756" s="154"/>
      <c r="UD756" s="154"/>
      <c r="UE756" s="154"/>
      <c r="UF756" s="154"/>
      <c r="UG756" s="154"/>
      <c r="UH756" s="154"/>
      <c r="UI756" s="154"/>
      <c r="UJ756" s="154"/>
      <c r="UK756" s="154"/>
      <c r="UL756" s="154"/>
      <c r="UM756" s="154"/>
      <c r="UN756" s="154"/>
      <c r="UO756" s="154"/>
      <c r="UP756" s="154"/>
      <c r="UQ756" s="154"/>
      <c r="UR756" s="154"/>
      <c r="US756" s="154"/>
      <c r="UT756" s="154"/>
      <c r="UU756" s="154"/>
      <c r="UV756" s="154"/>
      <c r="UW756" s="154"/>
      <c r="UX756" s="154"/>
      <c r="UY756" s="154"/>
      <c r="UZ756" s="154"/>
      <c r="VA756" s="154"/>
      <c r="VB756" s="154"/>
      <c r="VC756" s="154"/>
      <c r="VD756" s="154"/>
      <c r="VE756" s="154"/>
      <c r="VF756" s="154"/>
      <c r="VG756" s="154"/>
      <c r="VH756" s="154"/>
      <c r="VI756" s="154"/>
      <c r="VJ756" s="154"/>
      <c r="VK756" s="154"/>
      <c r="VL756" s="154"/>
      <c r="VM756" s="154"/>
      <c r="VN756" s="154"/>
      <c r="VO756" s="154"/>
      <c r="VP756" s="154"/>
      <c r="VQ756" s="154"/>
      <c r="VR756" s="154"/>
      <c r="VS756" s="154"/>
      <c r="VT756" s="154"/>
      <c r="VU756" s="154"/>
      <c r="VV756" s="154"/>
      <c r="VW756" s="154"/>
    </row>
    <row r="757" spans="1:595" s="153" customFormat="1" ht="67.5" customHeight="1">
      <c r="A757" s="798"/>
      <c r="B757" s="673" t="s">
        <v>1585</v>
      </c>
      <c r="C757" s="657" t="s">
        <v>1289</v>
      </c>
      <c r="D757" s="659" t="s">
        <v>1290</v>
      </c>
      <c r="E757" s="681" t="s">
        <v>1300</v>
      </c>
      <c r="F757" s="695" t="s">
        <v>51</v>
      </c>
      <c r="G757" s="708">
        <v>43831</v>
      </c>
      <c r="H757" s="695" t="s">
        <v>24</v>
      </c>
      <c r="I757" s="193" t="s">
        <v>352</v>
      </c>
      <c r="J757" s="193" t="s">
        <v>26</v>
      </c>
      <c r="K757" s="197" t="s">
        <v>1292</v>
      </c>
      <c r="L757" s="193"/>
      <c r="M757" s="152">
        <f t="shared" ref="M757:R757" si="94">M758</f>
        <v>0</v>
      </c>
      <c r="N757" s="152">
        <f t="shared" si="94"/>
        <v>0</v>
      </c>
      <c r="O757" s="152">
        <f t="shared" si="94"/>
        <v>605000</v>
      </c>
      <c r="P757" s="203">
        <f t="shared" si="94"/>
        <v>0</v>
      </c>
      <c r="Q757" s="202">
        <f t="shared" si="94"/>
        <v>0</v>
      </c>
      <c r="R757" s="202">
        <f t="shared" si="94"/>
        <v>0</v>
      </c>
      <c r="S757" s="551"/>
      <c r="AU757" s="154"/>
      <c r="AV757" s="154"/>
      <c r="AW757" s="154"/>
      <c r="AX757" s="154"/>
      <c r="AY757" s="154"/>
      <c r="AZ757" s="154"/>
      <c r="BA757" s="154"/>
      <c r="BB757" s="154"/>
      <c r="BC757" s="154"/>
      <c r="BD757" s="154"/>
      <c r="BE757" s="154"/>
      <c r="BF757" s="154"/>
      <c r="BG757" s="154"/>
      <c r="BH757" s="154"/>
      <c r="BI757" s="154"/>
      <c r="BJ757" s="154"/>
      <c r="BK757" s="154"/>
      <c r="BL757" s="154"/>
      <c r="BM757" s="154"/>
      <c r="BN757" s="154"/>
      <c r="BO757" s="154"/>
      <c r="BP757" s="154"/>
      <c r="BQ757" s="154"/>
      <c r="BR757" s="154"/>
      <c r="BS757" s="154"/>
      <c r="BT757" s="154"/>
      <c r="BU757" s="154"/>
      <c r="BV757" s="154"/>
      <c r="BW757" s="154"/>
      <c r="BX757" s="154"/>
      <c r="BY757" s="154"/>
      <c r="BZ757" s="154"/>
      <c r="CA757" s="154"/>
      <c r="CB757" s="154"/>
      <c r="CC757" s="154"/>
      <c r="CD757" s="154"/>
      <c r="CE757" s="154"/>
      <c r="CF757" s="154"/>
      <c r="CG757" s="154"/>
      <c r="CH757" s="154"/>
      <c r="CI757" s="154"/>
      <c r="CJ757" s="154"/>
      <c r="CK757" s="154"/>
      <c r="CL757" s="154"/>
      <c r="CM757" s="154"/>
      <c r="CN757" s="154"/>
      <c r="CO757" s="154"/>
      <c r="CP757" s="154"/>
      <c r="CQ757" s="154"/>
      <c r="CR757" s="154"/>
      <c r="CS757" s="154"/>
      <c r="CT757" s="154"/>
      <c r="CU757" s="154"/>
      <c r="CV757" s="154"/>
      <c r="CW757" s="154"/>
      <c r="CX757" s="154"/>
      <c r="CY757" s="154"/>
      <c r="CZ757" s="154"/>
      <c r="DA757" s="154"/>
      <c r="DB757" s="154"/>
      <c r="DC757" s="154"/>
      <c r="DD757" s="154"/>
      <c r="DE757" s="154"/>
      <c r="DF757" s="154"/>
      <c r="DG757" s="154"/>
      <c r="DH757" s="154"/>
      <c r="DI757" s="154"/>
      <c r="DJ757" s="154"/>
      <c r="DK757" s="154"/>
      <c r="DL757" s="154"/>
      <c r="DM757" s="154"/>
      <c r="DN757" s="154"/>
      <c r="DO757" s="154"/>
      <c r="DP757" s="154"/>
      <c r="DQ757" s="154"/>
      <c r="DR757" s="154"/>
      <c r="DS757" s="154"/>
      <c r="DT757" s="154"/>
      <c r="DU757" s="154"/>
      <c r="DV757" s="154"/>
      <c r="DW757" s="154"/>
      <c r="DX757" s="154"/>
      <c r="DY757" s="154"/>
      <c r="DZ757" s="154"/>
      <c r="EA757" s="154"/>
      <c r="EB757" s="154"/>
      <c r="EC757" s="154"/>
      <c r="ED757" s="154"/>
      <c r="EE757" s="154"/>
      <c r="EF757" s="154"/>
      <c r="EG757" s="154"/>
      <c r="EH757" s="154"/>
      <c r="EI757" s="154"/>
      <c r="EJ757" s="154"/>
      <c r="EK757" s="154"/>
      <c r="EL757" s="154"/>
      <c r="EM757" s="154"/>
      <c r="EN757" s="154"/>
      <c r="EO757" s="154"/>
      <c r="EP757" s="154"/>
      <c r="EQ757" s="154"/>
      <c r="ER757" s="154"/>
      <c r="ES757" s="154"/>
      <c r="ET757" s="154"/>
      <c r="EU757" s="154"/>
      <c r="EV757" s="154"/>
      <c r="EW757" s="154"/>
      <c r="EX757" s="154"/>
      <c r="EY757" s="154"/>
      <c r="EZ757" s="154"/>
      <c r="FA757" s="154"/>
      <c r="FB757" s="154"/>
      <c r="FC757" s="154"/>
      <c r="FD757" s="154"/>
      <c r="FE757" s="154"/>
      <c r="FF757" s="154"/>
      <c r="FG757" s="154"/>
      <c r="FH757" s="154"/>
      <c r="FI757" s="154"/>
      <c r="FJ757" s="154"/>
      <c r="FK757" s="154"/>
      <c r="FL757" s="154"/>
      <c r="FM757" s="154"/>
      <c r="FN757" s="154"/>
      <c r="FO757" s="154"/>
      <c r="FP757" s="154"/>
      <c r="FQ757" s="154"/>
      <c r="FR757" s="154"/>
      <c r="FS757" s="154"/>
      <c r="FT757" s="154"/>
      <c r="FU757" s="154"/>
      <c r="FV757" s="154"/>
      <c r="FW757" s="154"/>
      <c r="FX757" s="154"/>
      <c r="FY757" s="154"/>
      <c r="FZ757" s="154"/>
      <c r="GA757" s="154"/>
      <c r="GB757" s="154"/>
      <c r="GC757" s="154"/>
      <c r="GD757" s="154"/>
      <c r="GE757" s="154"/>
      <c r="GF757" s="154"/>
      <c r="GG757" s="154"/>
      <c r="GH757" s="154"/>
      <c r="GI757" s="154"/>
      <c r="GJ757" s="154"/>
      <c r="GK757" s="154"/>
      <c r="GL757" s="154"/>
      <c r="GM757" s="154"/>
      <c r="GN757" s="154"/>
      <c r="GO757" s="154"/>
      <c r="GP757" s="154"/>
      <c r="GQ757" s="154"/>
      <c r="GR757" s="154"/>
      <c r="GS757" s="154"/>
      <c r="GT757" s="154"/>
      <c r="GU757" s="154"/>
      <c r="GV757" s="154"/>
      <c r="GW757" s="154"/>
      <c r="GX757" s="154"/>
      <c r="GY757" s="154"/>
      <c r="GZ757" s="154"/>
      <c r="HA757" s="154"/>
      <c r="HB757" s="154"/>
      <c r="HC757" s="154"/>
      <c r="HD757" s="154"/>
      <c r="HE757" s="154"/>
      <c r="HF757" s="154"/>
      <c r="HG757" s="154"/>
      <c r="HH757" s="154"/>
      <c r="HI757" s="154"/>
      <c r="HJ757" s="154"/>
      <c r="HK757" s="154"/>
      <c r="HL757" s="154"/>
      <c r="HM757" s="154"/>
      <c r="HN757" s="154"/>
      <c r="HO757" s="154"/>
      <c r="HP757" s="154"/>
      <c r="HQ757" s="154"/>
      <c r="HR757" s="154"/>
      <c r="HS757" s="154"/>
      <c r="HT757" s="154"/>
      <c r="HU757" s="154"/>
      <c r="HV757" s="154"/>
      <c r="HW757" s="154"/>
      <c r="HX757" s="154"/>
      <c r="HY757" s="154"/>
      <c r="HZ757" s="154"/>
      <c r="IA757" s="154"/>
      <c r="IB757" s="154"/>
      <c r="IC757" s="154"/>
      <c r="ID757" s="154"/>
      <c r="IE757" s="154"/>
      <c r="IF757" s="154"/>
      <c r="IG757" s="154"/>
      <c r="IH757" s="154"/>
      <c r="II757" s="154"/>
      <c r="IJ757" s="154"/>
      <c r="IK757" s="154"/>
      <c r="IL757" s="154"/>
      <c r="IM757" s="154"/>
      <c r="IN757" s="154"/>
      <c r="IO757" s="154"/>
      <c r="IP757" s="154"/>
      <c r="IQ757" s="154"/>
      <c r="IR757" s="154"/>
      <c r="IS757" s="154"/>
      <c r="IT757" s="154"/>
      <c r="IU757" s="154"/>
      <c r="IV757" s="154"/>
      <c r="IW757" s="154"/>
      <c r="IX757" s="154"/>
      <c r="IY757" s="154"/>
      <c r="IZ757" s="154"/>
      <c r="JA757" s="154"/>
      <c r="JB757" s="154"/>
      <c r="JC757" s="154"/>
      <c r="JD757" s="154"/>
      <c r="JE757" s="154"/>
      <c r="JF757" s="154"/>
      <c r="JG757" s="154"/>
      <c r="JH757" s="154"/>
      <c r="JI757" s="154"/>
      <c r="JJ757" s="154"/>
      <c r="JK757" s="154"/>
      <c r="JL757" s="154"/>
      <c r="JM757" s="154"/>
      <c r="JN757" s="154"/>
      <c r="JO757" s="154"/>
      <c r="JP757" s="154"/>
      <c r="JQ757" s="154"/>
      <c r="JR757" s="154"/>
      <c r="JS757" s="154"/>
      <c r="JT757" s="154"/>
      <c r="JU757" s="154"/>
      <c r="JV757" s="154"/>
      <c r="JW757" s="154"/>
      <c r="JX757" s="154"/>
      <c r="JY757" s="154"/>
      <c r="JZ757" s="154"/>
      <c r="KA757" s="154"/>
      <c r="KB757" s="154"/>
      <c r="KC757" s="154"/>
      <c r="KD757" s="154"/>
      <c r="KE757" s="154"/>
      <c r="KF757" s="154"/>
      <c r="KG757" s="154"/>
      <c r="KH757" s="154"/>
      <c r="KI757" s="154"/>
      <c r="KJ757" s="154"/>
      <c r="KK757" s="154"/>
      <c r="KL757" s="154"/>
      <c r="KM757" s="154"/>
      <c r="KN757" s="154"/>
      <c r="KO757" s="154"/>
      <c r="KP757" s="154"/>
      <c r="KQ757" s="154"/>
      <c r="KR757" s="154"/>
      <c r="KS757" s="154"/>
      <c r="KT757" s="154"/>
      <c r="KU757" s="154"/>
      <c r="KV757" s="154"/>
      <c r="KW757" s="154"/>
      <c r="KX757" s="154"/>
      <c r="KY757" s="154"/>
      <c r="KZ757" s="154"/>
      <c r="LA757" s="154"/>
      <c r="LB757" s="154"/>
      <c r="LC757" s="154"/>
      <c r="LD757" s="154"/>
      <c r="LE757" s="154"/>
      <c r="LF757" s="154"/>
      <c r="LG757" s="154"/>
      <c r="LH757" s="154"/>
      <c r="LI757" s="154"/>
      <c r="LJ757" s="154"/>
      <c r="LK757" s="154"/>
      <c r="LL757" s="154"/>
      <c r="LM757" s="154"/>
      <c r="LN757" s="154"/>
      <c r="LO757" s="154"/>
      <c r="LP757" s="154"/>
      <c r="LQ757" s="154"/>
      <c r="LR757" s="154"/>
      <c r="LS757" s="154"/>
      <c r="LT757" s="154"/>
      <c r="LU757" s="154"/>
      <c r="LV757" s="154"/>
      <c r="LW757" s="154"/>
      <c r="LX757" s="154"/>
      <c r="LY757" s="154"/>
      <c r="LZ757" s="154"/>
      <c r="MA757" s="154"/>
      <c r="MB757" s="154"/>
      <c r="MC757" s="154"/>
      <c r="MD757" s="154"/>
      <c r="ME757" s="154"/>
      <c r="MF757" s="154"/>
      <c r="MG757" s="154"/>
      <c r="MH757" s="154"/>
      <c r="MI757" s="154"/>
      <c r="MJ757" s="154"/>
      <c r="MK757" s="154"/>
      <c r="ML757" s="154"/>
      <c r="MM757" s="154"/>
      <c r="MN757" s="154"/>
      <c r="MO757" s="154"/>
      <c r="MP757" s="154"/>
      <c r="MQ757" s="154"/>
      <c r="MR757" s="154"/>
      <c r="MS757" s="154"/>
      <c r="MT757" s="154"/>
      <c r="MU757" s="154"/>
      <c r="MV757" s="154"/>
      <c r="MW757" s="154"/>
      <c r="MX757" s="154"/>
      <c r="MY757" s="154"/>
      <c r="MZ757" s="154"/>
      <c r="NA757" s="154"/>
      <c r="NB757" s="154"/>
      <c r="NC757" s="154"/>
      <c r="ND757" s="154"/>
      <c r="NE757" s="154"/>
      <c r="NF757" s="154"/>
      <c r="NG757" s="154"/>
      <c r="NH757" s="154"/>
      <c r="NI757" s="154"/>
      <c r="NJ757" s="154"/>
      <c r="NK757" s="154"/>
      <c r="NL757" s="154"/>
      <c r="NM757" s="154"/>
      <c r="NN757" s="154"/>
      <c r="NO757" s="154"/>
      <c r="NP757" s="154"/>
      <c r="NQ757" s="154"/>
      <c r="NR757" s="154"/>
      <c r="NS757" s="154"/>
      <c r="NT757" s="154"/>
      <c r="NU757" s="154"/>
      <c r="NV757" s="154"/>
      <c r="NW757" s="154"/>
      <c r="NX757" s="154"/>
      <c r="NY757" s="154"/>
      <c r="NZ757" s="154"/>
      <c r="OA757" s="154"/>
      <c r="OB757" s="154"/>
      <c r="OC757" s="154"/>
      <c r="OD757" s="154"/>
      <c r="OE757" s="154"/>
      <c r="OF757" s="154"/>
      <c r="OG757" s="154"/>
      <c r="OH757" s="154"/>
      <c r="OI757" s="154"/>
      <c r="OJ757" s="154"/>
      <c r="OK757" s="154"/>
      <c r="OL757" s="154"/>
      <c r="OM757" s="154"/>
      <c r="ON757" s="154"/>
      <c r="OO757" s="154"/>
      <c r="OP757" s="154"/>
      <c r="OQ757" s="154"/>
      <c r="OR757" s="154"/>
      <c r="OS757" s="154"/>
      <c r="OT757" s="154"/>
      <c r="OU757" s="154"/>
      <c r="OV757" s="154"/>
      <c r="OW757" s="154"/>
      <c r="OX757" s="154"/>
      <c r="OY757" s="154"/>
      <c r="OZ757" s="154"/>
      <c r="PA757" s="154"/>
      <c r="PB757" s="154"/>
      <c r="PC757" s="154"/>
      <c r="PD757" s="154"/>
      <c r="PE757" s="154"/>
      <c r="PF757" s="154"/>
      <c r="PG757" s="154"/>
      <c r="PH757" s="154"/>
      <c r="PI757" s="154"/>
      <c r="PJ757" s="154"/>
      <c r="PK757" s="154"/>
      <c r="PL757" s="154"/>
      <c r="PM757" s="154"/>
      <c r="PN757" s="154"/>
      <c r="PO757" s="154"/>
      <c r="PP757" s="154"/>
      <c r="PQ757" s="154"/>
      <c r="PR757" s="154"/>
      <c r="PS757" s="154"/>
      <c r="PT757" s="154"/>
      <c r="PU757" s="154"/>
      <c r="PV757" s="154"/>
      <c r="PW757" s="154"/>
      <c r="PX757" s="154"/>
      <c r="PY757" s="154"/>
      <c r="PZ757" s="154"/>
      <c r="QA757" s="154"/>
      <c r="QB757" s="154"/>
      <c r="QC757" s="154"/>
      <c r="QD757" s="154"/>
      <c r="QE757" s="154"/>
      <c r="QF757" s="154"/>
      <c r="QG757" s="154"/>
      <c r="QH757" s="154"/>
      <c r="QI757" s="154"/>
      <c r="QJ757" s="154"/>
      <c r="QK757" s="154"/>
      <c r="QL757" s="154"/>
      <c r="QM757" s="154"/>
      <c r="QN757" s="154"/>
      <c r="QO757" s="154"/>
      <c r="QP757" s="154"/>
      <c r="QQ757" s="154"/>
      <c r="QR757" s="154"/>
      <c r="QS757" s="154"/>
      <c r="QT757" s="154"/>
      <c r="QU757" s="154"/>
      <c r="QV757" s="154"/>
      <c r="QW757" s="154"/>
      <c r="QX757" s="154"/>
      <c r="QY757" s="154"/>
      <c r="QZ757" s="154"/>
      <c r="RA757" s="154"/>
      <c r="RB757" s="154"/>
      <c r="RC757" s="154"/>
      <c r="RD757" s="154"/>
      <c r="RE757" s="154"/>
      <c r="RF757" s="154"/>
      <c r="RG757" s="154"/>
      <c r="RH757" s="154"/>
      <c r="RI757" s="154"/>
      <c r="RJ757" s="154"/>
      <c r="RK757" s="154"/>
      <c r="RL757" s="154"/>
      <c r="RM757" s="154"/>
      <c r="RN757" s="154"/>
      <c r="RO757" s="154"/>
      <c r="RP757" s="154"/>
      <c r="RQ757" s="154"/>
      <c r="RR757" s="154"/>
      <c r="RS757" s="154"/>
      <c r="RT757" s="154"/>
      <c r="RU757" s="154"/>
      <c r="RV757" s="154"/>
      <c r="RW757" s="154"/>
      <c r="RX757" s="154"/>
      <c r="RY757" s="154"/>
      <c r="RZ757" s="154"/>
      <c r="SA757" s="154"/>
      <c r="SB757" s="154"/>
      <c r="SC757" s="154"/>
      <c r="SD757" s="154"/>
      <c r="SE757" s="154"/>
      <c r="SF757" s="154"/>
      <c r="SG757" s="154"/>
      <c r="SH757" s="154"/>
      <c r="SI757" s="154"/>
      <c r="SJ757" s="154"/>
      <c r="SK757" s="154"/>
      <c r="SL757" s="154"/>
      <c r="SM757" s="154"/>
      <c r="SN757" s="154"/>
      <c r="SO757" s="154"/>
      <c r="SP757" s="154"/>
      <c r="SQ757" s="154"/>
      <c r="SR757" s="154"/>
      <c r="SS757" s="154"/>
      <c r="ST757" s="154"/>
      <c r="SU757" s="154"/>
      <c r="SV757" s="154"/>
      <c r="SW757" s="154"/>
      <c r="SX757" s="154"/>
      <c r="SY757" s="154"/>
      <c r="SZ757" s="154"/>
      <c r="TA757" s="154"/>
      <c r="TB757" s="154"/>
      <c r="TC757" s="154"/>
      <c r="TD757" s="154"/>
      <c r="TE757" s="154"/>
      <c r="TF757" s="154"/>
      <c r="TG757" s="154"/>
      <c r="TH757" s="154"/>
      <c r="TI757" s="154"/>
      <c r="TJ757" s="154"/>
      <c r="TK757" s="154"/>
      <c r="TL757" s="154"/>
      <c r="TM757" s="154"/>
      <c r="TN757" s="154"/>
      <c r="TO757" s="154"/>
      <c r="TP757" s="154"/>
      <c r="TQ757" s="154"/>
      <c r="TR757" s="154"/>
      <c r="TS757" s="154"/>
      <c r="TT757" s="154"/>
      <c r="TU757" s="154"/>
      <c r="TV757" s="154"/>
      <c r="TW757" s="154"/>
      <c r="TX757" s="154"/>
      <c r="TY757" s="154"/>
      <c r="TZ757" s="154"/>
      <c r="UA757" s="154"/>
      <c r="UB757" s="154"/>
      <c r="UC757" s="154"/>
      <c r="UD757" s="154"/>
      <c r="UE757" s="154"/>
      <c r="UF757" s="154"/>
      <c r="UG757" s="154"/>
      <c r="UH757" s="154"/>
      <c r="UI757" s="154"/>
      <c r="UJ757" s="154"/>
      <c r="UK757" s="154"/>
      <c r="UL757" s="154"/>
      <c r="UM757" s="154"/>
      <c r="UN757" s="154"/>
      <c r="UO757" s="154"/>
      <c r="UP757" s="154"/>
      <c r="UQ757" s="154"/>
      <c r="UR757" s="154"/>
      <c r="US757" s="154"/>
      <c r="UT757" s="154"/>
      <c r="UU757" s="154"/>
      <c r="UV757" s="154"/>
      <c r="UW757" s="154"/>
      <c r="UX757" s="154"/>
      <c r="UY757" s="154"/>
      <c r="UZ757" s="154"/>
      <c r="VA757" s="154"/>
      <c r="VB757" s="154"/>
      <c r="VC757" s="154"/>
      <c r="VD757" s="154"/>
      <c r="VE757" s="154"/>
      <c r="VF757" s="154"/>
      <c r="VG757" s="154"/>
      <c r="VH757" s="154"/>
      <c r="VI757" s="154"/>
      <c r="VJ757" s="154"/>
      <c r="VK757" s="154"/>
      <c r="VL757" s="154"/>
      <c r="VM757" s="154"/>
      <c r="VN757" s="154"/>
      <c r="VO757" s="154"/>
      <c r="VP757" s="154"/>
      <c r="VQ757" s="154"/>
      <c r="VR757" s="154"/>
      <c r="VS757" s="154"/>
      <c r="VT757" s="154"/>
      <c r="VU757" s="154"/>
      <c r="VV757" s="154"/>
      <c r="VW757" s="154"/>
    </row>
    <row r="758" spans="1:595" s="153" customFormat="1" ht="69.75" customHeight="1">
      <c r="A758" s="798"/>
      <c r="B758" s="691"/>
      <c r="C758" s="658"/>
      <c r="D758" s="660"/>
      <c r="E758" s="682"/>
      <c r="F758" s="696"/>
      <c r="G758" s="709"/>
      <c r="H758" s="696"/>
      <c r="I758" s="169" t="s">
        <v>352</v>
      </c>
      <c r="J758" s="169" t="s">
        <v>26</v>
      </c>
      <c r="K758" s="175" t="s">
        <v>1292</v>
      </c>
      <c r="L758" s="169" t="s">
        <v>424</v>
      </c>
      <c r="M758" s="155"/>
      <c r="N758" s="155"/>
      <c r="O758" s="155">
        <v>605000</v>
      </c>
      <c r="P758" s="168">
        <v>0</v>
      </c>
      <c r="Q758" s="161">
        <v>0</v>
      </c>
      <c r="R758" s="161">
        <v>0</v>
      </c>
      <c r="S758" s="545"/>
      <c r="AU758" s="154"/>
      <c r="AV758" s="154"/>
      <c r="AW758" s="154"/>
      <c r="AX758" s="154"/>
      <c r="AY758" s="154"/>
      <c r="AZ758" s="154"/>
      <c r="BA758" s="154"/>
      <c r="BB758" s="154"/>
      <c r="BC758" s="154"/>
      <c r="BD758" s="154"/>
      <c r="BE758" s="154"/>
      <c r="BF758" s="154"/>
      <c r="BG758" s="154"/>
      <c r="BH758" s="154"/>
      <c r="BI758" s="154"/>
      <c r="BJ758" s="154"/>
      <c r="BK758" s="154"/>
      <c r="BL758" s="154"/>
      <c r="BM758" s="154"/>
      <c r="BN758" s="154"/>
      <c r="BO758" s="154"/>
      <c r="BP758" s="154"/>
      <c r="BQ758" s="154"/>
      <c r="BR758" s="154"/>
      <c r="BS758" s="154"/>
      <c r="BT758" s="154"/>
      <c r="BU758" s="154"/>
      <c r="BV758" s="154"/>
      <c r="BW758" s="154"/>
      <c r="BX758" s="154"/>
      <c r="BY758" s="154"/>
      <c r="BZ758" s="154"/>
      <c r="CA758" s="154"/>
      <c r="CB758" s="154"/>
      <c r="CC758" s="154"/>
      <c r="CD758" s="154"/>
      <c r="CE758" s="154"/>
      <c r="CF758" s="154"/>
      <c r="CG758" s="154"/>
      <c r="CH758" s="154"/>
      <c r="CI758" s="154"/>
      <c r="CJ758" s="154"/>
      <c r="CK758" s="154"/>
      <c r="CL758" s="154"/>
      <c r="CM758" s="154"/>
      <c r="CN758" s="154"/>
      <c r="CO758" s="154"/>
      <c r="CP758" s="154"/>
      <c r="CQ758" s="154"/>
      <c r="CR758" s="154"/>
      <c r="CS758" s="154"/>
      <c r="CT758" s="154"/>
      <c r="CU758" s="154"/>
      <c r="CV758" s="154"/>
      <c r="CW758" s="154"/>
      <c r="CX758" s="154"/>
      <c r="CY758" s="154"/>
      <c r="CZ758" s="154"/>
      <c r="DA758" s="154"/>
      <c r="DB758" s="154"/>
      <c r="DC758" s="154"/>
      <c r="DD758" s="154"/>
      <c r="DE758" s="154"/>
      <c r="DF758" s="154"/>
      <c r="DG758" s="154"/>
      <c r="DH758" s="154"/>
      <c r="DI758" s="154"/>
      <c r="DJ758" s="154"/>
      <c r="DK758" s="154"/>
      <c r="DL758" s="154"/>
      <c r="DM758" s="154"/>
      <c r="DN758" s="154"/>
      <c r="DO758" s="154"/>
      <c r="DP758" s="154"/>
      <c r="DQ758" s="154"/>
      <c r="DR758" s="154"/>
      <c r="DS758" s="154"/>
      <c r="DT758" s="154"/>
      <c r="DU758" s="154"/>
      <c r="DV758" s="154"/>
      <c r="DW758" s="154"/>
      <c r="DX758" s="154"/>
      <c r="DY758" s="154"/>
      <c r="DZ758" s="154"/>
      <c r="EA758" s="154"/>
      <c r="EB758" s="154"/>
      <c r="EC758" s="154"/>
      <c r="ED758" s="154"/>
      <c r="EE758" s="154"/>
      <c r="EF758" s="154"/>
      <c r="EG758" s="154"/>
      <c r="EH758" s="154"/>
      <c r="EI758" s="154"/>
      <c r="EJ758" s="154"/>
      <c r="EK758" s="154"/>
      <c r="EL758" s="154"/>
      <c r="EM758" s="154"/>
      <c r="EN758" s="154"/>
      <c r="EO758" s="154"/>
      <c r="EP758" s="154"/>
      <c r="EQ758" s="154"/>
      <c r="ER758" s="154"/>
      <c r="ES758" s="154"/>
      <c r="ET758" s="154"/>
      <c r="EU758" s="154"/>
      <c r="EV758" s="154"/>
      <c r="EW758" s="154"/>
      <c r="EX758" s="154"/>
      <c r="EY758" s="154"/>
      <c r="EZ758" s="154"/>
      <c r="FA758" s="154"/>
      <c r="FB758" s="154"/>
      <c r="FC758" s="154"/>
      <c r="FD758" s="154"/>
      <c r="FE758" s="154"/>
      <c r="FF758" s="154"/>
      <c r="FG758" s="154"/>
      <c r="FH758" s="154"/>
      <c r="FI758" s="154"/>
      <c r="FJ758" s="154"/>
      <c r="FK758" s="154"/>
      <c r="FL758" s="154"/>
      <c r="FM758" s="154"/>
      <c r="FN758" s="154"/>
      <c r="FO758" s="154"/>
      <c r="FP758" s="154"/>
      <c r="FQ758" s="154"/>
      <c r="FR758" s="154"/>
      <c r="FS758" s="154"/>
      <c r="FT758" s="154"/>
      <c r="FU758" s="154"/>
      <c r="FV758" s="154"/>
      <c r="FW758" s="154"/>
      <c r="FX758" s="154"/>
      <c r="FY758" s="154"/>
      <c r="FZ758" s="154"/>
      <c r="GA758" s="154"/>
      <c r="GB758" s="154"/>
      <c r="GC758" s="154"/>
      <c r="GD758" s="154"/>
      <c r="GE758" s="154"/>
      <c r="GF758" s="154"/>
      <c r="GG758" s="154"/>
      <c r="GH758" s="154"/>
      <c r="GI758" s="154"/>
      <c r="GJ758" s="154"/>
      <c r="GK758" s="154"/>
      <c r="GL758" s="154"/>
      <c r="GM758" s="154"/>
      <c r="GN758" s="154"/>
      <c r="GO758" s="154"/>
      <c r="GP758" s="154"/>
      <c r="GQ758" s="154"/>
      <c r="GR758" s="154"/>
      <c r="GS758" s="154"/>
      <c r="GT758" s="154"/>
      <c r="GU758" s="154"/>
      <c r="GV758" s="154"/>
      <c r="GW758" s="154"/>
      <c r="GX758" s="154"/>
      <c r="GY758" s="154"/>
      <c r="GZ758" s="154"/>
      <c r="HA758" s="154"/>
      <c r="HB758" s="154"/>
      <c r="HC758" s="154"/>
      <c r="HD758" s="154"/>
      <c r="HE758" s="154"/>
      <c r="HF758" s="154"/>
      <c r="HG758" s="154"/>
      <c r="HH758" s="154"/>
      <c r="HI758" s="154"/>
      <c r="HJ758" s="154"/>
      <c r="HK758" s="154"/>
      <c r="HL758" s="154"/>
      <c r="HM758" s="154"/>
      <c r="HN758" s="154"/>
      <c r="HO758" s="154"/>
      <c r="HP758" s="154"/>
      <c r="HQ758" s="154"/>
      <c r="HR758" s="154"/>
      <c r="HS758" s="154"/>
      <c r="HT758" s="154"/>
      <c r="HU758" s="154"/>
      <c r="HV758" s="154"/>
      <c r="HW758" s="154"/>
      <c r="HX758" s="154"/>
      <c r="HY758" s="154"/>
      <c r="HZ758" s="154"/>
      <c r="IA758" s="154"/>
      <c r="IB758" s="154"/>
      <c r="IC758" s="154"/>
      <c r="ID758" s="154"/>
      <c r="IE758" s="154"/>
      <c r="IF758" s="154"/>
      <c r="IG758" s="154"/>
      <c r="IH758" s="154"/>
      <c r="II758" s="154"/>
      <c r="IJ758" s="154"/>
      <c r="IK758" s="154"/>
      <c r="IL758" s="154"/>
      <c r="IM758" s="154"/>
      <c r="IN758" s="154"/>
      <c r="IO758" s="154"/>
      <c r="IP758" s="154"/>
      <c r="IQ758" s="154"/>
      <c r="IR758" s="154"/>
      <c r="IS758" s="154"/>
      <c r="IT758" s="154"/>
      <c r="IU758" s="154"/>
      <c r="IV758" s="154"/>
      <c r="IW758" s="154"/>
      <c r="IX758" s="154"/>
      <c r="IY758" s="154"/>
      <c r="IZ758" s="154"/>
      <c r="JA758" s="154"/>
      <c r="JB758" s="154"/>
      <c r="JC758" s="154"/>
      <c r="JD758" s="154"/>
      <c r="JE758" s="154"/>
      <c r="JF758" s="154"/>
      <c r="JG758" s="154"/>
      <c r="JH758" s="154"/>
      <c r="JI758" s="154"/>
      <c r="JJ758" s="154"/>
      <c r="JK758" s="154"/>
      <c r="JL758" s="154"/>
      <c r="JM758" s="154"/>
      <c r="JN758" s="154"/>
      <c r="JO758" s="154"/>
      <c r="JP758" s="154"/>
      <c r="JQ758" s="154"/>
      <c r="JR758" s="154"/>
      <c r="JS758" s="154"/>
      <c r="JT758" s="154"/>
      <c r="JU758" s="154"/>
      <c r="JV758" s="154"/>
      <c r="JW758" s="154"/>
      <c r="JX758" s="154"/>
      <c r="JY758" s="154"/>
      <c r="JZ758" s="154"/>
      <c r="KA758" s="154"/>
      <c r="KB758" s="154"/>
      <c r="KC758" s="154"/>
      <c r="KD758" s="154"/>
      <c r="KE758" s="154"/>
      <c r="KF758" s="154"/>
      <c r="KG758" s="154"/>
      <c r="KH758" s="154"/>
      <c r="KI758" s="154"/>
      <c r="KJ758" s="154"/>
      <c r="KK758" s="154"/>
      <c r="KL758" s="154"/>
      <c r="KM758" s="154"/>
      <c r="KN758" s="154"/>
      <c r="KO758" s="154"/>
      <c r="KP758" s="154"/>
      <c r="KQ758" s="154"/>
      <c r="KR758" s="154"/>
      <c r="KS758" s="154"/>
      <c r="KT758" s="154"/>
      <c r="KU758" s="154"/>
      <c r="KV758" s="154"/>
      <c r="KW758" s="154"/>
      <c r="KX758" s="154"/>
      <c r="KY758" s="154"/>
      <c r="KZ758" s="154"/>
      <c r="LA758" s="154"/>
      <c r="LB758" s="154"/>
      <c r="LC758" s="154"/>
      <c r="LD758" s="154"/>
      <c r="LE758" s="154"/>
      <c r="LF758" s="154"/>
      <c r="LG758" s="154"/>
      <c r="LH758" s="154"/>
      <c r="LI758" s="154"/>
      <c r="LJ758" s="154"/>
      <c r="LK758" s="154"/>
      <c r="LL758" s="154"/>
      <c r="LM758" s="154"/>
      <c r="LN758" s="154"/>
      <c r="LO758" s="154"/>
      <c r="LP758" s="154"/>
      <c r="LQ758" s="154"/>
      <c r="LR758" s="154"/>
      <c r="LS758" s="154"/>
      <c r="LT758" s="154"/>
      <c r="LU758" s="154"/>
      <c r="LV758" s="154"/>
      <c r="LW758" s="154"/>
      <c r="LX758" s="154"/>
      <c r="LY758" s="154"/>
      <c r="LZ758" s="154"/>
      <c r="MA758" s="154"/>
      <c r="MB758" s="154"/>
      <c r="MC758" s="154"/>
      <c r="MD758" s="154"/>
      <c r="ME758" s="154"/>
      <c r="MF758" s="154"/>
      <c r="MG758" s="154"/>
      <c r="MH758" s="154"/>
      <c r="MI758" s="154"/>
      <c r="MJ758" s="154"/>
      <c r="MK758" s="154"/>
      <c r="ML758" s="154"/>
      <c r="MM758" s="154"/>
      <c r="MN758" s="154"/>
      <c r="MO758" s="154"/>
      <c r="MP758" s="154"/>
      <c r="MQ758" s="154"/>
      <c r="MR758" s="154"/>
      <c r="MS758" s="154"/>
      <c r="MT758" s="154"/>
      <c r="MU758" s="154"/>
      <c r="MV758" s="154"/>
      <c r="MW758" s="154"/>
      <c r="MX758" s="154"/>
      <c r="MY758" s="154"/>
      <c r="MZ758" s="154"/>
      <c r="NA758" s="154"/>
      <c r="NB758" s="154"/>
      <c r="NC758" s="154"/>
      <c r="ND758" s="154"/>
      <c r="NE758" s="154"/>
      <c r="NF758" s="154"/>
      <c r="NG758" s="154"/>
      <c r="NH758" s="154"/>
      <c r="NI758" s="154"/>
      <c r="NJ758" s="154"/>
      <c r="NK758" s="154"/>
      <c r="NL758" s="154"/>
      <c r="NM758" s="154"/>
      <c r="NN758" s="154"/>
      <c r="NO758" s="154"/>
      <c r="NP758" s="154"/>
      <c r="NQ758" s="154"/>
      <c r="NR758" s="154"/>
      <c r="NS758" s="154"/>
      <c r="NT758" s="154"/>
      <c r="NU758" s="154"/>
      <c r="NV758" s="154"/>
      <c r="NW758" s="154"/>
      <c r="NX758" s="154"/>
      <c r="NY758" s="154"/>
      <c r="NZ758" s="154"/>
      <c r="OA758" s="154"/>
      <c r="OB758" s="154"/>
      <c r="OC758" s="154"/>
      <c r="OD758" s="154"/>
      <c r="OE758" s="154"/>
      <c r="OF758" s="154"/>
      <c r="OG758" s="154"/>
      <c r="OH758" s="154"/>
      <c r="OI758" s="154"/>
      <c r="OJ758" s="154"/>
      <c r="OK758" s="154"/>
      <c r="OL758" s="154"/>
      <c r="OM758" s="154"/>
      <c r="ON758" s="154"/>
      <c r="OO758" s="154"/>
      <c r="OP758" s="154"/>
      <c r="OQ758" s="154"/>
      <c r="OR758" s="154"/>
      <c r="OS758" s="154"/>
      <c r="OT758" s="154"/>
      <c r="OU758" s="154"/>
      <c r="OV758" s="154"/>
      <c r="OW758" s="154"/>
      <c r="OX758" s="154"/>
      <c r="OY758" s="154"/>
      <c r="OZ758" s="154"/>
      <c r="PA758" s="154"/>
      <c r="PB758" s="154"/>
      <c r="PC758" s="154"/>
      <c r="PD758" s="154"/>
      <c r="PE758" s="154"/>
      <c r="PF758" s="154"/>
      <c r="PG758" s="154"/>
      <c r="PH758" s="154"/>
      <c r="PI758" s="154"/>
      <c r="PJ758" s="154"/>
      <c r="PK758" s="154"/>
      <c r="PL758" s="154"/>
      <c r="PM758" s="154"/>
      <c r="PN758" s="154"/>
      <c r="PO758" s="154"/>
      <c r="PP758" s="154"/>
      <c r="PQ758" s="154"/>
      <c r="PR758" s="154"/>
      <c r="PS758" s="154"/>
      <c r="PT758" s="154"/>
      <c r="PU758" s="154"/>
      <c r="PV758" s="154"/>
      <c r="PW758" s="154"/>
      <c r="PX758" s="154"/>
      <c r="PY758" s="154"/>
      <c r="PZ758" s="154"/>
      <c r="QA758" s="154"/>
      <c r="QB758" s="154"/>
      <c r="QC758" s="154"/>
      <c r="QD758" s="154"/>
      <c r="QE758" s="154"/>
      <c r="QF758" s="154"/>
      <c r="QG758" s="154"/>
      <c r="QH758" s="154"/>
      <c r="QI758" s="154"/>
      <c r="QJ758" s="154"/>
      <c r="QK758" s="154"/>
      <c r="QL758" s="154"/>
      <c r="QM758" s="154"/>
      <c r="QN758" s="154"/>
      <c r="QO758" s="154"/>
      <c r="QP758" s="154"/>
      <c r="QQ758" s="154"/>
      <c r="QR758" s="154"/>
      <c r="QS758" s="154"/>
      <c r="QT758" s="154"/>
      <c r="QU758" s="154"/>
      <c r="QV758" s="154"/>
      <c r="QW758" s="154"/>
      <c r="QX758" s="154"/>
      <c r="QY758" s="154"/>
      <c r="QZ758" s="154"/>
      <c r="RA758" s="154"/>
      <c r="RB758" s="154"/>
      <c r="RC758" s="154"/>
      <c r="RD758" s="154"/>
      <c r="RE758" s="154"/>
      <c r="RF758" s="154"/>
      <c r="RG758" s="154"/>
      <c r="RH758" s="154"/>
      <c r="RI758" s="154"/>
      <c r="RJ758" s="154"/>
      <c r="RK758" s="154"/>
      <c r="RL758" s="154"/>
      <c r="RM758" s="154"/>
      <c r="RN758" s="154"/>
      <c r="RO758" s="154"/>
      <c r="RP758" s="154"/>
      <c r="RQ758" s="154"/>
      <c r="RR758" s="154"/>
      <c r="RS758" s="154"/>
      <c r="RT758" s="154"/>
      <c r="RU758" s="154"/>
      <c r="RV758" s="154"/>
      <c r="RW758" s="154"/>
      <c r="RX758" s="154"/>
      <c r="RY758" s="154"/>
      <c r="RZ758" s="154"/>
      <c r="SA758" s="154"/>
      <c r="SB758" s="154"/>
      <c r="SC758" s="154"/>
      <c r="SD758" s="154"/>
      <c r="SE758" s="154"/>
      <c r="SF758" s="154"/>
      <c r="SG758" s="154"/>
      <c r="SH758" s="154"/>
      <c r="SI758" s="154"/>
      <c r="SJ758" s="154"/>
      <c r="SK758" s="154"/>
      <c r="SL758" s="154"/>
      <c r="SM758" s="154"/>
      <c r="SN758" s="154"/>
      <c r="SO758" s="154"/>
      <c r="SP758" s="154"/>
      <c r="SQ758" s="154"/>
      <c r="SR758" s="154"/>
      <c r="SS758" s="154"/>
      <c r="ST758" s="154"/>
      <c r="SU758" s="154"/>
      <c r="SV758" s="154"/>
      <c r="SW758" s="154"/>
      <c r="SX758" s="154"/>
      <c r="SY758" s="154"/>
      <c r="SZ758" s="154"/>
      <c r="TA758" s="154"/>
      <c r="TB758" s="154"/>
      <c r="TC758" s="154"/>
      <c r="TD758" s="154"/>
      <c r="TE758" s="154"/>
      <c r="TF758" s="154"/>
      <c r="TG758" s="154"/>
      <c r="TH758" s="154"/>
      <c r="TI758" s="154"/>
      <c r="TJ758" s="154"/>
      <c r="TK758" s="154"/>
      <c r="TL758" s="154"/>
      <c r="TM758" s="154"/>
      <c r="TN758" s="154"/>
      <c r="TO758" s="154"/>
      <c r="TP758" s="154"/>
      <c r="TQ758" s="154"/>
      <c r="TR758" s="154"/>
      <c r="TS758" s="154"/>
      <c r="TT758" s="154"/>
      <c r="TU758" s="154"/>
      <c r="TV758" s="154"/>
      <c r="TW758" s="154"/>
      <c r="TX758" s="154"/>
      <c r="TY758" s="154"/>
      <c r="TZ758" s="154"/>
      <c r="UA758" s="154"/>
      <c r="UB758" s="154"/>
      <c r="UC758" s="154"/>
      <c r="UD758" s="154"/>
      <c r="UE758" s="154"/>
      <c r="UF758" s="154"/>
      <c r="UG758" s="154"/>
      <c r="UH758" s="154"/>
      <c r="UI758" s="154"/>
      <c r="UJ758" s="154"/>
      <c r="UK758" s="154"/>
      <c r="UL758" s="154"/>
      <c r="UM758" s="154"/>
      <c r="UN758" s="154"/>
      <c r="UO758" s="154"/>
      <c r="UP758" s="154"/>
      <c r="UQ758" s="154"/>
      <c r="UR758" s="154"/>
      <c r="US758" s="154"/>
      <c r="UT758" s="154"/>
      <c r="UU758" s="154"/>
      <c r="UV758" s="154"/>
      <c r="UW758" s="154"/>
      <c r="UX758" s="154"/>
      <c r="UY758" s="154"/>
      <c r="UZ758" s="154"/>
      <c r="VA758" s="154"/>
      <c r="VB758" s="154"/>
      <c r="VC758" s="154"/>
      <c r="VD758" s="154"/>
      <c r="VE758" s="154"/>
      <c r="VF758" s="154"/>
      <c r="VG758" s="154"/>
      <c r="VH758" s="154"/>
      <c r="VI758" s="154"/>
      <c r="VJ758" s="154"/>
      <c r="VK758" s="154"/>
      <c r="VL758" s="154"/>
      <c r="VM758" s="154"/>
      <c r="VN758" s="154"/>
      <c r="VO758" s="154"/>
      <c r="VP758" s="154"/>
      <c r="VQ758" s="154"/>
      <c r="VR758" s="154"/>
      <c r="VS758" s="154"/>
      <c r="VT758" s="154"/>
      <c r="VU758" s="154"/>
      <c r="VV758" s="154"/>
      <c r="VW758" s="154"/>
    </row>
    <row r="759" spans="1:595" s="153" customFormat="1" ht="81" customHeight="1">
      <c r="A759" s="798"/>
      <c r="B759" s="673" t="s">
        <v>1586</v>
      </c>
      <c r="C759" s="657" t="s">
        <v>1587</v>
      </c>
      <c r="D759" s="659" t="s">
        <v>1290</v>
      </c>
      <c r="E759" s="491" t="s">
        <v>1304</v>
      </c>
      <c r="F759" s="158" t="s">
        <v>51</v>
      </c>
      <c r="G759" s="234">
        <v>39814</v>
      </c>
      <c r="H759" s="235" t="s">
        <v>24</v>
      </c>
      <c r="I759" s="206" t="s">
        <v>352</v>
      </c>
      <c r="J759" s="193" t="s">
        <v>1580</v>
      </c>
      <c r="K759" s="197" t="s">
        <v>1588</v>
      </c>
      <c r="L759" s="193" t="s">
        <v>28</v>
      </c>
      <c r="M759" s="152">
        <f t="shared" ref="M759:R759" si="95">M760</f>
        <v>60000</v>
      </c>
      <c r="N759" s="152">
        <f t="shared" si="95"/>
        <v>60000</v>
      </c>
      <c r="O759" s="152">
        <f t="shared" si="95"/>
        <v>60000</v>
      </c>
      <c r="P759" s="152">
        <f t="shared" si="95"/>
        <v>65000</v>
      </c>
      <c r="Q759" s="152">
        <f t="shared" si="95"/>
        <v>65000</v>
      </c>
      <c r="R759" s="152">
        <f t="shared" si="95"/>
        <v>65000</v>
      </c>
      <c r="S759" s="557"/>
      <c r="AU759" s="154"/>
      <c r="AV759" s="154"/>
      <c r="AW759" s="154"/>
      <c r="AX759" s="154"/>
      <c r="AY759" s="154"/>
      <c r="AZ759" s="154"/>
      <c r="BA759" s="154"/>
      <c r="BB759" s="154"/>
      <c r="BC759" s="154"/>
      <c r="BD759" s="154"/>
      <c r="BE759" s="154"/>
      <c r="BF759" s="154"/>
      <c r="BG759" s="154"/>
      <c r="BH759" s="154"/>
      <c r="BI759" s="154"/>
      <c r="BJ759" s="154"/>
      <c r="BK759" s="154"/>
      <c r="BL759" s="154"/>
      <c r="BM759" s="154"/>
      <c r="BN759" s="154"/>
      <c r="BO759" s="154"/>
      <c r="BP759" s="154"/>
      <c r="BQ759" s="154"/>
      <c r="BR759" s="154"/>
      <c r="BS759" s="154"/>
      <c r="BT759" s="154"/>
      <c r="BU759" s="154"/>
      <c r="BV759" s="154"/>
      <c r="BW759" s="154"/>
      <c r="BX759" s="154"/>
      <c r="BY759" s="154"/>
      <c r="BZ759" s="154"/>
      <c r="CA759" s="154"/>
      <c r="CB759" s="154"/>
      <c r="CC759" s="154"/>
      <c r="CD759" s="154"/>
      <c r="CE759" s="154"/>
      <c r="CF759" s="154"/>
      <c r="CG759" s="154"/>
      <c r="CH759" s="154"/>
      <c r="CI759" s="154"/>
      <c r="CJ759" s="154"/>
      <c r="CK759" s="154"/>
      <c r="CL759" s="154"/>
      <c r="CM759" s="154"/>
      <c r="CN759" s="154"/>
      <c r="CO759" s="154"/>
      <c r="CP759" s="154"/>
      <c r="CQ759" s="154"/>
      <c r="CR759" s="154"/>
      <c r="CS759" s="154"/>
      <c r="CT759" s="154"/>
      <c r="CU759" s="154"/>
      <c r="CV759" s="154"/>
      <c r="CW759" s="154"/>
      <c r="CX759" s="154"/>
      <c r="CY759" s="154"/>
      <c r="CZ759" s="154"/>
      <c r="DA759" s="154"/>
      <c r="DB759" s="154"/>
      <c r="DC759" s="154"/>
      <c r="DD759" s="154"/>
      <c r="DE759" s="154"/>
      <c r="DF759" s="154"/>
      <c r="DG759" s="154"/>
      <c r="DH759" s="154"/>
      <c r="DI759" s="154"/>
      <c r="DJ759" s="154"/>
      <c r="DK759" s="154"/>
      <c r="DL759" s="154"/>
      <c r="DM759" s="154"/>
      <c r="DN759" s="154"/>
      <c r="DO759" s="154"/>
      <c r="DP759" s="154"/>
      <c r="DQ759" s="154"/>
      <c r="DR759" s="154"/>
      <c r="DS759" s="154"/>
      <c r="DT759" s="154"/>
      <c r="DU759" s="154"/>
      <c r="DV759" s="154"/>
      <c r="DW759" s="154"/>
      <c r="DX759" s="154"/>
      <c r="DY759" s="154"/>
      <c r="DZ759" s="154"/>
      <c r="EA759" s="154"/>
      <c r="EB759" s="154"/>
      <c r="EC759" s="154"/>
      <c r="ED759" s="154"/>
      <c r="EE759" s="154"/>
      <c r="EF759" s="154"/>
      <c r="EG759" s="154"/>
      <c r="EH759" s="154"/>
      <c r="EI759" s="154"/>
      <c r="EJ759" s="154"/>
      <c r="EK759" s="154"/>
      <c r="EL759" s="154"/>
      <c r="EM759" s="154"/>
      <c r="EN759" s="154"/>
      <c r="EO759" s="154"/>
      <c r="EP759" s="154"/>
      <c r="EQ759" s="154"/>
      <c r="ER759" s="154"/>
      <c r="ES759" s="154"/>
      <c r="ET759" s="154"/>
      <c r="EU759" s="154"/>
      <c r="EV759" s="154"/>
      <c r="EW759" s="154"/>
      <c r="EX759" s="154"/>
      <c r="EY759" s="154"/>
      <c r="EZ759" s="154"/>
      <c r="FA759" s="154"/>
      <c r="FB759" s="154"/>
      <c r="FC759" s="154"/>
      <c r="FD759" s="154"/>
      <c r="FE759" s="154"/>
      <c r="FF759" s="154"/>
      <c r="FG759" s="154"/>
      <c r="FH759" s="154"/>
      <c r="FI759" s="154"/>
      <c r="FJ759" s="154"/>
      <c r="FK759" s="154"/>
      <c r="FL759" s="154"/>
      <c r="FM759" s="154"/>
      <c r="FN759" s="154"/>
      <c r="FO759" s="154"/>
      <c r="FP759" s="154"/>
      <c r="FQ759" s="154"/>
      <c r="FR759" s="154"/>
      <c r="FS759" s="154"/>
      <c r="FT759" s="154"/>
      <c r="FU759" s="154"/>
      <c r="FV759" s="154"/>
      <c r="FW759" s="154"/>
      <c r="FX759" s="154"/>
      <c r="FY759" s="154"/>
      <c r="FZ759" s="154"/>
      <c r="GA759" s="154"/>
      <c r="GB759" s="154"/>
      <c r="GC759" s="154"/>
      <c r="GD759" s="154"/>
      <c r="GE759" s="154"/>
      <c r="GF759" s="154"/>
      <c r="GG759" s="154"/>
      <c r="GH759" s="154"/>
      <c r="GI759" s="154"/>
      <c r="GJ759" s="154"/>
      <c r="GK759" s="154"/>
      <c r="GL759" s="154"/>
      <c r="GM759" s="154"/>
      <c r="GN759" s="154"/>
      <c r="GO759" s="154"/>
      <c r="GP759" s="154"/>
      <c r="GQ759" s="154"/>
      <c r="GR759" s="154"/>
      <c r="GS759" s="154"/>
      <c r="GT759" s="154"/>
      <c r="GU759" s="154"/>
      <c r="GV759" s="154"/>
      <c r="GW759" s="154"/>
      <c r="GX759" s="154"/>
      <c r="GY759" s="154"/>
      <c r="GZ759" s="154"/>
      <c r="HA759" s="154"/>
      <c r="HB759" s="154"/>
      <c r="HC759" s="154"/>
      <c r="HD759" s="154"/>
      <c r="HE759" s="154"/>
      <c r="HF759" s="154"/>
      <c r="HG759" s="154"/>
      <c r="HH759" s="154"/>
      <c r="HI759" s="154"/>
      <c r="HJ759" s="154"/>
      <c r="HK759" s="154"/>
      <c r="HL759" s="154"/>
      <c r="HM759" s="154"/>
      <c r="HN759" s="154"/>
      <c r="HO759" s="154"/>
      <c r="HP759" s="154"/>
      <c r="HQ759" s="154"/>
      <c r="HR759" s="154"/>
      <c r="HS759" s="154"/>
      <c r="HT759" s="154"/>
      <c r="HU759" s="154"/>
      <c r="HV759" s="154"/>
      <c r="HW759" s="154"/>
      <c r="HX759" s="154"/>
      <c r="HY759" s="154"/>
      <c r="HZ759" s="154"/>
      <c r="IA759" s="154"/>
      <c r="IB759" s="154"/>
      <c r="IC759" s="154"/>
      <c r="ID759" s="154"/>
      <c r="IE759" s="154"/>
      <c r="IF759" s="154"/>
      <c r="IG759" s="154"/>
      <c r="IH759" s="154"/>
      <c r="II759" s="154"/>
      <c r="IJ759" s="154"/>
      <c r="IK759" s="154"/>
      <c r="IL759" s="154"/>
      <c r="IM759" s="154"/>
      <c r="IN759" s="154"/>
      <c r="IO759" s="154"/>
      <c r="IP759" s="154"/>
      <c r="IQ759" s="154"/>
      <c r="IR759" s="154"/>
      <c r="IS759" s="154"/>
      <c r="IT759" s="154"/>
      <c r="IU759" s="154"/>
      <c r="IV759" s="154"/>
      <c r="IW759" s="154"/>
      <c r="IX759" s="154"/>
      <c r="IY759" s="154"/>
      <c r="IZ759" s="154"/>
      <c r="JA759" s="154"/>
      <c r="JB759" s="154"/>
      <c r="JC759" s="154"/>
      <c r="JD759" s="154"/>
      <c r="JE759" s="154"/>
      <c r="JF759" s="154"/>
      <c r="JG759" s="154"/>
      <c r="JH759" s="154"/>
      <c r="JI759" s="154"/>
      <c r="JJ759" s="154"/>
      <c r="JK759" s="154"/>
      <c r="JL759" s="154"/>
      <c r="JM759" s="154"/>
      <c r="JN759" s="154"/>
      <c r="JO759" s="154"/>
      <c r="JP759" s="154"/>
      <c r="JQ759" s="154"/>
      <c r="JR759" s="154"/>
      <c r="JS759" s="154"/>
      <c r="JT759" s="154"/>
      <c r="JU759" s="154"/>
      <c r="JV759" s="154"/>
      <c r="JW759" s="154"/>
      <c r="JX759" s="154"/>
      <c r="JY759" s="154"/>
      <c r="JZ759" s="154"/>
      <c r="KA759" s="154"/>
      <c r="KB759" s="154"/>
      <c r="KC759" s="154"/>
      <c r="KD759" s="154"/>
      <c r="KE759" s="154"/>
      <c r="KF759" s="154"/>
      <c r="KG759" s="154"/>
      <c r="KH759" s="154"/>
      <c r="KI759" s="154"/>
      <c r="KJ759" s="154"/>
      <c r="KK759" s="154"/>
      <c r="KL759" s="154"/>
      <c r="KM759" s="154"/>
      <c r="KN759" s="154"/>
      <c r="KO759" s="154"/>
      <c r="KP759" s="154"/>
      <c r="KQ759" s="154"/>
      <c r="KR759" s="154"/>
      <c r="KS759" s="154"/>
      <c r="KT759" s="154"/>
      <c r="KU759" s="154"/>
      <c r="KV759" s="154"/>
      <c r="KW759" s="154"/>
      <c r="KX759" s="154"/>
      <c r="KY759" s="154"/>
      <c r="KZ759" s="154"/>
      <c r="LA759" s="154"/>
      <c r="LB759" s="154"/>
      <c r="LC759" s="154"/>
      <c r="LD759" s="154"/>
      <c r="LE759" s="154"/>
      <c r="LF759" s="154"/>
      <c r="LG759" s="154"/>
      <c r="LH759" s="154"/>
      <c r="LI759" s="154"/>
      <c r="LJ759" s="154"/>
      <c r="LK759" s="154"/>
      <c r="LL759" s="154"/>
      <c r="LM759" s="154"/>
      <c r="LN759" s="154"/>
      <c r="LO759" s="154"/>
      <c r="LP759" s="154"/>
      <c r="LQ759" s="154"/>
      <c r="LR759" s="154"/>
      <c r="LS759" s="154"/>
      <c r="LT759" s="154"/>
      <c r="LU759" s="154"/>
      <c r="LV759" s="154"/>
      <c r="LW759" s="154"/>
      <c r="LX759" s="154"/>
      <c r="LY759" s="154"/>
      <c r="LZ759" s="154"/>
      <c r="MA759" s="154"/>
      <c r="MB759" s="154"/>
      <c r="MC759" s="154"/>
      <c r="MD759" s="154"/>
      <c r="ME759" s="154"/>
      <c r="MF759" s="154"/>
      <c r="MG759" s="154"/>
      <c r="MH759" s="154"/>
      <c r="MI759" s="154"/>
      <c r="MJ759" s="154"/>
      <c r="MK759" s="154"/>
      <c r="ML759" s="154"/>
      <c r="MM759" s="154"/>
      <c r="MN759" s="154"/>
      <c r="MO759" s="154"/>
      <c r="MP759" s="154"/>
      <c r="MQ759" s="154"/>
      <c r="MR759" s="154"/>
      <c r="MS759" s="154"/>
      <c r="MT759" s="154"/>
      <c r="MU759" s="154"/>
      <c r="MV759" s="154"/>
      <c r="MW759" s="154"/>
      <c r="MX759" s="154"/>
      <c r="MY759" s="154"/>
      <c r="MZ759" s="154"/>
      <c r="NA759" s="154"/>
      <c r="NB759" s="154"/>
      <c r="NC759" s="154"/>
      <c r="ND759" s="154"/>
      <c r="NE759" s="154"/>
      <c r="NF759" s="154"/>
      <c r="NG759" s="154"/>
      <c r="NH759" s="154"/>
      <c r="NI759" s="154"/>
      <c r="NJ759" s="154"/>
      <c r="NK759" s="154"/>
      <c r="NL759" s="154"/>
      <c r="NM759" s="154"/>
      <c r="NN759" s="154"/>
      <c r="NO759" s="154"/>
      <c r="NP759" s="154"/>
      <c r="NQ759" s="154"/>
      <c r="NR759" s="154"/>
      <c r="NS759" s="154"/>
      <c r="NT759" s="154"/>
      <c r="NU759" s="154"/>
      <c r="NV759" s="154"/>
      <c r="NW759" s="154"/>
      <c r="NX759" s="154"/>
      <c r="NY759" s="154"/>
      <c r="NZ759" s="154"/>
      <c r="OA759" s="154"/>
      <c r="OB759" s="154"/>
      <c r="OC759" s="154"/>
      <c r="OD759" s="154"/>
      <c r="OE759" s="154"/>
      <c r="OF759" s="154"/>
      <c r="OG759" s="154"/>
      <c r="OH759" s="154"/>
      <c r="OI759" s="154"/>
      <c r="OJ759" s="154"/>
      <c r="OK759" s="154"/>
      <c r="OL759" s="154"/>
      <c r="OM759" s="154"/>
      <c r="ON759" s="154"/>
      <c r="OO759" s="154"/>
      <c r="OP759" s="154"/>
      <c r="OQ759" s="154"/>
      <c r="OR759" s="154"/>
      <c r="OS759" s="154"/>
      <c r="OT759" s="154"/>
      <c r="OU759" s="154"/>
      <c r="OV759" s="154"/>
      <c r="OW759" s="154"/>
      <c r="OX759" s="154"/>
      <c r="OY759" s="154"/>
      <c r="OZ759" s="154"/>
      <c r="PA759" s="154"/>
      <c r="PB759" s="154"/>
      <c r="PC759" s="154"/>
      <c r="PD759" s="154"/>
      <c r="PE759" s="154"/>
      <c r="PF759" s="154"/>
      <c r="PG759" s="154"/>
      <c r="PH759" s="154"/>
      <c r="PI759" s="154"/>
      <c r="PJ759" s="154"/>
      <c r="PK759" s="154"/>
      <c r="PL759" s="154"/>
      <c r="PM759" s="154"/>
      <c r="PN759" s="154"/>
      <c r="PO759" s="154"/>
      <c r="PP759" s="154"/>
      <c r="PQ759" s="154"/>
      <c r="PR759" s="154"/>
      <c r="PS759" s="154"/>
      <c r="PT759" s="154"/>
      <c r="PU759" s="154"/>
      <c r="PV759" s="154"/>
      <c r="PW759" s="154"/>
      <c r="PX759" s="154"/>
      <c r="PY759" s="154"/>
      <c r="PZ759" s="154"/>
      <c r="QA759" s="154"/>
      <c r="QB759" s="154"/>
      <c r="QC759" s="154"/>
      <c r="QD759" s="154"/>
      <c r="QE759" s="154"/>
      <c r="QF759" s="154"/>
      <c r="QG759" s="154"/>
      <c r="QH759" s="154"/>
      <c r="QI759" s="154"/>
      <c r="QJ759" s="154"/>
      <c r="QK759" s="154"/>
      <c r="QL759" s="154"/>
      <c r="QM759" s="154"/>
      <c r="QN759" s="154"/>
      <c r="QO759" s="154"/>
      <c r="QP759" s="154"/>
      <c r="QQ759" s="154"/>
      <c r="QR759" s="154"/>
      <c r="QS759" s="154"/>
      <c r="QT759" s="154"/>
      <c r="QU759" s="154"/>
      <c r="QV759" s="154"/>
      <c r="QW759" s="154"/>
      <c r="QX759" s="154"/>
      <c r="QY759" s="154"/>
      <c r="QZ759" s="154"/>
      <c r="RA759" s="154"/>
      <c r="RB759" s="154"/>
      <c r="RC759" s="154"/>
      <c r="RD759" s="154"/>
      <c r="RE759" s="154"/>
      <c r="RF759" s="154"/>
      <c r="RG759" s="154"/>
      <c r="RH759" s="154"/>
      <c r="RI759" s="154"/>
      <c r="RJ759" s="154"/>
      <c r="RK759" s="154"/>
      <c r="RL759" s="154"/>
      <c r="RM759" s="154"/>
      <c r="RN759" s="154"/>
      <c r="RO759" s="154"/>
      <c r="RP759" s="154"/>
      <c r="RQ759" s="154"/>
      <c r="RR759" s="154"/>
      <c r="RS759" s="154"/>
      <c r="RT759" s="154"/>
      <c r="RU759" s="154"/>
      <c r="RV759" s="154"/>
      <c r="RW759" s="154"/>
      <c r="RX759" s="154"/>
      <c r="RY759" s="154"/>
      <c r="RZ759" s="154"/>
      <c r="SA759" s="154"/>
      <c r="SB759" s="154"/>
      <c r="SC759" s="154"/>
      <c r="SD759" s="154"/>
      <c r="SE759" s="154"/>
      <c r="SF759" s="154"/>
      <c r="SG759" s="154"/>
      <c r="SH759" s="154"/>
      <c r="SI759" s="154"/>
      <c r="SJ759" s="154"/>
      <c r="SK759" s="154"/>
      <c r="SL759" s="154"/>
      <c r="SM759" s="154"/>
      <c r="SN759" s="154"/>
      <c r="SO759" s="154"/>
      <c r="SP759" s="154"/>
      <c r="SQ759" s="154"/>
      <c r="SR759" s="154"/>
      <c r="SS759" s="154"/>
      <c r="ST759" s="154"/>
      <c r="SU759" s="154"/>
      <c r="SV759" s="154"/>
      <c r="SW759" s="154"/>
      <c r="SX759" s="154"/>
      <c r="SY759" s="154"/>
      <c r="SZ759" s="154"/>
      <c r="TA759" s="154"/>
      <c r="TB759" s="154"/>
      <c r="TC759" s="154"/>
      <c r="TD759" s="154"/>
      <c r="TE759" s="154"/>
      <c r="TF759" s="154"/>
      <c r="TG759" s="154"/>
      <c r="TH759" s="154"/>
      <c r="TI759" s="154"/>
      <c r="TJ759" s="154"/>
      <c r="TK759" s="154"/>
      <c r="TL759" s="154"/>
      <c r="TM759" s="154"/>
      <c r="TN759" s="154"/>
      <c r="TO759" s="154"/>
      <c r="TP759" s="154"/>
      <c r="TQ759" s="154"/>
      <c r="TR759" s="154"/>
      <c r="TS759" s="154"/>
      <c r="TT759" s="154"/>
      <c r="TU759" s="154"/>
      <c r="TV759" s="154"/>
      <c r="TW759" s="154"/>
      <c r="TX759" s="154"/>
      <c r="TY759" s="154"/>
      <c r="TZ759" s="154"/>
      <c r="UA759" s="154"/>
      <c r="UB759" s="154"/>
      <c r="UC759" s="154"/>
      <c r="UD759" s="154"/>
      <c r="UE759" s="154"/>
      <c r="UF759" s="154"/>
      <c r="UG759" s="154"/>
      <c r="UH759" s="154"/>
      <c r="UI759" s="154"/>
      <c r="UJ759" s="154"/>
      <c r="UK759" s="154"/>
      <c r="UL759" s="154"/>
      <c r="UM759" s="154"/>
      <c r="UN759" s="154"/>
      <c r="UO759" s="154"/>
      <c r="UP759" s="154"/>
      <c r="UQ759" s="154"/>
      <c r="UR759" s="154"/>
      <c r="US759" s="154"/>
      <c r="UT759" s="154"/>
      <c r="UU759" s="154"/>
      <c r="UV759" s="154"/>
      <c r="UW759" s="154"/>
      <c r="UX759" s="154"/>
      <c r="UY759" s="154"/>
      <c r="UZ759" s="154"/>
      <c r="VA759" s="154"/>
      <c r="VB759" s="154"/>
      <c r="VC759" s="154"/>
      <c r="VD759" s="154"/>
      <c r="VE759" s="154"/>
      <c r="VF759" s="154"/>
      <c r="VG759" s="154"/>
      <c r="VH759" s="154"/>
      <c r="VI759" s="154"/>
      <c r="VJ759" s="154"/>
      <c r="VK759" s="154"/>
      <c r="VL759" s="154"/>
      <c r="VM759" s="154"/>
      <c r="VN759" s="154"/>
      <c r="VO759" s="154"/>
      <c r="VP759" s="154"/>
      <c r="VQ759" s="154"/>
      <c r="VR759" s="154"/>
      <c r="VS759" s="154"/>
      <c r="VT759" s="154"/>
      <c r="VU759" s="154"/>
      <c r="VV759" s="154"/>
      <c r="VW759" s="154"/>
    </row>
    <row r="760" spans="1:595" s="153" customFormat="1" ht="148.5" customHeight="1">
      <c r="A760" s="798"/>
      <c r="B760" s="688"/>
      <c r="C760" s="658"/>
      <c r="D760" s="660"/>
      <c r="E760" s="492" t="s">
        <v>1300</v>
      </c>
      <c r="F760" s="159" t="s">
        <v>1589</v>
      </c>
      <c r="G760" s="236">
        <v>43831</v>
      </c>
      <c r="H760" s="237" t="s">
        <v>24</v>
      </c>
      <c r="I760" s="169" t="s">
        <v>352</v>
      </c>
      <c r="J760" s="169" t="s">
        <v>26</v>
      </c>
      <c r="K760" s="175" t="s">
        <v>1588</v>
      </c>
      <c r="L760" s="169" t="s">
        <v>424</v>
      </c>
      <c r="M760" s="155">
        <v>60000</v>
      </c>
      <c r="N760" s="155">
        <v>60000</v>
      </c>
      <c r="O760" s="155">
        <v>60000</v>
      </c>
      <c r="P760" s="168">
        <v>65000</v>
      </c>
      <c r="Q760" s="161">
        <v>65000</v>
      </c>
      <c r="R760" s="161">
        <v>65000</v>
      </c>
      <c r="S760" s="545">
        <v>3</v>
      </c>
      <c r="AU760" s="154"/>
      <c r="AV760" s="154"/>
      <c r="AW760" s="154"/>
      <c r="AX760" s="154"/>
      <c r="AY760" s="154"/>
      <c r="AZ760" s="154"/>
      <c r="BA760" s="154"/>
      <c r="BB760" s="154"/>
      <c r="BC760" s="154"/>
      <c r="BD760" s="154"/>
      <c r="BE760" s="154"/>
      <c r="BF760" s="154"/>
      <c r="BG760" s="154"/>
      <c r="BH760" s="154"/>
      <c r="BI760" s="154"/>
      <c r="BJ760" s="154"/>
      <c r="BK760" s="154"/>
      <c r="BL760" s="154"/>
      <c r="BM760" s="154"/>
      <c r="BN760" s="154"/>
      <c r="BO760" s="154"/>
      <c r="BP760" s="154"/>
      <c r="BQ760" s="154"/>
      <c r="BR760" s="154"/>
      <c r="BS760" s="154"/>
      <c r="BT760" s="154"/>
      <c r="BU760" s="154"/>
      <c r="BV760" s="154"/>
      <c r="BW760" s="154"/>
      <c r="BX760" s="154"/>
      <c r="BY760" s="154"/>
      <c r="BZ760" s="154"/>
      <c r="CA760" s="154"/>
      <c r="CB760" s="154"/>
      <c r="CC760" s="154"/>
      <c r="CD760" s="154"/>
      <c r="CE760" s="154"/>
      <c r="CF760" s="154"/>
      <c r="CG760" s="154"/>
      <c r="CH760" s="154"/>
      <c r="CI760" s="154"/>
      <c r="CJ760" s="154"/>
      <c r="CK760" s="154"/>
      <c r="CL760" s="154"/>
      <c r="CM760" s="154"/>
      <c r="CN760" s="154"/>
      <c r="CO760" s="154"/>
      <c r="CP760" s="154"/>
      <c r="CQ760" s="154"/>
      <c r="CR760" s="154"/>
      <c r="CS760" s="154"/>
      <c r="CT760" s="154"/>
      <c r="CU760" s="154"/>
      <c r="CV760" s="154"/>
      <c r="CW760" s="154"/>
      <c r="CX760" s="154"/>
      <c r="CY760" s="154"/>
      <c r="CZ760" s="154"/>
      <c r="DA760" s="154"/>
      <c r="DB760" s="154"/>
      <c r="DC760" s="154"/>
      <c r="DD760" s="154"/>
      <c r="DE760" s="154"/>
      <c r="DF760" s="154"/>
      <c r="DG760" s="154"/>
      <c r="DH760" s="154"/>
      <c r="DI760" s="154"/>
      <c r="DJ760" s="154"/>
      <c r="DK760" s="154"/>
      <c r="DL760" s="154"/>
      <c r="DM760" s="154"/>
      <c r="DN760" s="154"/>
      <c r="DO760" s="154"/>
      <c r="DP760" s="154"/>
      <c r="DQ760" s="154"/>
      <c r="DR760" s="154"/>
      <c r="DS760" s="154"/>
      <c r="DT760" s="154"/>
      <c r="DU760" s="154"/>
      <c r="DV760" s="154"/>
      <c r="DW760" s="154"/>
      <c r="DX760" s="154"/>
      <c r="DY760" s="154"/>
      <c r="DZ760" s="154"/>
      <c r="EA760" s="154"/>
      <c r="EB760" s="154"/>
      <c r="EC760" s="154"/>
      <c r="ED760" s="154"/>
      <c r="EE760" s="154"/>
      <c r="EF760" s="154"/>
      <c r="EG760" s="154"/>
      <c r="EH760" s="154"/>
      <c r="EI760" s="154"/>
      <c r="EJ760" s="154"/>
      <c r="EK760" s="154"/>
      <c r="EL760" s="154"/>
      <c r="EM760" s="154"/>
      <c r="EN760" s="154"/>
      <c r="EO760" s="154"/>
      <c r="EP760" s="154"/>
      <c r="EQ760" s="154"/>
      <c r="ER760" s="154"/>
      <c r="ES760" s="154"/>
      <c r="ET760" s="154"/>
      <c r="EU760" s="154"/>
      <c r="EV760" s="154"/>
      <c r="EW760" s="154"/>
      <c r="EX760" s="154"/>
      <c r="EY760" s="154"/>
      <c r="EZ760" s="154"/>
      <c r="FA760" s="154"/>
      <c r="FB760" s="154"/>
      <c r="FC760" s="154"/>
      <c r="FD760" s="154"/>
      <c r="FE760" s="154"/>
      <c r="FF760" s="154"/>
      <c r="FG760" s="154"/>
      <c r="FH760" s="154"/>
      <c r="FI760" s="154"/>
      <c r="FJ760" s="154"/>
      <c r="FK760" s="154"/>
      <c r="FL760" s="154"/>
      <c r="FM760" s="154"/>
      <c r="FN760" s="154"/>
      <c r="FO760" s="154"/>
      <c r="FP760" s="154"/>
      <c r="FQ760" s="154"/>
      <c r="FR760" s="154"/>
      <c r="FS760" s="154"/>
      <c r="FT760" s="154"/>
      <c r="FU760" s="154"/>
      <c r="FV760" s="154"/>
      <c r="FW760" s="154"/>
      <c r="FX760" s="154"/>
      <c r="FY760" s="154"/>
      <c r="FZ760" s="154"/>
      <c r="GA760" s="154"/>
      <c r="GB760" s="154"/>
      <c r="GC760" s="154"/>
      <c r="GD760" s="154"/>
      <c r="GE760" s="154"/>
      <c r="GF760" s="154"/>
      <c r="GG760" s="154"/>
      <c r="GH760" s="154"/>
      <c r="GI760" s="154"/>
      <c r="GJ760" s="154"/>
      <c r="GK760" s="154"/>
      <c r="GL760" s="154"/>
      <c r="GM760" s="154"/>
      <c r="GN760" s="154"/>
      <c r="GO760" s="154"/>
      <c r="GP760" s="154"/>
      <c r="GQ760" s="154"/>
      <c r="GR760" s="154"/>
      <c r="GS760" s="154"/>
      <c r="GT760" s="154"/>
      <c r="GU760" s="154"/>
      <c r="GV760" s="154"/>
      <c r="GW760" s="154"/>
      <c r="GX760" s="154"/>
      <c r="GY760" s="154"/>
      <c r="GZ760" s="154"/>
      <c r="HA760" s="154"/>
      <c r="HB760" s="154"/>
      <c r="HC760" s="154"/>
      <c r="HD760" s="154"/>
      <c r="HE760" s="154"/>
      <c r="HF760" s="154"/>
      <c r="HG760" s="154"/>
      <c r="HH760" s="154"/>
      <c r="HI760" s="154"/>
      <c r="HJ760" s="154"/>
      <c r="HK760" s="154"/>
      <c r="HL760" s="154"/>
      <c r="HM760" s="154"/>
      <c r="HN760" s="154"/>
      <c r="HO760" s="154"/>
      <c r="HP760" s="154"/>
      <c r="HQ760" s="154"/>
      <c r="HR760" s="154"/>
      <c r="HS760" s="154"/>
      <c r="HT760" s="154"/>
      <c r="HU760" s="154"/>
      <c r="HV760" s="154"/>
      <c r="HW760" s="154"/>
      <c r="HX760" s="154"/>
      <c r="HY760" s="154"/>
      <c r="HZ760" s="154"/>
      <c r="IA760" s="154"/>
      <c r="IB760" s="154"/>
      <c r="IC760" s="154"/>
      <c r="ID760" s="154"/>
      <c r="IE760" s="154"/>
      <c r="IF760" s="154"/>
      <c r="IG760" s="154"/>
      <c r="IH760" s="154"/>
      <c r="II760" s="154"/>
      <c r="IJ760" s="154"/>
      <c r="IK760" s="154"/>
      <c r="IL760" s="154"/>
      <c r="IM760" s="154"/>
      <c r="IN760" s="154"/>
      <c r="IO760" s="154"/>
      <c r="IP760" s="154"/>
      <c r="IQ760" s="154"/>
      <c r="IR760" s="154"/>
      <c r="IS760" s="154"/>
      <c r="IT760" s="154"/>
      <c r="IU760" s="154"/>
      <c r="IV760" s="154"/>
      <c r="IW760" s="154"/>
      <c r="IX760" s="154"/>
      <c r="IY760" s="154"/>
      <c r="IZ760" s="154"/>
      <c r="JA760" s="154"/>
      <c r="JB760" s="154"/>
      <c r="JC760" s="154"/>
      <c r="JD760" s="154"/>
      <c r="JE760" s="154"/>
      <c r="JF760" s="154"/>
      <c r="JG760" s="154"/>
      <c r="JH760" s="154"/>
      <c r="JI760" s="154"/>
      <c r="JJ760" s="154"/>
      <c r="JK760" s="154"/>
      <c r="JL760" s="154"/>
      <c r="JM760" s="154"/>
      <c r="JN760" s="154"/>
      <c r="JO760" s="154"/>
      <c r="JP760" s="154"/>
      <c r="JQ760" s="154"/>
      <c r="JR760" s="154"/>
      <c r="JS760" s="154"/>
      <c r="JT760" s="154"/>
      <c r="JU760" s="154"/>
      <c r="JV760" s="154"/>
      <c r="JW760" s="154"/>
      <c r="JX760" s="154"/>
      <c r="JY760" s="154"/>
      <c r="JZ760" s="154"/>
      <c r="KA760" s="154"/>
      <c r="KB760" s="154"/>
      <c r="KC760" s="154"/>
      <c r="KD760" s="154"/>
      <c r="KE760" s="154"/>
      <c r="KF760" s="154"/>
      <c r="KG760" s="154"/>
      <c r="KH760" s="154"/>
      <c r="KI760" s="154"/>
      <c r="KJ760" s="154"/>
      <c r="KK760" s="154"/>
      <c r="KL760" s="154"/>
      <c r="KM760" s="154"/>
      <c r="KN760" s="154"/>
      <c r="KO760" s="154"/>
      <c r="KP760" s="154"/>
      <c r="KQ760" s="154"/>
      <c r="KR760" s="154"/>
      <c r="KS760" s="154"/>
      <c r="KT760" s="154"/>
      <c r="KU760" s="154"/>
      <c r="KV760" s="154"/>
      <c r="KW760" s="154"/>
      <c r="KX760" s="154"/>
      <c r="KY760" s="154"/>
      <c r="KZ760" s="154"/>
      <c r="LA760" s="154"/>
      <c r="LB760" s="154"/>
      <c r="LC760" s="154"/>
      <c r="LD760" s="154"/>
      <c r="LE760" s="154"/>
      <c r="LF760" s="154"/>
      <c r="LG760" s="154"/>
      <c r="LH760" s="154"/>
      <c r="LI760" s="154"/>
      <c r="LJ760" s="154"/>
      <c r="LK760" s="154"/>
      <c r="LL760" s="154"/>
      <c r="LM760" s="154"/>
      <c r="LN760" s="154"/>
      <c r="LO760" s="154"/>
      <c r="LP760" s="154"/>
      <c r="LQ760" s="154"/>
      <c r="LR760" s="154"/>
      <c r="LS760" s="154"/>
      <c r="LT760" s="154"/>
      <c r="LU760" s="154"/>
      <c r="LV760" s="154"/>
      <c r="LW760" s="154"/>
      <c r="LX760" s="154"/>
      <c r="LY760" s="154"/>
      <c r="LZ760" s="154"/>
      <c r="MA760" s="154"/>
      <c r="MB760" s="154"/>
      <c r="MC760" s="154"/>
      <c r="MD760" s="154"/>
      <c r="ME760" s="154"/>
      <c r="MF760" s="154"/>
      <c r="MG760" s="154"/>
      <c r="MH760" s="154"/>
      <c r="MI760" s="154"/>
      <c r="MJ760" s="154"/>
      <c r="MK760" s="154"/>
      <c r="ML760" s="154"/>
      <c r="MM760" s="154"/>
      <c r="MN760" s="154"/>
      <c r="MO760" s="154"/>
      <c r="MP760" s="154"/>
      <c r="MQ760" s="154"/>
      <c r="MR760" s="154"/>
      <c r="MS760" s="154"/>
      <c r="MT760" s="154"/>
      <c r="MU760" s="154"/>
      <c r="MV760" s="154"/>
      <c r="MW760" s="154"/>
      <c r="MX760" s="154"/>
      <c r="MY760" s="154"/>
      <c r="MZ760" s="154"/>
      <c r="NA760" s="154"/>
      <c r="NB760" s="154"/>
      <c r="NC760" s="154"/>
      <c r="ND760" s="154"/>
      <c r="NE760" s="154"/>
      <c r="NF760" s="154"/>
      <c r="NG760" s="154"/>
      <c r="NH760" s="154"/>
      <c r="NI760" s="154"/>
      <c r="NJ760" s="154"/>
      <c r="NK760" s="154"/>
      <c r="NL760" s="154"/>
      <c r="NM760" s="154"/>
      <c r="NN760" s="154"/>
      <c r="NO760" s="154"/>
      <c r="NP760" s="154"/>
      <c r="NQ760" s="154"/>
      <c r="NR760" s="154"/>
      <c r="NS760" s="154"/>
      <c r="NT760" s="154"/>
      <c r="NU760" s="154"/>
      <c r="NV760" s="154"/>
      <c r="NW760" s="154"/>
      <c r="NX760" s="154"/>
      <c r="NY760" s="154"/>
      <c r="NZ760" s="154"/>
      <c r="OA760" s="154"/>
      <c r="OB760" s="154"/>
      <c r="OC760" s="154"/>
      <c r="OD760" s="154"/>
      <c r="OE760" s="154"/>
      <c r="OF760" s="154"/>
      <c r="OG760" s="154"/>
      <c r="OH760" s="154"/>
      <c r="OI760" s="154"/>
      <c r="OJ760" s="154"/>
      <c r="OK760" s="154"/>
      <c r="OL760" s="154"/>
      <c r="OM760" s="154"/>
      <c r="ON760" s="154"/>
      <c r="OO760" s="154"/>
      <c r="OP760" s="154"/>
      <c r="OQ760" s="154"/>
      <c r="OR760" s="154"/>
      <c r="OS760" s="154"/>
      <c r="OT760" s="154"/>
      <c r="OU760" s="154"/>
      <c r="OV760" s="154"/>
      <c r="OW760" s="154"/>
      <c r="OX760" s="154"/>
      <c r="OY760" s="154"/>
      <c r="OZ760" s="154"/>
      <c r="PA760" s="154"/>
      <c r="PB760" s="154"/>
      <c r="PC760" s="154"/>
      <c r="PD760" s="154"/>
      <c r="PE760" s="154"/>
      <c r="PF760" s="154"/>
      <c r="PG760" s="154"/>
      <c r="PH760" s="154"/>
      <c r="PI760" s="154"/>
      <c r="PJ760" s="154"/>
      <c r="PK760" s="154"/>
      <c r="PL760" s="154"/>
      <c r="PM760" s="154"/>
      <c r="PN760" s="154"/>
      <c r="PO760" s="154"/>
      <c r="PP760" s="154"/>
      <c r="PQ760" s="154"/>
      <c r="PR760" s="154"/>
      <c r="PS760" s="154"/>
      <c r="PT760" s="154"/>
      <c r="PU760" s="154"/>
      <c r="PV760" s="154"/>
      <c r="PW760" s="154"/>
      <c r="PX760" s="154"/>
      <c r="PY760" s="154"/>
      <c r="PZ760" s="154"/>
      <c r="QA760" s="154"/>
      <c r="QB760" s="154"/>
      <c r="QC760" s="154"/>
      <c r="QD760" s="154"/>
      <c r="QE760" s="154"/>
      <c r="QF760" s="154"/>
      <c r="QG760" s="154"/>
      <c r="QH760" s="154"/>
      <c r="QI760" s="154"/>
      <c r="QJ760" s="154"/>
      <c r="QK760" s="154"/>
      <c r="QL760" s="154"/>
      <c r="QM760" s="154"/>
      <c r="QN760" s="154"/>
      <c r="QO760" s="154"/>
      <c r="QP760" s="154"/>
      <c r="QQ760" s="154"/>
      <c r="QR760" s="154"/>
      <c r="QS760" s="154"/>
      <c r="QT760" s="154"/>
      <c r="QU760" s="154"/>
      <c r="QV760" s="154"/>
      <c r="QW760" s="154"/>
      <c r="QX760" s="154"/>
      <c r="QY760" s="154"/>
      <c r="QZ760" s="154"/>
      <c r="RA760" s="154"/>
      <c r="RB760" s="154"/>
      <c r="RC760" s="154"/>
      <c r="RD760" s="154"/>
      <c r="RE760" s="154"/>
      <c r="RF760" s="154"/>
      <c r="RG760" s="154"/>
      <c r="RH760" s="154"/>
      <c r="RI760" s="154"/>
      <c r="RJ760" s="154"/>
      <c r="RK760" s="154"/>
      <c r="RL760" s="154"/>
      <c r="RM760" s="154"/>
      <c r="RN760" s="154"/>
      <c r="RO760" s="154"/>
      <c r="RP760" s="154"/>
      <c r="RQ760" s="154"/>
      <c r="RR760" s="154"/>
      <c r="RS760" s="154"/>
      <c r="RT760" s="154"/>
      <c r="RU760" s="154"/>
      <c r="RV760" s="154"/>
      <c r="RW760" s="154"/>
      <c r="RX760" s="154"/>
      <c r="RY760" s="154"/>
      <c r="RZ760" s="154"/>
      <c r="SA760" s="154"/>
      <c r="SB760" s="154"/>
      <c r="SC760" s="154"/>
      <c r="SD760" s="154"/>
      <c r="SE760" s="154"/>
      <c r="SF760" s="154"/>
      <c r="SG760" s="154"/>
      <c r="SH760" s="154"/>
      <c r="SI760" s="154"/>
      <c r="SJ760" s="154"/>
      <c r="SK760" s="154"/>
      <c r="SL760" s="154"/>
      <c r="SM760" s="154"/>
      <c r="SN760" s="154"/>
      <c r="SO760" s="154"/>
      <c r="SP760" s="154"/>
      <c r="SQ760" s="154"/>
      <c r="SR760" s="154"/>
      <c r="SS760" s="154"/>
      <c r="ST760" s="154"/>
      <c r="SU760" s="154"/>
      <c r="SV760" s="154"/>
      <c r="SW760" s="154"/>
      <c r="SX760" s="154"/>
      <c r="SY760" s="154"/>
      <c r="SZ760" s="154"/>
      <c r="TA760" s="154"/>
      <c r="TB760" s="154"/>
      <c r="TC760" s="154"/>
      <c r="TD760" s="154"/>
      <c r="TE760" s="154"/>
      <c r="TF760" s="154"/>
      <c r="TG760" s="154"/>
      <c r="TH760" s="154"/>
      <c r="TI760" s="154"/>
      <c r="TJ760" s="154"/>
      <c r="TK760" s="154"/>
      <c r="TL760" s="154"/>
      <c r="TM760" s="154"/>
      <c r="TN760" s="154"/>
      <c r="TO760" s="154"/>
      <c r="TP760" s="154"/>
      <c r="TQ760" s="154"/>
      <c r="TR760" s="154"/>
      <c r="TS760" s="154"/>
      <c r="TT760" s="154"/>
      <c r="TU760" s="154"/>
      <c r="TV760" s="154"/>
      <c r="TW760" s="154"/>
      <c r="TX760" s="154"/>
      <c r="TY760" s="154"/>
      <c r="TZ760" s="154"/>
      <c r="UA760" s="154"/>
      <c r="UB760" s="154"/>
      <c r="UC760" s="154"/>
      <c r="UD760" s="154"/>
      <c r="UE760" s="154"/>
      <c r="UF760" s="154"/>
      <c r="UG760" s="154"/>
      <c r="UH760" s="154"/>
      <c r="UI760" s="154"/>
      <c r="UJ760" s="154"/>
      <c r="UK760" s="154"/>
      <c r="UL760" s="154"/>
      <c r="UM760" s="154"/>
      <c r="UN760" s="154"/>
      <c r="UO760" s="154"/>
      <c r="UP760" s="154"/>
      <c r="UQ760" s="154"/>
      <c r="UR760" s="154"/>
      <c r="US760" s="154"/>
      <c r="UT760" s="154"/>
      <c r="UU760" s="154"/>
      <c r="UV760" s="154"/>
      <c r="UW760" s="154"/>
      <c r="UX760" s="154"/>
      <c r="UY760" s="154"/>
      <c r="UZ760" s="154"/>
      <c r="VA760" s="154"/>
      <c r="VB760" s="154"/>
      <c r="VC760" s="154"/>
      <c r="VD760" s="154"/>
      <c r="VE760" s="154"/>
      <c r="VF760" s="154"/>
      <c r="VG760" s="154"/>
      <c r="VH760" s="154"/>
      <c r="VI760" s="154"/>
      <c r="VJ760" s="154"/>
      <c r="VK760" s="154"/>
      <c r="VL760" s="154"/>
      <c r="VM760" s="154"/>
      <c r="VN760" s="154"/>
      <c r="VO760" s="154"/>
      <c r="VP760" s="154"/>
      <c r="VQ760" s="154"/>
      <c r="VR760" s="154"/>
      <c r="VS760" s="154"/>
      <c r="VT760" s="154"/>
      <c r="VU760" s="154"/>
      <c r="VV760" s="154"/>
      <c r="VW760" s="154"/>
    </row>
    <row r="761" spans="1:595" s="153" customFormat="1" ht="84" customHeight="1">
      <c r="A761" s="798"/>
      <c r="B761" s="301" t="s">
        <v>1590</v>
      </c>
      <c r="C761" s="657" t="s">
        <v>1591</v>
      </c>
      <c r="D761" s="659" t="s">
        <v>1352</v>
      </c>
      <c r="E761" s="661" t="s">
        <v>1353</v>
      </c>
      <c r="F761" s="653" t="s">
        <v>1354</v>
      </c>
      <c r="G761" s="664">
        <v>43831</v>
      </c>
      <c r="H761" s="653" t="s">
        <v>24</v>
      </c>
      <c r="I761" s="206" t="s">
        <v>352</v>
      </c>
      <c r="J761" s="193" t="s">
        <v>1580</v>
      </c>
      <c r="K761" s="197" t="s">
        <v>1592</v>
      </c>
      <c r="L761" s="193" t="s">
        <v>28</v>
      </c>
      <c r="M761" s="152">
        <f t="shared" ref="M761:R761" si="96">M762</f>
        <v>30000</v>
      </c>
      <c r="N761" s="152">
        <f t="shared" si="96"/>
        <v>30000</v>
      </c>
      <c r="O761" s="152">
        <f t="shared" si="96"/>
        <v>50000</v>
      </c>
      <c r="P761" s="152">
        <f t="shared" si="96"/>
        <v>50000</v>
      </c>
      <c r="Q761" s="152">
        <f t="shared" si="96"/>
        <v>50000</v>
      </c>
      <c r="R761" s="152">
        <f t="shared" si="96"/>
        <v>50000</v>
      </c>
      <c r="S761" s="557"/>
      <c r="AU761" s="154"/>
      <c r="AV761" s="154"/>
      <c r="AW761" s="154"/>
      <c r="AX761" s="154"/>
      <c r="AY761" s="154"/>
      <c r="AZ761" s="154"/>
      <c r="BA761" s="154"/>
      <c r="BB761" s="154"/>
      <c r="BC761" s="154"/>
      <c r="BD761" s="154"/>
      <c r="BE761" s="154"/>
      <c r="BF761" s="154"/>
      <c r="BG761" s="154"/>
      <c r="BH761" s="154"/>
      <c r="BI761" s="154"/>
      <c r="BJ761" s="154"/>
      <c r="BK761" s="154"/>
      <c r="BL761" s="154"/>
      <c r="BM761" s="154"/>
      <c r="BN761" s="154"/>
      <c r="BO761" s="154"/>
      <c r="BP761" s="154"/>
      <c r="BQ761" s="154"/>
      <c r="BR761" s="154"/>
      <c r="BS761" s="154"/>
      <c r="BT761" s="154"/>
      <c r="BU761" s="154"/>
      <c r="BV761" s="154"/>
      <c r="BW761" s="154"/>
      <c r="BX761" s="154"/>
      <c r="BY761" s="154"/>
      <c r="BZ761" s="154"/>
      <c r="CA761" s="154"/>
      <c r="CB761" s="154"/>
      <c r="CC761" s="154"/>
      <c r="CD761" s="154"/>
      <c r="CE761" s="154"/>
      <c r="CF761" s="154"/>
      <c r="CG761" s="154"/>
      <c r="CH761" s="154"/>
      <c r="CI761" s="154"/>
      <c r="CJ761" s="154"/>
      <c r="CK761" s="154"/>
      <c r="CL761" s="154"/>
      <c r="CM761" s="154"/>
      <c r="CN761" s="154"/>
      <c r="CO761" s="154"/>
      <c r="CP761" s="154"/>
      <c r="CQ761" s="154"/>
      <c r="CR761" s="154"/>
      <c r="CS761" s="154"/>
      <c r="CT761" s="154"/>
      <c r="CU761" s="154"/>
      <c r="CV761" s="154"/>
      <c r="CW761" s="154"/>
      <c r="CX761" s="154"/>
      <c r="CY761" s="154"/>
      <c r="CZ761" s="154"/>
      <c r="DA761" s="154"/>
      <c r="DB761" s="154"/>
      <c r="DC761" s="154"/>
      <c r="DD761" s="154"/>
      <c r="DE761" s="154"/>
      <c r="DF761" s="154"/>
      <c r="DG761" s="154"/>
      <c r="DH761" s="154"/>
      <c r="DI761" s="154"/>
      <c r="DJ761" s="154"/>
      <c r="DK761" s="154"/>
      <c r="DL761" s="154"/>
      <c r="DM761" s="154"/>
      <c r="DN761" s="154"/>
      <c r="DO761" s="154"/>
      <c r="DP761" s="154"/>
      <c r="DQ761" s="154"/>
      <c r="DR761" s="154"/>
      <c r="DS761" s="154"/>
      <c r="DT761" s="154"/>
      <c r="DU761" s="154"/>
      <c r="DV761" s="154"/>
      <c r="DW761" s="154"/>
      <c r="DX761" s="154"/>
      <c r="DY761" s="154"/>
      <c r="DZ761" s="154"/>
      <c r="EA761" s="154"/>
      <c r="EB761" s="154"/>
      <c r="EC761" s="154"/>
      <c r="ED761" s="154"/>
      <c r="EE761" s="154"/>
      <c r="EF761" s="154"/>
      <c r="EG761" s="154"/>
      <c r="EH761" s="154"/>
      <c r="EI761" s="154"/>
      <c r="EJ761" s="154"/>
      <c r="EK761" s="154"/>
      <c r="EL761" s="154"/>
      <c r="EM761" s="154"/>
      <c r="EN761" s="154"/>
      <c r="EO761" s="154"/>
      <c r="EP761" s="154"/>
      <c r="EQ761" s="154"/>
      <c r="ER761" s="154"/>
      <c r="ES761" s="154"/>
      <c r="ET761" s="154"/>
      <c r="EU761" s="154"/>
      <c r="EV761" s="154"/>
      <c r="EW761" s="154"/>
      <c r="EX761" s="154"/>
      <c r="EY761" s="154"/>
      <c r="EZ761" s="154"/>
      <c r="FA761" s="154"/>
      <c r="FB761" s="154"/>
      <c r="FC761" s="154"/>
      <c r="FD761" s="154"/>
      <c r="FE761" s="154"/>
      <c r="FF761" s="154"/>
      <c r="FG761" s="154"/>
      <c r="FH761" s="154"/>
      <c r="FI761" s="154"/>
      <c r="FJ761" s="154"/>
      <c r="FK761" s="154"/>
      <c r="FL761" s="154"/>
      <c r="FM761" s="154"/>
      <c r="FN761" s="154"/>
      <c r="FO761" s="154"/>
      <c r="FP761" s="154"/>
      <c r="FQ761" s="154"/>
      <c r="FR761" s="154"/>
      <c r="FS761" s="154"/>
      <c r="FT761" s="154"/>
      <c r="FU761" s="154"/>
      <c r="FV761" s="154"/>
      <c r="FW761" s="154"/>
      <c r="FX761" s="154"/>
      <c r="FY761" s="154"/>
      <c r="FZ761" s="154"/>
      <c r="GA761" s="154"/>
      <c r="GB761" s="154"/>
      <c r="GC761" s="154"/>
      <c r="GD761" s="154"/>
      <c r="GE761" s="154"/>
      <c r="GF761" s="154"/>
      <c r="GG761" s="154"/>
      <c r="GH761" s="154"/>
      <c r="GI761" s="154"/>
      <c r="GJ761" s="154"/>
      <c r="GK761" s="154"/>
      <c r="GL761" s="154"/>
      <c r="GM761" s="154"/>
      <c r="GN761" s="154"/>
      <c r="GO761" s="154"/>
      <c r="GP761" s="154"/>
      <c r="GQ761" s="154"/>
      <c r="GR761" s="154"/>
      <c r="GS761" s="154"/>
      <c r="GT761" s="154"/>
      <c r="GU761" s="154"/>
      <c r="GV761" s="154"/>
      <c r="GW761" s="154"/>
      <c r="GX761" s="154"/>
      <c r="GY761" s="154"/>
      <c r="GZ761" s="154"/>
      <c r="HA761" s="154"/>
      <c r="HB761" s="154"/>
      <c r="HC761" s="154"/>
      <c r="HD761" s="154"/>
      <c r="HE761" s="154"/>
      <c r="HF761" s="154"/>
      <c r="HG761" s="154"/>
      <c r="HH761" s="154"/>
      <c r="HI761" s="154"/>
      <c r="HJ761" s="154"/>
      <c r="HK761" s="154"/>
      <c r="HL761" s="154"/>
      <c r="HM761" s="154"/>
      <c r="HN761" s="154"/>
      <c r="HO761" s="154"/>
      <c r="HP761" s="154"/>
      <c r="HQ761" s="154"/>
      <c r="HR761" s="154"/>
      <c r="HS761" s="154"/>
      <c r="HT761" s="154"/>
      <c r="HU761" s="154"/>
      <c r="HV761" s="154"/>
      <c r="HW761" s="154"/>
      <c r="HX761" s="154"/>
      <c r="HY761" s="154"/>
      <c r="HZ761" s="154"/>
      <c r="IA761" s="154"/>
      <c r="IB761" s="154"/>
      <c r="IC761" s="154"/>
      <c r="ID761" s="154"/>
      <c r="IE761" s="154"/>
      <c r="IF761" s="154"/>
      <c r="IG761" s="154"/>
      <c r="IH761" s="154"/>
      <c r="II761" s="154"/>
      <c r="IJ761" s="154"/>
      <c r="IK761" s="154"/>
      <c r="IL761" s="154"/>
      <c r="IM761" s="154"/>
      <c r="IN761" s="154"/>
      <c r="IO761" s="154"/>
      <c r="IP761" s="154"/>
      <c r="IQ761" s="154"/>
      <c r="IR761" s="154"/>
      <c r="IS761" s="154"/>
      <c r="IT761" s="154"/>
      <c r="IU761" s="154"/>
      <c r="IV761" s="154"/>
      <c r="IW761" s="154"/>
      <c r="IX761" s="154"/>
      <c r="IY761" s="154"/>
      <c r="IZ761" s="154"/>
      <c r="JA761" s="154"/>
      <c r="JB761" s="154"/>
      <c r="JC761" s="154"/>
      <c r="JD761" s="154"/>
      <c r="JE761" s="154"/>
      <c r="JF761" s="154"/>
      <c r="JG761" s="154"/>
      <c r="JH761" s="154"/>
      <c r="JI761" s="154"/>
      <c r="JJ761" s="154"/>
      <c r="JK761" s="154"/>
      <c r="JL761" s="154"/>
      <c r="JM761" s="154"/>
      <c r="JN761" s="154"/>
      <c r="JO761" s="154"/>
      <c r="JP761" s="154"/>
      <c r="JQ761" s="154"/>
      <c r="JR761" s="154"/>
      <c r="JS761" s="154"/>
      <c r="JT761" s="154"/>
      <c r="JU761" s="154"/>
      <c r="JV761" s="154"/>
      <c r="JW761" s="154"/>
      <c r="JX761" s="154"/>
      <c r="JY761" s="154"/>
      <c r="JZ761" s="154"/>
      <c r="KA761" s="154"/>
      <c r="KB761" s="154"/>
      <c r="KC761" s="154"/>
      <c r="KD761" s="154"/>
      <c r="KE761" s="154"/>
      <c r="KF761" s="154"/>
      <c r="KG761" s="154"/>
      <c r="KH761" s="154"/>
      <c r="KI761" s="154"/>
      <c r="KJ761" s="154"/>
      <c r="KK761" s="154"/>
      <c r="KL761" s="154"/>
      <c r="KM761" s="154"/>
      <c r="KN761" s="154"/>
      <c r="KO761" s="154"/>
      <c r="KP761" s="154"/>
      <c r="KQ761" s="154"/>
      <c r="KR761" s="154"/>
      <c r="KS761" s="154"/>
      <c r="KT761" s="154"/>
      <c r="KU761" s="154"/>
      <c r="KV761" s="154"/>
      <c r="KW761" s="154"/>
      <c r="KX761" s="154"/>
      <c r="KY761" s="154"/>
      <c r="KZ761" s="154"/>
      <c r="LA761" s="154"/>
      <c r="LB761" s="154"/>
      <c r="LC761" s="154"/>
      <c r="LD761" s="154"/>
      <c r="LE761" s="154"/>
      <c r="LF761" s="154"/>
      <c r="LG761" s="154"/>
      <c r="LH761" s="154"/>
      <c r="LI761" s="154"/>
      <c r="LJ761" s="154"/>
      <c r="LK761" s="154"/>
      <c r="LL761" s="154"/>
      <c r="LM761" s="154"/>
      <c r="LN761" s="154"/>
      <c r="LO761" s="154"/>
      <c r="LP761" s="154"/>
      <c r="LQ761" s="154"/>
      <c r="LR761" s="154"/>
      <c r="LS761" s="154"/>
      <c r="LT761" s="154"/>
      <c r="LU761" s="154"/>
      <c r="LV761" s="154"/>
      <c r="LW761" s="154"/>
      <c r="LX761" s="154"/>
      <c r="LY761" s="154"/>
      <c r="LZ761" s="154"/>
      <c r="MA761" s="154"/>
      <c r="MB761" s="154"/>
      <c r="MC761" s="154"/>
      <c r="MD761" s="154"/>
      <c r="ME761" s="154"/>
      <c r="MF761" s="154"/>
      <c r="MG761" s="154"/>
      <c r="MH761" s="154"/>
      <c r="MI761" s="154"/>
      <c r="MJ761" s="154"/>
      <c r="MK761" s="154"/>
      <c r="ML761" s="154"/>
      <c r="MM761" s="154"/>
      <c r="MN761" s="154"/>
      <c r="MO761" s="154"/>
      <c r="MP761" s="154"/>
      <c r="MQ761" s="154"/>
      <c r="MR761" s="154"/>
      <c r="MS761" s="154"/>
      <c r="MT761" s="154"/>
      <c r="MU761" s="154"/>
      <c r="MV761" s="154"/>
      <c r="MW761" s="154"/>
      <c r="MX761" s="154"/>
      <c r="MY761" s="154"/>
      <c r="MZ761" s="154"/>
      <c r="NA761" s="154"/>
      <c r="NB761" s="154"/>
      <c r="NC761" s="154"/>
      <c r="ND761" s="154"/>
      <c r="NE761" s="154"/>
      <c r="NF761" s="154"/>
      <c r="NG761" s="154"/>
      <c r="NH761" s="154"/>
      <c r="NI761" s="154"/>
      <c r="NJ761" s="154"/>
      <c r="NK761" s="154"/>
      <c r="NL761" s="154"/>
      <c r="NM761" s="154"/>
      <c r="NN761" s="154"/>
      <c r="NO761" s="154"/>
      <c r="NP761" s="154"/>
      <c r="NQ761" s="154"/>
      <c r="NR761" s="154"/>
      <c r="NS761" s="154"/>
      <c r="NT761" s="154"/>
      <c r="NU761" s="154"/>
      <c r="NV761" s="154"/>
      <c r="NW761" s="154"/>
      <c r="NX761" s="154"/>
      <c r="NY761" s="154"/>
      <c r="NZ761" s="154"/>
      <c r="OA761" s="154"/>
      <c r="OB761" s="154"/>
      <c r="OC761" s="154"/>
      <c r="OD761" s="154"/>
      <c r="OE761" s="154"/>
      <c r="OF761" s="154"/>
      <c r="OG761" s="154"/>
      <c r="OH761" s="154"/>
      <c r="OI761" s="154"/>
      <c r="OJ761" s="154"/>
      <c r="OK761" s="154"/>
      <c r="OL761" s="154"/>
      <c r="OM761" s="154"/>
      <c r="ON761" s="154"/>
      <c r="OO761" s="154"/>
      <c r="OP761" s="154"/>
      <c r="OQ761" s="154"/>
      <c r="OR761" s="154"/>
      <c r="OS761" s="154"/>
      <c r="OT761" s="154"/>
      <c r="OU761" s="154"/>
      <c r="OV761" s="154"/>
      <c r="OW761" s="154"/>
      <c r="OX761" s="154"/>
      <c r="OY761" s="154"/>
      <c r="OZ761" s="154"/>
      <c r="PA761" s="154"/>
      <c r="PB761" s="154"/>
      <c r="PC761" s="154"/>
      <c r="PD761" s="154"/>
      <c r="PE761" s="154"/>
      <c r="PF761" s="154"/>
      <c r="PG761" s="154"/>
      <c r="PH761" s="154"/>
      <c r="PI761" s="154"/>
      <c r="PJ761" s="154"/>
      <c r="PK761" s="154"/>
      <c r="PL761" s="154"/>
      <c r="PM761" s="154"/>
      <c r="PN761" s="154"/>
      <c r="PO761" s="154"/>
      <c r="PP761" s="154"/>
      <c r="PQ761" s="154"/>
      <c r="PR761" s="154"/>
      <c r="PS761" s="154"/>
      <c r="PT761" s="154"/>
      <c r="PU761" s="154"/>
      <c r="PV761" s="154"/>
      <c r="PW761" s="154"/>
      <c r="PX761" s="154"/>
      <c r="PY761" s="154"/>
      <c r="PZ761" s="154"/>
      <c r="QA761" s="154"/>
      <c r="QB761" s="154"/>
      <c r="QC761" s="154"/>
      <c r="QD761" s="154"/>
      <c r="QE761" s="154"/>
      <c r="QF761" s="154"/>
      <c r="QG761" s="154"/>
      <c r="QH761" s="154"/>
      <c r="QI761" s="154"/>
      <c r="QJ761" s="154"/>
      <c r="QK761" s="154"/>
      <c r="QL761" s="154"/>
      <c r="QM761" s="154"/>
      <c r="QN761" s="154"/>
      <c r="QO761" s="154"/>
      <c r="QP761" s="154"/>
      <c r="QQ761" s="154"/>
      <c r="QR761" s="154"/>
      <c r="QS761" s="154"/>
      <c r="QT761" s="154"/>
      <c r="QU761" s="154"/>
      <c r="QV761" s="154"/>
      <c r="QW761" s="154"/>
      <c r="QX761" s="154"/>
      <c r="QY761" s="154"/>
      <c r="QZ761" s="154"/>
      <c r="RA761" s="154"/>
      <c r="RB761" s="154"/>
      <c r="RC761" s="154"/>
      <c r="RD761" s="154"/>
      <c r="RE761" s="154"/>
      <c r="RF761" s="154"/>
      <c r="RG761" s="154"/>
      <c r="RH761" s="154"/>
      <c r="RI761" s="154"/>
      <c r="RJ761" s="154"/>
      <c r="RK761" s="154"/>
      <c r="RL761" s="154"/>
      <c r="RM761" s="154"/>
      <c r="RN761" s="154"/>
      <c r="RO761" s="154"/>
      <c r="RP761" s="154"/>
      <c r="RQ761" s="154"/>
      <c r="RR761" s="154"/>
      <c r="RS761" s="154"/>
      <c r="RT761" s="154"/>
      <c r="RU761" s="154"/>
      <c r="RV761" s="154"/>
      <c r="RW761" s="154"/>
      <c r="RX761" s="154"/>
      <c r="RY761" s="154"/>
      <c r="RZ761" s="154"/>
      <c r="SA761" s="154"/>
      <c r="SB761" s="154"/>
      <c r="SC761" s="154"/>
      <c r="SD761" s="154"/>
      <c r="SE761" s="154"/>
      <c r="SF761" s="154"/>
      <c r="SG761" s="154"/>
      <c r="SH761" s="154"/>
      <c r="SI761" s="154"/>
      <c r="SJ761" s="154"/>
      <c r="SK761" s="154"/>
      <c r="SL761" s="154"/>
      <c r="SM761" s="154"/>
      <c r="SN761" s="154"/>
      <c r="SO761" s="154"/>
      <c r="SP761" s="154"/>
      <c r="SQ761" s="154"/>
      <c r="SR761" s="154"/>
      <c r="SS761" s="154"/>
      <c r="ST761" s="154"/>
      <c r="SU761" s="154"/>
      <c r="SV761" s="154"/>
      <c r="SW761" s="154"/>
      <c r="SX761" s="154"/>
      <c r="SY761" s="154"/>
      <c r="SZ761" s="154"/>
      <c r="TA761" s="154"/>
      <c r="TB761" s="154"/>
      <c r="TC761" s="154"/>
      <c r="TD761" s="154"/>
      <c r="TE761" s="154"/>
      <c r="TF761" s="154"/>
      <c r="TG761" s="154"/>
      <c r="TH761" s="154"/>
      <c r="TI761" s="154"/>
      <c r="TJ761" s="154"/>
      <c r="TK761" s="154"/>
      <c r="TL761" s="154"/>
      <c r="TM761" s="154"/>
      <c r="TN761" s="154"/>
      <c r="TO761" s="154"/>
      <c r="TP761" s="154"/>
      <c r="TQ761" s="154"/>
      <c r="TR761" s="154"/>
      <c r="TS761" s="154"/>
      <c r="TT761" s="154"/>
      <c r="TU761" s="154"/>
      <c r="TV761" s="154"/>
      <c r="TW761" s="154"/>
      <c r="TX761" s="154"/>
      <c r="TY761" s="154"/>
      <c r="TZ761" s="154"/>
      <c r="UA761" s="154"/>
      <c r="UB761" s="154"/>
      <c r="UC761" s="154"/>
      <c r="UD761" s="154"/>
      <c r="UE761" s="154"/>
      <c r="UF761" s="154"/>
      <c r="UG761" s="154"/>
      <c r="UH761" s="154"/>
      <c r="UI761" s="154"/>
      <c r="UJ761" s="154"/>
      <c r="UK761" s="154"/>
      <c r="UL761" s="154"/>
      <c r="UM761" s="154"/>
      <c r="UN761" s="154"/>
      <c r="UO761" s="154"/>
      <c r="UP761" s="154"/>
      <c r="UQ761" s="154"/>
      <c r="UR761" s="154"/>
      <c r="US761" s="154"/>
      <c r="UT761" s="154"/>
      <c r="UU761" s="154"/>
      <c r="UV761" s="154"/>
      <c r="UW761" s="154"/>
      <c r="UX761" s="154"/>
      <c r="UY761" s="154"/>
      <c r="UZ761" s="154"/>
      <c r="VA761" s="154"/>
      <c r="VB761" s="154"/>
      <c r="VC761" s="154"/>
      <c r="VD761" s="154"/>
      <c r="VE761" s="154"/>
      <c r="VF761" s="154"/>
      <c r="VG761" s="154"/>
      <c r="VH761" s="154"/>
      <c r="VI761" s="154"/>
      <c r="VJ761" s="154"/>
      <c r="VK761" s="154"/>
      <c r="VL761" s="154"/>
      <c r="VM761" s="154"/>
      <c r="VN761" s="154"/>
      <c r="VO761" s="154"/>
      <c r="VP761" s="154"/>
      <c r="VQ761" s="154"/>
      <c r="VR761" s="154"/>
      <c r="VS761" s="154"/>
      <c r="VT761" s="154"/>
      <c r="VU761" s="154"/>
      <c r="VV761" s="154"/>
      <c r="VW761" s="154"/>
    </row>
    <row r="762" spans="1:595" s="153" customFormat="1" ht="74.25" customHeight="1">
      <c r="A762" s="798"/>
      <c r="B762" s="302"/>
      <c r="C762" s="658"/>
      <c r="D762" s="660"/>
      <c r="E762" s="662"/>
      <c r="F762" s="663"/>
      <c r="G762" s="665"/>
      <c r="H762" s="663"/>
      <c r="I762" s="169" t="s">
        <v>352</v>
      </c>
      <c r="J762" s="169" t="s">
        <v>26</v>
      </c>
      <c r="K762" s="175" t="s">
        <v>1592</v>
      </c>
      <c r="L762" s="169" t="s">
        <v>424</v>
      </c>
      <c r="M762" s="155">
        <v>30000</v>
      </c>
      <c r="N762" s="155">
        <v>30000</v>
      </c>
      <c r="O762" s="155">
        <v>50000</v>
      </c>
      <c r="P762" s="168">
        <v>50000</v>
      </c>
      <c r="Q762" s="161">
        <v>50000</v>
      </c>
      <c r="R762" s="161">
        <v>50000</v>
      </c>
      <c r="S762" s="545">
        <v>3</v>
      </c>
      <c r="AU762" s="154"/>
      <c r="AV762" s="154"/>
      <c r="AW762" s="154"/>
      <c r="AX762" s="154"/>
      <c r="AY762" s="154"/>
      <c r="AZ762" s="154"/>
      <c r="BA762" s="154"/>
      <c r="BB762" s="154"/>
      <c r="BC762" s="154"/>
      <c r="BD762" s="154"/>
      <c r="BE762" s="154"/>
      <c r="BF762" s="154"/>
      <c r="BG762" s="154"/>
      <c r="BH762" s="154"/>
      <c r="BI762" s="154"/>
      <c r="BJ762" s="154"/>
      <c r="BK762" s="154"/>
      <c r="BL762" s="154"/>
      <c r="BM762" s="154"/>
      <c r="BN762" s="154"/>
      <c r="BO762" s="154"/>
      <c r="BP762" s="154"/>
      <c r="BQ762" s="154"/>
      <c r="BR762" s="154"/>
      <c r="BS762" s="154"/>
      <c r="BT762" s="154"/>
      <c r="BU762" s="154"/>
      <c r="BV762" s="154"/>
      <c r="BW762" s="154"/>
      <c r="BX762" s="154"/>
      <c r="BY762" s="154"/>
      <c r="BZ762" s="154"/>
      <c r="CA762" s="154"/>
      <c r="CB762" s="154"/>
      <c r="CC762" s="154"/>
      <c r="CD762" s="154"/>
      <c r="CE762" s="154"/>
      <c r="CF762" s="154"/>
      <c r="CG762" s="154"/>
      <c r="CH762" s="154"/>
      <c r="CI762" s="154"/>
      <c r="CJ762" s="154"/>
      <c r="CK762" s="154"/>
      <c r="CL762" s="154"/>
      <c r="CM762" s="154"/>
      <c r="CN762" s="154"/>
      <c r="CO762" s="154"/>
      <c r="CP762" s="154"/>
      <c r="CQ762" s="154"/>
      <c r="CR762" s="154"/>
      <c r="CS762" s="154"/>
      <c r="CT762" s="154"/>
      <c r="CU762" s="154"/>
      <c r="CV762" s="154"/>
      <c r="CW762" s="154"/>
      <c r="CX762" s="154"/>
      <c r="CY762" s="154"/>
      <c r="CZ762" s="154"/>
      <c r="DA762" s="154"/>
      <c r="DB762" s="154"/>
      <c r="DC762" s="154"/>
      <c r="DD762" s="154"/>
      <c r="DE762" s="154"/>
      <c r="DF762" s="154"/>
      <c r="DG762" s="154"/>
      <c r="DH762" s="154"/>
      <c r="DI762" s="154"/>
      <c r="DJ762" s="154"/>
      <c r="DK762" s="154"/>
      <c r="DL762" s="154"/>
      <c r="DM762" s="154"/>
      <c r="DN762" s="154"/>
      <c r="DO762" s="154"/>
      <c r="DP762" s="154"/>
      <c r="DQ762" s="154"/>
      <c r="DR762" s="154"/>
      <c r="DS762" s="154"/>
      <c r="DT762" s="154"/>
      <c r="DU762" s="154"/>
      <c r="DV762" s="154"/>
      <c r="DW762" s="154"/>
      <c r="DX762" s="154"/>
      <c r="DY762" s="154"/>
      <c r="DZ762" s="154"/>
      <c r="EA762" s="154"/>
      <c r="EB762" s="154"/>
      <c r="EC762" s="154"/>
      <c r="ED762" s="154"/>
      <c r="EE762" s="154"/>
      <c r="EF762" s="154"/>
      <c r="EG762" s="154"/>
      <c r="EH762" s="154"/>
      <c r="EI762" s="154"/>
      <c r="EJ762" s="154"/>
      <c r="EK762" s="154"/>
      <c r="EL762" s="154"/>
      <c r="EM762" s="154"/>
      <c r="EN762" s="154"/>
      <c r="EO762" s="154"/>
      <c r="EP762" s="154"/>
      <c r="EQ762" s="154"/>
      <c r="ER762" s="154"/>
      <c r="ES762" s="154"/>
      <c r="ET762" s="154"/>
      <c r="EU762" s="154"/>
      <c r="EV762" s="154"/>
      <c r="EW762" s="154"/>
      <c r="EX762" s="154"/>
      <c r="EY762" s="154"/>
      <c r="EZ762" s="154"/>
      <c r="FA762" s="154"/>
      <c r="FB762" s="154"/>
      <c r="FC762" s="154"/>
      <c r="FD762" s="154"/>
      <c r="FE762" s="154"/>
      <c r="FF762" s="154"/>
      <c r="FG762" s="154"/>
      <c r="FH762" s="154"/>
      <c r="FI762" s="154"/>
      <c r="FJ762" s="154"/>
      <c r="FK762" s="154"/>
      <c r="FL762" s="154"/>
      <c r="FM762" s="154"/>
      <c r="FN762" s="154"/>
      <c r="FO762" s="154"/>
      <c r="FP762" s="154"/>
      <c r="FQ762" s="154"/>
      <c r="FR762" s="154"/>
      <c r="FS762" s="154"/>
      <c r="FT762" s="154"/>
      <c r="FU762" s="154"/>
      <c r="FV762" s="154"/>
      <c r="FW762" s="154"/>
      <c r="FX762" s="154"/>
      <c r="FY762" s="154"/>
      <c r="FZ762" s="154"/>
      <c r="GA762" s="154"/>
      <c r="GB762" s="154"/>
      <c r="GC762" s="154"/>
      <c r="GD762" s="154"/>
      <c r="GE762" s="154"/>
      <c r="GF762" s="154"/>
      <c r="GG762" s="154"/>
      <c r="GH762" s="154"/>
      <c r="GI762" s="154"/>
      <c r="GJ762" s="154"/>
      <c r="GK762" s="154"/>
      <c r="GL762" s="154"/>
      <c r="GM762" s="154"/>
      <c r="GN762" s="154"/>
      <c r="GO762" s="154"/>
      <c r="GP762" s="154"/>
      <c r="GQ762" s="154"/>
      <c r="GR762" s="154"/>
      <c r="GS762" s="154"/>
      <c r="GT762" s="154"/>
      <c r="GU762" s="154"/>
      <c r="GV762" s="154"/>
      <c r="GW762" s="154"/>
      <c r="GX762" s="154"/>
      <c r="GY762" s="154"/>
      <c r="GZ762" s="154"/>
      <c r="HA762" s="154"/>
      <c r="HB762" s="154"/>
      <c r="HC762" s="154"/>
      <c r="HD762" s="154"/>
      <c r="HE762" s="154"/>
      <c r="HF762" s="154"/>
      <c r="HG762" s="154"/>
      <c r="HH762" s="154"/>
      <c r="HI762" s="154"/>
      <c r="HJ762" s="154"/>
      <c r="HK762" s="154"/>
      <c r="HL762" s="154"/>
      <c r="HM762" s="154"/>
      <c r="HN762" s="154"/>
      <c r="HO762" s="154"/>
      <c r="HP762" s="154"/>
      <c r="HQ762" s="154"/>
      <c r="HR762" s="154"/>
      <c r="HS762" s="154"/>
      <c r="HT762" s="154"/>
      <c r="HU762" s="154"/>
      <c r="HV762" s="154"/>
      <c r="HW762" s="154"/>
      <c r="HX762" s="154"/>
      <c r="HY762" s="154"/>
      <c r="HZ762" s="154"/>
      <c r="IA762" s="154"/>
      <c r="IB762" s="154"/>
      <c r="IC762" s="154"/>
      <c r="ID762" s="154"/>
      <c r="IE762" s="154"/>
      <c r="IF762" s="154"/>
      <c r="IG762" s="154"/>
      <c r="IH762" s="154"/>
      <c r="II762" s="154"/>
      <c r="IJ762" s="154"/>
      <c r="IK762" s="154"/>
      <c r="IL762" s="154"/>
      <c r="IM762" s="154"/>
      <c r="IN762" s="154"/>
      <c r="IO762" s="154"/>
      <c r="IP762" s="154"/>
      <c r="IQ762" s="154"/>
      <c r="IR762" s="154"/>
      <c r="IS762" s="154"/>
      <c r="IT762" s="154"/>
      <c r="IU762" s="154"/>
      <c r="IV762" s="154"/>
      <c r="IW762" s="154"/>
      <c r="IX762" s="154"/>
      <c r="IY762" s="154"/>
      <c r="IZ762" s="154"/>
      <c r="JA762" s="154"/>
      <c r="JB762" s="154"/>
      <c r="JC762" s="154"/>
      <c r="JD762" s="154"/>
      <c r="JE762" s="154"/>
      <c r="JF762" s="154"/>
      <c r="JG762" s="154"/>
      <c r="JH762" s="154"/>
      <c r="JI762" s="154"/>
      <c r="JJ762" s="154"/>
      <c r="JK762" s="154"/>
      <c r="JL762" s="154"/>
      <c r="JM762" s="154"/>
      <c r="JN762" s="154"/>
      <c r="JO762" s="154"/>
      <c r="JP762" s="154"/>
      <c r="JQ762" s="154"/>
      <c r="JR762" s="154"/>
      <c r="JS762" s="154"/>
      <c r="JT762" s="154"/>
      <c r="JU762" s="154"/>
      <c r="JV762" s="154"/>
      <c r="JW762" s="154"/>
      <c r="JX762" s="154"/>
      <c r="JY762" s="154"/>
      <c r="JZ762" s="154"/>
      <c r="KA762" s="154"/>
      <c r="KB762" s="154"/>
      <c r="KC762" s="154"/>
      <c r="KD762" s="154"/>
      <c r="KE762" s="154"/>
      <c r="KF762" s="154"/>
      <c r="KG762" s="154"/>
      <c r="KH762" s="154"/>
      <c r="KI762" s="154"/>
      <c r="KJ762" s="154"/>
      <c r="KK762" s="154"/>
      <c r="KL762" s="154"/>
      <c r="KM762" s="154"/>
      <c r="KN762" s="154"/>
      <c r="KO762" s="154"/>
      <c r="KP762" s="154"/>
      <c r="KQ762" s="154"/>
      <c r="KR762" s="154"/>
      <c r="KS762" s="154"/>
      <c r="KT762" s="154"/>
      <c r="KU762" s="154"/>
      <c r="KV762" s="154"/>
      <c r="KW762" s="154"/>
      <c r="KX762" s="154"/>
      <c r="KY762" s="154"/>
      <c r="KZ762" s="154"/>
      <c r="LA762" s="154"/>
      <c r="LB762" s="154"/>
      <c r="LC762" s="154"/>
      <c r="LD762" s="154"/>
      <c r="LE762" s="154"/>
      <c r="LF762" s="154"/>
      <c r="LG762" s="154"/>
      <c r="LH762" s="154"/>
      <c r="LI762" s="154"/>
      <c r="LJ762" s="154"/>
      <c r="LK762" s="154"/>
      <c r="LL762" s="154"/>
      <c r="LM762" s="154"/>
      <c r="LN762" s="154"/>
      <c r="LO762" s="154"/>
      <c r="LP762" s="154"/>
      <c r="LQ762" s="154"/>
      <c r="LR762" s="154"/>
      <c r="LS762" s="154"/>
      <c r="LT762" s="154"/>
      <c r="LU762" s="154"/>
      <c r="LV762" s="154"/>
      <c r="LW762" s="154"/>
      <c r="LX762" s="154"/>
      <c r="LY762" s="154"/>
      <c r="LZ762" s="154"/>
      <c r="MA762" s="154"/>
      <c r="MB762" s="154"/>
      <c r="MC762" s="154"/>
      <c r="MD762" s="154"/>
      <c r="ME762" s="154"/>
      <c r="MF762" s="154"/>
      <c r="MG762" s="154"/>
      <c r="MH762" s="154"/>
      <c r="MI762" s="154"/>
      <c r="MJ762" s="154"/>
      <c r="MK762" s="154"/>
      <c r="ML762" s="154"/>
      <c r="MM762" s="154"/>
      <c r="MN762" s="154"/>
      <c r="MO762" s="154"/>
      <c r="MP762" s="154"/>
      <c r="MQ762" s="154"/>
      <c r="MR762" s="154"/>
      <c r="MS762" s="154"/>
      <c r="MT762" s="154"/>
      <c r="MU762" s="154"/>
      <c r="MV762" s="154"/>
      <c r="MW762" s="154"/>
      <c r="MX762" s="154"/>
      <c r="MY762" s="154"/>
      <c r="MZ762" s="154"/>
      <c r="NA762" s="154"/>
      <c r="NB762" s="154"/>
      <c r="NC762" s="154"/>
      <c r="ND762" s="154"/>
      <c r="NE762" s="154"/>
      <c r="NF762" s="154"/>
      <c r="NG762" s="154"/>
      <c r="NH762" s="154"/>
      <c r="NI762" s="154"/>
      <c r="NJ762" s="154"/>
      <c r="NK762" s="154"/>
      <c r="NL762" s="154"/>
      <c r="NM762" s="154"/>
      <c r="NN762" s="154"/>
      <c r="NO762" s="154"/>
      <c r="NP762" s="154"/>
      <c r="NQ762" s="154"/>
      <c r="NR762" s="154"/>
      <c r="NS762" s="154"/>
      <c r="NT762" s="154"/>
      <c r="NU762" s="154"/>
      <c r="NV762" s="154"/>
      <c r="NW762" s="154"/>
      <c r="NX762" s="154"/>
      <c r="NY762" s="154"/>
      <c r="NZ762" s="154"/>
      <c r="OA762" s="154"/>
      <c r="OB762" s="154"/>
      <c r="OC762" s="154"/>
      <c r="OD762" s="154"/>
      <c r="OE762" s="154"/>
      <c r="OF762" s="154"/>
      <c r="OG762" s="154"/>
      <c r="OH762" s="154"/>
      <c r="OI762" s="154"/>
      <c r="OJ762" s="154"/>
      <c r="OK762" s="154"/>
      <c r="OL762" s="154"/>
      <c r="OM762" s="154"/>
      <c r="ON762" s="154"/>
      <c r="OO762" s="154"/>
      <c r="OP762" s="154"/>
      <c r="OQ762" s="154"/>
      <c r="OR762" s="154"/>
      <c r="OS762" s="154"/>
      <c r="OT762" s="154"/>
      <c r="OU762" s="154"/>
      <c r="OV762" s="154"/>
      <c r="OW762" s="154"/>
      <c r="OX762" s="154"/>
      <c r="OY762" s="154"/>
      <c r="OZ762" s="154"/>
      <c r="PA762" s="154"/>
      <c r="PB762" s="154"/>
      <c r="PC762" s="154"/>
      <c r="PD762" s="154"/>
      <c r="PE762" s="154"/>
      <c r="PF762" s="154"/>
      <c r="PG762" s="154"/>
      <c r="PH762" s="154"/>
      <c r="PI762" s="154"/>
      <c r="PJ762" s="154"/>
      <c r="PK762" s="154"/>
      <c r="PL762" s="154"/>
      <c r="PM762" s="154"/>
      <c r="PN762" s="154"/>
      <c r="PO762" s="154"/>
      <c r="PP762" s="154"/>
      <c r="PQ762" s="154"/>
      <c r="PR762" s="154"/>
      <c r="PS762" s="154"/>
      <c r="PT762" s="154"/>
      <c r="PU762" s="154"/>
      <c r="PV762" s="154"/>
      <c r="PW762" s="154"/>
      <c r="PX762" s="154"/>
      <c r="PY762" s="154"/>
      <c r="PZ762" s="154"/>
      <c r="QA762" s="154"/>
      <c r="QB762" s="154"/>
      <c r="QC762" s="154"/>
      <c r="QD762" s="154"/>
      <c r="QE762" s="154"/>
      <c r="QF762" s="154"/>
      <c r="QG762" s="154"/>
      <c r="QH762" s="154"/>
      <c r="QI762" s="154"/>
      <c r="QJ762" s="154"/>
      <c r="QK762" s="154"/>
      <c r="QL762" s="154"/>
      <c r="QM762" s="154"/>
      <c r="QN762" s="154"/>
      <c r="QO762" s="154"/>
      <c r="QP762" s="154"/>
      <c r="QQ762" s="154"/>
      <c r="QR762" s="154"/>
      <c r="QS762" s="154"/>
      <c r="QT762" s="154"/>
      <c r="QU762" s="154"/>
      <c r="QV762" s="154"/>
      <c r="QW762" s="154"/>
      <c r="QX762" s="154"/>
      <c r="QY762" s="154"/>
      <c r="QZ762" s="154"/>
      <c r="RA762" s="154"/>
      <c r="RB762" s="154"/>
      <c r="RC762" s="154"/>
      <c r="RD762" s="154"/>
      <c r="RE762" s="154"/>
      <c r="RF762" s="154"/>
      <c r="RG762" s="154"/>
      <c r="RH762" s="154"/>
      <c r="RI762" s="154"/>
      <c r="RJ762" s="154"/>
      <c r="RK762" s="154"/>
      <c r="RL762" s="154"/>
      <c r="RM762" s="154"/>
      <c r="RN762" s="154"/>
      <c r="RO762" s="154"/>
      <c r="RP762" s="154"/>
      <c r="RQ762" s="154"/>
      <c r="RR762" s="154"/>
      <c r="RS762" s="154"/>
      <c r="RT762" s="154"/>
      <c r="RU762" s="154"/>
      <c r="RV762" s="154"/>
      <c r="RW762" s="154"/>
      <c r="RX762" s="154"/>
      <c r="RY762" s="154"/>
      <c r="RZ762" s="154"/>
      <c r="SA762" s="154"/>
      <c r="SB762" s="154"/>
      <c r="SC762" s="154"/>
      <c r="SD762" s="154"/>
      <c r="SE762" s="154"/>
      <c r="SF762" s="154"/>
      <c r="SG762" s="154"/>
      <c r="SH762" s="154"/>
      <c r="SI762" s="154"/>
      <c r="SJ762" s="154"/>
      <c r="SK762" s="154"/>
      <c r="SL762" s="154"/>
      <c r="SM762" s="154"/>
      <c r="SN762" s="154"/>
      <c r="SO762" s="154"/>
      <c r="SP762" s="154"/>
      <c r="SQ762" s="154"/>
      <c r="SR762" s="154"/>
      <c r="SS762" s="154"/>
      <c r="ST762" s="154"/>
      <c r="SU762" s="154"/>
      <c r="SV762" s="154"/>
      <c r="SW762" s="154"/>
      <c r="SX762" s="154"/>
      <c r="SY762" s="154"/>
      <c r="SZ762" s="154"/>
      <c r="TA762" s="154"/>
      <c r="TB762" s="154"/>
      <c r="TC762" s="154"/>
      <c r="TD762" s="154"/>
      <c r="TE762" s="154"/>
      <c r="TF762" s="154"/>
      <c r="TG762" s="154"/>
      <c r="TH762" s="154"/>
      <c r="TI762" s="154"/>
      <c r="TJ762" s="154"/>
      <c r="TK762" s="154"/>
      <c r="TL762" s="154"/>
      <c r="TM762" s="154"/>
      <c r="TN762" s="154"/>
      <c r="TO762" s="154"/>
      <c r="TP762" s="154"/>
      <c r="TQ762" s="154"/>
      <c r="TR762" s="154"/>
      <c r="TS762" s="154"/>
      <c r="TT762" s="154"/>
      <c r="TU762" s="154"/>
      <c r="TV762" s="154"/>
      <c r="TW762" s="154"/>
      <c r="TX762" s="154"/>
      <c r="TY762" s="154"/>
      <c r="TZ762" s="154"/>
      <c r="UA762" s="154"/>
      <c r="UB762" s="154"/>
      <c r="UC762" s="154"/>
      <c r="UD762" s="154"/>
      <c r="UE762" s="154"/>
      <c r="UF762" s="154"/>
      <c r="UG762" s="154"/>
      <c r="UH762" s="154"/>
      <c r="UI762" s="154"/>
      <c r="UJ762" s="154"/>
      <c r="UK762" s="154"/>
      <c r="UL762" s="154"/>
      <c r="UM762" s="154"/>
      <c r="UN762" s="154"/>
      <c r="UO762" s="154"/>
      <c r="UP762" s="154"/>
      <c r="UQ762" s="154"/>
      <c r="UR762" s="154"/>
      <c r="US762" s="154"/>
      <c r="UT762" s="154"/>
      <c r="UU762" s="154"/>
      <c r="UV762" s="154"/>
      <c r="UW762" s="154"/>
      <c r="UX762" s="154"/>
      <c r="UY762" s="154"/>
      <c r="UZ762" s="154"/>
      <c r="VA762" s="154"/>
      <c r="VB762" s="154"/>
      <c r="VC762" s="154"/>
      <c r="VD762" s="154"/>
      <c r="VE762" s="154"/>
      <c r="VF762" s="154"/>
      <c r="VG762" s="154"/>
      <c r="VH762" s="154"/>
      <c r="VI762" s="154"/>
      <c r="VJ762" s="154"/>
      <c r="VK762" s="154"/>
      <c r="VL762" s="154"/>
      <c r="VM762" s="154"/>
      <c r="VN762" s="154"/>
      <c r="VO762" s="154"/>
      <c r="VP762" s="154"/>
      <c r="VQ762" s="154"/>
      <c r="VR762" s="154"/>
      <c r="VS762" s="154"/>
      <c r="VT762" s="154"/>
      <c r="VU762" s="154"/>
      <c r="VV762" s="154"/>
      <c r="VW762" s="154"/>
    </row>
    <row r="763" spans="1:595" s="157" customFormat="1" ht="75.75" customHeight="1">
      <c r="A763" s="798"/>
      <c r="B763" s="673" t="s">
        <v>1593</v>
      </c>
      <c r="C763" s="657" t="s">
        <v>1346</v>
      </c>
      <c r="D763" s="659" t="s">
        <v>1290</v>
      </c>
      <c r="E763" s="491" t="s">
        <v>1304</v>
      </c>
      <c r="F763" s="163" t="s">
        <v>51</v>
      </c>
      <c r="G763" s="177">
        <v>39814</v>
      </c>
      <c r="H763" s="222" t="s">
        <v>1594</v>
      </c>
      <c r="I763" s="212" t="s">
        <v>352</v>
      </c>
      <c r="J763" s="193" t="s">
        <v>26</v>
      </c>
      <c r="K763" s="197" t="s">
        <v>1348</v>
      </c>
      <c r="L763" s="212" t="s">
        <v>28</v>
      </c>
      <c r="M763" s="152">
        <f t="shared" ref="M763:R763" si="97">M764</f>
        <v>17000</v>
      </c>
      <c r="N763" s="152">
        <f t="shared" si="97"/>
        <v>17000</v>
      </c>
      <c r="O763" s="152">
        <f t="shared" si="97"/>
        <v>17000</v>
      </c>
      <c r="P763" s="152">
        <f t="shared" si="97"/>
        <v>17000</v>
      </c>
      <c r="Q763" s="152">
        <f t="shared" si="97"/>
        <v>17000</v>
      </c>
      <c r="R763" s="152">
        <f t="shared" si="97"/>
        <v>17000</v>
      </c>
      <c r="S763" s="546"/>
      <c r="T763" s="153"/>
      <c r="U763" s="153"/>
      <c r="V763" s="153"/>
      <c r="W763" s="153"/>
      <c r="X763" s="153"/>
      <c r="Y763" s="153"/>
      <c r="Z763" s="153"/>
      <c r="AA763" s="153"/>
      <c r="AB763" s="153"/>
      <c r="AC763" s="153"/>
      <c r="AD763" s="153"/>
      <c r="AE763" s="153"/>
      <c r="AF763" s="153"/>
      <c r="AG763" s="153"/>
      <c r="AH763" s="153"/>
      <c r="AI763" s="153"/>
      <c r="AJ763" s="153"/>
      <c r="AK763" s="153"/>
      <c r="AL763" s="153"/>
      <c r="AM763" s="153"/>
      <c r="AN763" s="153"/>
      <c r="AO763" s="153"/>
      <c r="AP763" s="153"/>
      <c r="AQ763" s="153"/>
      <c r="AR763" s="153"/>
      <c r="AS763" s="153"/>
      <c r="AT763" s="153"/>
      <c r="AU763" s="154"/>
      <c r="AV763" s="154"/>
      <c r="AW763" s="154"/>
      <c r="AX763" s="154"/>
      <c r="AY763" s="154"/>
      <c r="AZ763" s="154"/>
      <c r="BA763" s="154"/>
      <c r="BB763" s="154"/>
      <c r="BC763" s="154"/>
      <c r="BD763" s="154"/>
      <c r="BE763" s="154"/>
      <c r="BF763" s="154"/>
      <c r="BG763" s="154"/>
      <c r="BH763" s="154"/>
      <c r="BI763" s="154"/>
      <c r="BJ763" s="154"/>
      <c r="BK763" s="154"/>
      <c r="BL763" s="154"/>
      <c r="BM763" s="154"/>
      <c r="BN763" s="154"/>
      <c r="BO763" s="154"/>
      <c r="BP763" s="154"/>
      <c r="BQ763" s="154"/>
      <c r="BR763" s="154"/>
      <c r="BS763" s="154"/>
      <c r="BT763" s="154"/>
      <c r="BU763" s="154"/>
      <c r="BV763" s="154"/>
      <c r="BW763" s="154"/>
      <c r="BX763" s="154"/>
      <c r="BY763" s="154"/>
      <c r="BZ763" s="154"/>
      <c r="CA763" s="154"/>
      <c r="CB763" s="154"/>
      <c r="CC763" s="154"/>
      <c r="CD763" s="154"/>
      <c r="CE763" s="154"/>
      <c r="CF763" s="154"/>
      <c r="CG763" s="154"/>
      <c r="CH763" s="154"/>
      <c r="CI763" s="154"/>
      <c r="CJ763" s="154"/>
      <c r="CK763" s="154"/>
      <c r="CL763" s="154"/>
      <c r="CM763" s="154"/>
      <c r="CN763" s="154"/>
      <c r="CO763" s="154"/>
      <c r="CP763" s="154"/>
      <c r="CQ763" s="154"/>
      <c r="CR763" s="154"/>
      <c r="CS763" s="154"/>
      <c r="CT763" s="154"/>
      <c r="CU763" s="154"/>
      <c r="CV763" s="154"/>
      <c r="CW763" s="154"/>
      <c r="CX763" s="154"/>
      <c r="CY763" s="154"/>
      <c r="CZ763" s="154"/>
      <c r="DA763" s="154"/>
      <c r="DB763" s="154"/>
      <c r="DC763" s="154"/>
      <c r="DD763" s="154"/>
      <c r="DE763" s="154"/>
      <c r="DF763" s="154"/>
      <c r="DG763" s="154"/>
      <c r="DH763" s="154"/>
      <c r="DI763" s="154"/>
      <c r="DJ763" s="154"/>
      <c r="DK763" s="154"/>
      <c r="DL763" s="154"/>
      <c r="DM763" s="154"/>
      <c r="DN763" s="154"/>
      <c r="DO763" s="154"/>
      <c r="DP763" s="154"/>
      <c r="DQ763" s="154"/>
      <c r="DR763" s="154"/>
      <c r="DS763" s="154"/>
      <c r="DT763" s="154"/>
      <c r="DU763" s="154"/>
      <c r="DV763" s="154"/>
      <c r="DW763" s="154"/>
      <c r="DX763" s="154"/>
      <c r="DY763" s="154"/>
      <c r="DZ763" s="154"/>
      <c r="EA763" s="154"/>
      <c r="EB763" s="154"/>
      <c r="EC763" s="154"/>
      <c r="ED763" s="154"/>
      <c r="EE763" s="154"/>
      <c r="EF763" s="154"/>
      <c r="EG763" s="154"/>
      <c r="EH763" s="154"/>
      <c r="EI763" s="154"/>
      <c r="EJ763" s="154"/>
      <c r="EK763" s="154"/>
      <c r="EL763" s="154"/>
      <c r="EM763" s="154"/>
      <c r="EN763" s="154"/>
      <c r="EO763" s="154"/>
      <c r="EP763" s="154"/>
      <c r="EQ763" s="154"/>
      <c r="ER763" s="154"/>
      <c r="ES763" s="154"/>
      <c r="ET763" s="154"/>
      <c r="EU763" s="154"/>
      <c r="EV763" s="154"/>
      <c r="EW763" s="154"/>
      <c r="EX763" s="154"/>
      <c r="EY763" s="154"/>
      <c r="EZ763" s="154"/>
      <c r="FA763" s="154"/>
      <c r="FB763" s="154"/>
      <c r="FC763" s="154"/>
      <c r="FD763" s="154"/>
      <c r="FE763" s="154"/>
      <c r="FF763" s="154"/>
      <c r="FG763" s="154"/>
      <c r="FH763" s="154"/>
      <c r="FI763" s="154"/>
      <c r="FJ763" s="154"/>
      <c r="FK763" s="154"/>
      <c r="FL763" s="154"/>
      <c r="FM763" s="154"/>
      <c r="FN763" s="154"/>
      <c r="FO763" s="154"/>
      <c r="FP763" s="154"/>
      <c r="FQ763" s="154"/>
      <c r="FR763" s="154"/>
      <c r="FS763" s="154"/>
      <c r="FT763" s="154"/>
      <c r="FU763" s="154"/>
      <c r="FV763" s="154"/>
      <c r="FW763" s="154"/>
      <c r="FX763" s="154"/>
      <c r="FY763" s="154"/>
      <c r="FZ763" s="154"/>
      <c r="GA763" s="154"/>
      <c r="GB763" s="154"/>
      <c r="GC763" s="154"/>
      <c r="GD763" s="154"/>
      <c r="GE763" s="154"/>
      <c r="GF763" s="154"/>
      <c r="GG763" s="154"/>
      <c r="GH763" s="154"/>
      <c r="GI763" s="154"/>
      <c r="GJ763" s="154"/>
      <c r="GK763" s="154"/>
      <c r="GL763" s="154"/>
      <c r="GM763" s="154"/>
      <c r="GN763" s="154"/>
      <c r="GO763" s="154"/>
      <c r="GP763" s="154"/>
      <c r="GQ763" s="154"/>
      <c r="GR763" s="154"/>
      <c r="GS763" s="154"/>
      <c r="GT763" s="154"/>
      <c r="GU763" s="154"/>
      <c r="GV763" s="154"/>
      <c r="GW763" s="154"/>
      <c r="GX763" s="154"/>
      <c r="GY763" s="154"/>
      <c r="GZ763" s="154"/>
      <c r="HA763" s="154"/>
      <c r="HB763" s="154"/>
      <c r="HC763" s="154"/>
      <c r="HD763" s="154"/>
      <c r="HE763" s="154"/>
      <c r="HF763" s="154"/>
      <c r="HG763" s="154"/>
      <c r="HH763" s="154"/>
      <c r="HI763" s="154"/>
      <c r="HJ763" s="154"/>
      <c r="HK763" s="154"/>
      <c r="HL763" s="154"/>
      <c r="HM763" s="154"/>
      <c r="HN763" s="154"/>
      <c r="HO763" s="154"/>
      <c r="HP763" s="154"/>
      <c r="HQ763" s="154"/>
      <c r="HR763" s="154"/>
      <c r="HS763" s="154"/>
      <c r="HT763" s="154"/>
      <c r="HU763" s="154"/>
      <c r="HV763" s="154"/>
      <c r="HW763" s="154"/>
      <c r="HX763" s="154"/>
      <c r="HY763" s="154"/>
      <c r="HZ763" s="154"/>
      <c r="IA763" s="154"/>
      <c r="IB763" s="154"/>
      <c r="IC763" s="154"/>
      <c r="ID763" s="154"/>
      <c r="IE763" s="154"/>
      <c r="IF763" s="154"/>
      <c r="IG763" s="154"/>
      <c r="IH763" s="154"/>
      <c r="II763" s="154"/>
      <c r="IJ763" s="154"/>
      <c r="IK763" s="154"/>
      <c r="IL763" s="154"/>
      <c r="IM763" s="154"/>
      <c r="IN763" s="154"/>
      <c r="IO763" s="154"/>
      <c r="IP763" s="154"/>
      <c r="IQ763" s="154"/>
      <c r="IR763" s="154"/>
      <c r="IS763" s="154"/>
      <c r="IT763" s="154"/>
      <c r="IU763" s="154"/>
      <c r="IV763" s="154"/>
      <c r="IW763" s="154"/>
      <c r="IX763" s="154"/>
      <c r="IY763" s="154"/>
      <c r="IZ763" s="154"/>
      <c r="JA763" s="154"/>
      <c r="JB763" s="154"/>
      <c r="JC763" s="154"/>
      <c r="JD763" s="154"/>
      <c r="JE763" s="154"/>
      <c r="JF763" s="154"/>
      <c r="JG763" s="154"/>
      <c r="JH763" s="154"/>
      <c r="JI763" s="154"/>
      <c r="JJ763" s="154"/>
      <c r="JK763" s="154"/>
      <c r="JL763" s="154"/>
      <c r="JM763" s="154"/>
      <c r="JN763" s="154"/>
      <c r="JO763" s="154"/>
      <c r="JP763" s="154"/>
      <c r="JQ763" s="154"/>
      <c r="JR763" s="154"/>
      <c r="JS763" s="154"/>
      <c r="JT763" s="154"/>
      <c r="JU763" s="154"/>
      <c r="JV763" s="154"/>
      <c r="JW763" s="154"/>
      <c r="JX763" s="154"/>
      <c r="JY763" s="154"/>
      <c r="JZ763" s="154"/>
      <c r="KA763" s="154"/>
      <c r="KB763" s="154"/>
      <c r="KC763" s="154"/>
      <c r="KD763" s="154"/>
      <c r="KE763" s="154"/>
      <c r="KF763" s="154"/>
      <c r="KG763" s="154"/>
      <c r="KH763" s="154"/>
      <c r="KI763" s="154"/>
      <c r="KJ763" s="154"/>
      <c r="KK763" s="154"/>
      <c r="KL763" s="154"/>
      <c r="KM763" s="154"/>
      <c r="KN763" s="154"/>
      <c r="KO763" s="154"/>
      <c r="KP763" s="154"/>
      <c r="KQ763" s="154"/>
      <c r="KR763" s="154"/>
      <c r="KS763" s="154"/>
      <c r="KT763" s="154"/>
      <c r="KU763" s="154"/>
      <c r="KV763" s="154"/>
      <c r="KW763" s="154"/>
      <c r="KX763" s="154"/>
      <c r="KY763" s="154"/>
      <c r="KZ763" s="154"/>
      <c r="LA763" s="154"/>
      <c r="LB763" s="154"/>
      <c r="LC763" s="154"/>
      <c r="LD763" s="154"/>
      <c r="LE763" s="154"/>
      <c r="LF763" s="154"/>
      <c r="LG763" s="154"/>
      <c r="LH763" s="154"/>
      <c r="LI763" s="154"/>
      <c r="LJ763" s="154"/>
      <c r="LK763" s="154"/>
      <c r="LL763" s="154"/>
      <c r="LM763" s="154"/>
      <c r="LN763" s="154"/>
      <c r="LO763" s="154"/>
      <c r="LP763" s="154"/>
      <c r="LQ763" s="154"/>
      <c r="LR763" s="154"/>
      <c r="LS763" s="154"/>
      <c r="LT763" s="154"/>
      <c r="LU763" s="154"/>
      <c r="LV763" s="154"/>
      <c r="LW763" s="154"/>
      <c r="LX763" s="154"/>
      <c r="LY763" s="154"/>
      <c r="LZ763" s="154"/>
      <c r="MA763" s="154"/>
      <c r="MB763" s="154"/>
      <c r="MC763" s="154"/>
      <c r="MD763" s="154"/>
      <c r="ME763" s="154"/>
      <c r="MF763" s="154"/>
      <c r="MG763" s="154"/>
      <c r="MH763" s="154"/>
      <c r="MI763" s="154"/>
      <c r="MJ763" s="154"/>
      <c r="MK763" s="154"/>
      <c r="ML763" s="154"/>
      <c r="MM763" s="154"/>
      <c r="MN763" s="154"/>
      <c r="MO763" s="154"/>
      <c r="MP763" s="154"/>
      <c r="MQ763" s="154"/>
      <c r="MR763" s="154"/>
      <c r="MS763" s="154"/>
      <c r="MT763" s="154"/>
      <c r="MU763" s="154"/>
      <c r="MV763" s="154"/>
      <c r="MW763" s="154"/>
      <c r="MX763" s="154"/>
      <c r="MY763" s="154"/>
      <c r="MZ763" s="154"/>
      <c r="NA763" s="154"/>
      <c r="NB763" s="154"/>
      <c r="NC763" s="154"/>
      <c r="ND763" s="154"/>
      <c r="NE763" s="154"/>
      <c r="NF763" s="154"/>
      <c r="NG763" s="154"/>
      <c r="NH763" s="154"/>
      <c r="NI763" s="154"/>
      <c r="NJ763" s="154"/>
      <c r="NK763" s="154"/>
      <c r="NL763" s="154"/>
      <c r="NM763" s="154"/>
      <c r="NN763" s="154"/>
      <c r="NO763" s="154"/>
      <c r="NP763" s="154"/>
      <c r="NQ763" s="154"/>
      <c r="NR763" s="154"/>
      <c r="NS763" s="154"/>
      <c r="NT763" s="154"/>
      <c r="NU763" s="154"/>
      <c r="NV763" s="154"/>
      <c r="NW763" s="154"/>
      <c r="NX763" s="154"/>
      <c r="NY763" s="154"/>
      <c r="NZ763" s="154"/>
      <c r="OA763" s="154"/>
      <c r="OB763" s="154"/>
      <c r="OC763" s="154"/>
      <c r="OD763" s="154"/>
      <c r="OE763" s="154"/>
      <c r="OF763" s="154"/>
      <c r="OG763" s="154"/>
      <c r="OH763" s="154"/>
      <c r="OI763" s="154"/>
      <c r="OJ763" s="154"/>
      <c r="OK763" s="154"/>
      <c r="OL763" s="154"/>
      <c r="OM763" s="154"/>
      <c r="ON763" s="154"/>
      <c r="OO763" s="154"/>
      <c r="OP763" s="154"/>
      <c r="OQ763" s="154"/>
      <c r="OR763" s="154"/>
      <c r="OS763" s="154"/>
      <c r="OT763" s="154"/>
      <c r="OU763" s="154"/>
      <c r="OV763" s="154"/>
      <c r="OW763" s="154"/>
      <c r="OX763" s="154"/>
      <c r="OY763" s="154"/>
      <c r="OZ763" s="154"/>
      <c r="PA763" s="154"/>
      <c r="PB763" s="154"/>
      <c r="PC763" s="154"/>
      <c r="PD763" s="154"/>
      <c r="PE763" s="154"/>
      <c r="PF763" s="154"/>
      <c r="PG763" s="154"/>
      <c r="PH763" s="154"/>
      <c r="PI763" s="154"/>
      <c r="PJ763" s="154"/>
      <c r="PK763" s="154"/>
      <c r="PL763" s="154"/>
      <c r="PM763" s="154"/>
      <c r="PN763" s="154"/>
      <c r="PO763" s="154"/>
      <c r="PP763" s="154"/>
      <c r="PQ763" s="154"/>
      <c r="PR763" s="154"/>
      <c r="PS763" s="154"/>
      <c r="PT763" s="154"/>
      <c r="PU763" s="154"/>
      <c r="PV763" s="154"/>
      <c r="PW763" s="154"/>
      <c r="PX763" s="154"/>
      <c r="PY763" s="154"/>
      <c r="PZ763" s="154"/>
      <c r="QA763" s="154"/>
      <c r="QB763" s="154"/>
      <c r="QC763" s="154"/>
      <c r="QD763" s="154"/>
      <c r="QE763" s="154"/>
      <c r="QF763" s="154"/>
      <c r="QG763" s="154"/>
      <c r="QH763" s="154"/>
      <c r="QI763" s="154"/>
      <c r="QJ763" s="154"/>
      <c r="QK763" s="154"/>
      <c r="QL763" s="154"/>
      <c r="QM763" s="154"/>
      <c r="QN763" s="154"/>
      <c r="QO763" s="154"/>
      <c r="QP763" s="154"/>
      <c r="QQ763" s="154"/>
      <c r="QR763" s="154"/>
      <c r="QS763" s="154"/>
      <c r="QT763" s="154"/>
      <c r="QU763" s="154"/>
      <c r="QV763" s="154"/>
      <c r="QW763" s="154"/>
      <c r="QX763" s="154"/>
      <c r="QY763" s="154"/>
      <c r="QZ763" s="154"/>
      <c r="RA763" s="154"/>
      <c r="RB763" s="154"/>
      <c r="RC763" s="154"/>
      <c r="RD763" s="154"/>
      <c r="RE763" s="154"/>
      <c r="RF763" s="154"/>
      <c r="RG763" s="154"/>
      <c r="RH763" s="154"/>
      <c r="RI763" s="154"/>
      <c r="RJ763" s="154"/>
      <c r="RK763" s="154"/>
      <c r="RL763" s="154"/>
      <c r="RM763" s="154"/>
      <c r="RN763" s="154"/>
      <c r="RO763" s="154"/>
      <c r="RP763" s="154"/>
      <c r="RQ763" s="154"/>
      <c r="RR763" s="154"/>
      <c r="RS763" s="154"/>
      <c r="RT763" s="154"/>
      <c r="RU763" s="154"/>
      <c r="RV763" s="154"/>
      <c r="RW763" s="154"/>
      <c r="RX763" s="154"/>
      <c r="RY763" s="154"/>
      <c r="RZ763" s="154"/>
      <c r="SA763" s="154"/>
      <c r="SB763" s="154"/>
      <c r="SC763" s="154"/>
      <c r="SD763" s="154"/>
      <c r="SE763" s="154"/>
      <c r="SF763" s="154"/>
      <c r="SG763" s="154"/>
      <c r="SH763" s="154"/>
      <c r="SI763" s="154"/>
      <c r="SJ763" s="154"/>
      <c r="SK763" s="154"/>
      <c r="SL763" s="154"/>
      <c r="SM763" s="154"/>
      <c r="SN763" s="154"/>
      <c r="SO763" s="154"/>
      <c r="SP763" s="154"/>
      <c r="SQ763" s="154"/>
      <c r="SR763" s="154"/>
      <c r="SS763" s="154"/>
      <c r="ST763" s="154"/>
      <c r="SU763" s="154"/>
      <c r="SV763" s="154"/>
      <c r="SW763" s="154"/>
      <c r="SX763" s="154"/>
      <c r="SY763" s="154"/>
      <c r="SZ763" s="154"/>
      <c r="TA763" s="154"/>
      <c r="TB763" s="154"/>
      <c r="TC763" s="154"/>
      <c r="TD763" s="154"/>
      <c r="TE763" s="154"/>
      <c r="TF763" s="154"/>
      <c r="TG763" s="154"/>
      <c r="TH763" s="154"/>
      <c r="TI763" s="154"/>
      <c r="TJ763" s="154"/>
      <c r="TK763" s="154"/>
      <c r="TL763" s="154"/>
      <c r="TM763" s="154"/>
      <c r="TN763" s="154"/>
      <c r="TO763" s="154"/>
      <c r="TP763" s="154"/>
      <c r="TQ763" s="154"/>
      <c r="TR763" s="154"/>
      <c r="TS763" s="154"/>
      <c r="TT763" s="154"/>
      <c r="TU763" s="154"/>
      <c r="TV763" s="154"/>
      <c r="TW763" s="154"/>
      <c r="TX763" s="154"/>
      <c r="TY763" s="154"/>
      <c r="TZ763" s="154"/>
      <c r="UA763" s="154"/>
      <c r="UB763" s="154"/>
      <c r="UC763" s="154"/>
      <c r="UD763" s="154"/>
      <c r="UE763" s="154"/>
      <c r="UF763" s="154"/>
      <c r="UG763" s="154"/>
      <c r="UH763" s="154"/>
      <c r="UI763" s="154"/>
      <c r="UJ763" s="154"/>
      <c r="UK763" s="154"/>
      <c r="UL763" s="154"/>
      <c r="UM763" s="154"/>
      <c r="UN763" s="154"/>
      <c r="UO763" s="154"/>
      <c r="UP763" s="154"/>
      <c r="UQ763" s="154"/>
      <c r="UR763" s="154"/>
      <c r="US763" s="154"/>
      <c r="UT763" s="154"/>
      <c r="UU763" s="154"/>
      <c r="UV763" s="154"/>
      <c r="UW763" s="154"/>
      <c r="UX763" s="154"/>
      <c r="UY763" s="154"/>
      <c r="UZ763" s="154"/>
      <c r="VA763" s="154"/>
      <c r="VB763" s="154"/>
      <c r="VC763" s="154"/>
      <c r="VD763" s="154"/>
      <c r="VE763" s="154"/>
      <c r="VF763" s="154"/>
      <c r="VG763" s="154"/>
      <c r="VH763" s="154"/>
      <c r="VI763" s="154"/>
      <c r="VJ763" s="154"/>
      <c r="VK763" s="154"/>
      <c r="VL763" s="154"/>
      <c r="VM763" s="154"/>
      <c r="VN763" s="154"/>
      <c r="VO763" s="154"/>
      <c r="VP763" s="154"/>
      <c r="VQ763" s="154"/>
      <c r="VR763" s="154"/>
      <c r="VS763" s="154"/>
      <c r="VT763" s="154"/>
      <c r="VU763" s="154"/>
      <c r="VV763" s="154"/>
      <c r="VW763" s="154"/>
    </row>
    <row r="764" spans="1:595" s="153" customFormat="1" ht="138" customHeight="1">
      <c r="A764" s="798"/>
      <c r="B764" s="689"/>
      <c r="C764" s="658"/>
      <c r="D764" s="693"/>
      <c r="E764" s="493" t="s">
        <v>1595</v>
      </c>
      <c r="F764" s="179" t="s">
        <v>1589</v>
      </c>
      <c r="G764" s="177">
        <v>43831</v>
      </c>
      <c r="H764" s="171" t="s">
        <v>24</v>
      </c>
      <c r="I764" s="175" t="s">
        <v>352</v>
      </c>
      <c r="J764" s="200" t="s">
        <v>26</v>
      </c>
      <c r="K764" s="175" t="s">
        <v>1348</v>
      </c>
      <c r="L764" s="175" t="s">
        <v>424</v>
      </c>
      <c r="M764" s="155">
        <v>17000</v>
      </c>
      <c r="N764" s="155">
        <v>17000</v>
      </c>
      <c r="O764" s="155">
        <v>17000</v>
      </c>
      <c r="P764" s="168">
        <v>17000</v>
      </c>
      <c r="Q764" s="161">
        <v>17000</v>
      </c>
      <c r="R764" s="155">
        <v>17000</v>
      </c>
      <c r="S764" s="545">
        <v>3</v>
      </c>
      <c r="AU764" s="154"/>
      <c r="AV764" s="154"/>
      <c r="AW764" s="154"/>
      <c r="AX764" s="154"/>
      <c r="AY764" s="154"/>
      <c r="AZ764" s="154"/>
      <c r="BA764" s="154"/>
      <c r="BB764" s="154"/>
      <c r="BC764" s="154"/>
      <c r="BD764" s="154"/>
      <c r="BE764" s="154"/>
      <c r="BF764" s="154"/>
      <c r="BG764" s="154"/>
      <c r="BH764" s="154"/>
      <c r="BI764" s="154"/>
      <c r="BJ764" s="154"/>
      <c r="BK764" s="154"/>
      <c r="BL764" s="154"/>
      <c r="BM764" s="154"/>
      <c r="BN764" s="154"/>
      <c r="BO764" s="154"/>
      <c r="BP764" s="154"/>
      <c r="BQ764" s="154"/>
      <c r="BR764" s="154"/>
      <c r="BS764" s="154"/>
      <c r="BT764" s="154"/>
      <c r="BU764" s="154"/>
      <c r="BV764" s="154"/>
      <c r="BW764" s="154"/>
      <c r="BX764" s="154"/>
      <c r="BY764" s="154"/>
      <c r="BZ764" s="154"/>
      <c r="CA764" s="154"/>
      <c r="CB764" s="154"/>
      <c r="CC764" s="154"/>
      <c r="CD764" s="154"/>
      <c r="CE764" s="154"/>
      <c r="CF764" s="154"/>
      <c r="CG764" s="154"/>
      <c r="CH764" s="154"/>
      <c r="CI764" s="154"/>
      <c r="CJ764" s="154"/>
      <c r="CK764" s="154"/>
      <c r="CL764" s="154"/>
      <c r="CM764" s="154"/>
      <c r="CN764" s="154"/>
      <c r="CO764" s="154"/>
      <c r="CP764" s="154"/>
      <c r="CQ764" s="154"/>
      <c r="CR764" s="154"/>
      <c r="CS764" s="154"/>
      <c r="CT764" s="154"/>
      <c r="CU764" s="154"/>
      <c r="CV764" s="154"/>
      <c r="CW764" s="154"/>
      <c r="CX764" s="154"/>
      <c r="CY764" s="154"/>
      <c r="CZ764" s="154"/>
      <c r="DA764" s="154"/>
      <c r="DB764" s="154"/>
      <c r="DC764" s="154"/>
      <c r="DD764" s="154"/>
      <c r="DE764" s="154"/>
      <c r="DF764" s="154"/>
      <c r="DG764" s="154"/>
      <c r="DH764" s="154"/>
      <c r="DI764" s="154"/>
      <c r="DJ764" s="154"/>
      <c r="DK764" s="154"/>
      <c r="DL764" s="154"/>
      <c r="DM764" s="154"/>
      <c r="DN764" s="154"/>
      <c r="DO764" s="154"/>
      <c r="DP764" s="154"/>
      <c r="DQ764" s="154"/>
      <c r="DR764" s="154"/>
      <c r="DS764" s="154"/>
      <c r="DT764" s="154"/>
      <c r="DU764" s="154"/>
      <c r="DV764" s="154"/>
      <c r="DW764" s="154"/>
      <c r="DX764" s="154"/>
      <c r="DY764" s="154"/>
      <c r="DZ764" s="154"/>
      <c r="EA764" s="154"/>
      <c r="EB764" s="154"/>
      <c r="EC764" s="154"/>
      <c r="ED764" s="154"/>
      <c r="EE764" s="154"/>
      <c r="EF764" s="154"/>
      <c r="EG764" s="154"/>
      <c r="EH764" s="154"/>
      <c r="EI764" s="154"/>
      <c r="EJ764" s="154"/>
      <c r="EK764" s="154"/>
      <c r="EL764" s="154"/>
      <c r="EM764" s="154"/>
      <c r="EN764" s="154"/>
      <c r="EO764" s="154"/>
      <c r="EP764" s="154"/>
      <c r="EQ764" s="154"/>
      <c r="ER764" s="154"/>
      <c r="ES764" s="154"/>
      <c r="ET764" s="154"/>
      <c r="EU764" s="154"/>
      <c r="EV764" s="154"/>
      <c r="EW764" s="154"/>
      <c r="EX764" s="154"/>
      <c r="EY764" s="154"/>
      <c r="EZ764" s="154"/>
      <c r="FA764" s="154"/>
      <c r="FB764" s="154"/>
      <c r="FC764" s="154"/>
      <c r="FD764" s="154"/>
      <c r="FE764" s="154"/>
      <c r="FF764" s="154"/>
      <c r="FG764" s="154"/>
      <c r="FH764" s="154"/>
      <c r="FI764" s="154"/>
      <c r="FJ764" s="154"/>
      <c r="FK764" s="154"/>
      <c r="FL764" s="154"/>
      <c r="FM764" s="154"/>
      <c r="FN764" s="154"/>
      <c r="FO764" s="154"/>
      <c r="FP764" s="154"/>
      <c r="FQ764" s="154"/>
      <c r="FR764" s="154"/>
      <c r="FS764" s="154"/>
      <c r="FT764" s="154"/>
      <c r="FU764" s="154"/>
      <c r="FV764" s="154"/>
      <c r="FW764" s="154"/>
      <c r="FX764" s="154"/>
      <c r="FY764" s="154"/>
      <c r="FZ764" s="154"/>
      <c r="GA764" s="154"/>
      <c r="GB764" s="154"/>
      <c r="GC764" s="154"/>
      <c r="GD764" s="154"/>
      <c r="GE764" s="154"/>
      <c r="GF764" s="154"/>
      <c r="GG764" s="154"/>
      <c r="GH764" s="154"/>
      <c r="GI764" s="154"/>
      <c r="GJ764" s="154"/>
      <c r="GK764" s="154"/>
      <c r="GL764" s="154"/>
      <c r="GM764" s="154"/>
      <c r="GN764" s="154"/>
      <c r="GO764" s="154"/>
      <c r="GP764" s="154"/>
      <c r="GQ764" s="154"/>
      <c r="GR764" s="154"/>
      <c r="GS764" s="154"/>
      <c r="GT764" s="154"/>
      <c r="GU764" s="154"/>
      <c r="GV764" s="154"/>
      <c r="GW764" s="154"/>
      <c r="GX764" s="154"/>
      <c r="GY764" s="154"/>
      <c r="GZ764" s="154"/>
      <c r="HA764" s="154"/>
      <c r="HB764" s="154"/>
      <c r="HC764" s="154"/>
      <c r="HD764" s="154"/>
      <c r="HE764" s="154"/>
      <c r="HF764" s="154"/>
      <c r="HG764" s="154"/>
      <c r="HH764" s="154"/>
      <c r="HI764" s="154"/>
      <c r="HJ764" s="154"/>
      <c r="HK764" s="154"/>
      <c r="HL764" s="154"/>
      <c r="HM764" s="154"/>
      <c r="HN764" s="154"/>
      <c r="HO764" s="154"/>
      <c r="HP764" s="154"/>
      <c r="HQ764" s="154"/>
      <c r="HR764" s="154"/>
      <c r="HS764" s="154"/>
      <c r="HT764" s="154"/>
      <c r="HU764" s="154"/>
      <c r="HV764" s="154"/>
      <c r="HW764" s="154"/>
      <c r="HX764" s="154"/>
      <c r="HY764" s="154"/>
      <c r="HZ764" s="154"/>
      <c r="IA764" s="154"/>
      <c r="IB764" s="154"/>
      <c r="IC764" s="154"/>
      <c r="ID764" s="154"/>
      <c r="IE764" s="154"/>
      <c r="IF764" s="154"/>
      <c r="IG764" s="154"/>
      <c r="IH764" s="154"/>
      <c r="II764" s="154"/>
      <c r="IJ764" s="154"/>
      <c r="IK764" s="154"/>
      <c r="IL764" s="154"/>
      <c r="IM764" s="154"/>
      <c r="IN764" s="154"/>
      <c r="IO764" s="154"/>
      <c r="IP764" s="154"/>
      <c r="IQ764" s="154"/>
      <c r="IR764" s="154"/>
      <c r="IS764" s="154"/>
      <c r="IT764" s="154"/>
      <c r="IU764" s="154"/>
      <c r="IV764" s="154"/>
      <c r="IW764" s="154"/>
      <c r="IX764" s="154"/>
      <c r="IY764" s="154"/>
      <c r="IZ764" s="154"/>
      <c r="JA764" s="154"/>
      <c r="JB764" s="154"/>
      <c r="JC764" s="154"/>
      <c r="JD764" s="154"/>
      <c r="JE764" s="154"/>
      <c r="JF764" s="154"/>
      <c r="JG764" s="154"/>
      <c r="JH764" s="154"/>
      <c r="JI764" s="154"/>
      <c r="JJ764" s="154"/>
      <c r="JK764" s="154"/>
      <c r="JL764" s="154"/>
      <c r="JM764" s="154"/>
      <c r="JN764" s="154"/>
      <c r="JO764" s="154"/>
      <c r="JP764" s="154"/>
      <c r="JQ764" s="154"/>
      <c r="JR764" s="154"/>
      <c r="JS764" s="154"/>
      <c r="JT764" s="154"/>
      <c r="JU764" s="154"/>
      <c r="JV764" s="154"/>
      <c r="JW764" s="154"/>
      <c r="JX764" s="154"/>
      <c r="JY764" s="154"/>
      <c r="JZ764" s="154"/>
      <c r="KA764" s="154"/>
      <c r="KB764" s="154"/>
      <c r="KC764" s="154"/>
      <c r="KD764" s="154"/>
      <c r="KE764" s="154"/>
      <c r="KF764" s="154"/>
      <c r="KG764" s="154"/>
      <c r="KH764" s="154"/>
      <c r="KI764" s="154"/>
      <c r="KJ764" s="154"/>
      <c r="KK764" s="154"/>
      <c r="KL764" s="154"/>
      <c r="KM764" s="154"/>
      <c r="KN764" s="154"/>
      <c r="KO764" s="154"/>
      <c r="KP764" s="154"/>
      <c r="KQ764" s="154"/>
      <c r="KR764" s="154"/>
      <c r="KS764" s="154"/>
      <c r="KT764" s="154"/>
      <c r="KU764" s="154"/>
      <c r="KV764" s="154"/>
      <c r="KW764" s="154"/>
      <c r="KX764" s="154"/>
      <c r="KY764" s="154"/>
      <c r="KZ764" s="154"/>
      <c r="LA764" s="154"/>
      <c r="LB764" s="154"/>
      <c r="LC764" s="154"/>
      <c r="LD764" s="154"/>
      <c r="LE764" s="154"/>
      <c r="LF764" s="154"/>
      <c r="LG764" s="154"/>
      <c r="LH764" s="154"/>
      <c r="LI764" s="154"/>
      <c r="LJ764" s="154"/>
      <c r="LK764" s="154"/>
      <c r="LL764" s="154"/>
      <c r="LM764" s="154"/>
      <c r="LN764" s="154"/>
      <c r="LO764" s="154"/>
      <c r="LP764" s="154"/>
      <c r="LQ764" s="154"/>
      <c r="LR764" s="154"/>
      <c r="LS764" s="154"/>
      <c r="LT764" s="154"/>
      <c r="LU764" s="154"/>
      <c r="LV764" s="154"/>
      <c r="LW764" s="154"/>
      <c r="LX764" s="154"/>
      <c r="LY764" s="154"/>
      <c r="LZ764" s="154"/>
      <c r="MA764" s="154"/>
      <c r="MB764" s="154"/>
      <c r="MC764" s="154"/>
      <c r="MD764" s="154"/>
      <c r="ME764" s="154"/>
      <c r="MF764" s="154"/>
      <c r="MG764" s="154"/>
      <c r="MH764" s="154"/>
      <c r="MI764" s="154"/>
      <c r="MJ764" s="154"/>
      <c r="MK764" s="154"/>
      <c r="ML764" s="154"/>
      <c r="MM764" s="154"/>
      <c r="MN764" s="154"/>
      <c r="MO764" s="154"/>
      <c r="MP764" s="154"/>
      <c r="MQ764" s="154"/>
      <c r="MR764" s="154"/>
      <c r="MS764" s="154"/>
      <c r="MT764" s="154"/>
      <c r="MU764" s="154"/>
      <c r="MV764" s="154"/>
      <c r="MW764" s="154"/>
      <c r="MX764" s="154"/>
      <c r="MY764" s="154"/>
      <c r="MZ764" s="154"/>
      <c r="NA764" s="154"/>
      <c r="NB764" s="154"/>
      <c r="NC764" s="154"/>
      <c r="ND764" s="154"/>
      <c r="NE764" s="154"/>
      <c r="NF764" s="154"/>
      <c r="NG764" s="154"/>
      <c r="NH764" s="154"/>
      <c r="NI764" s="154"/>
      <c r="NJ764" s="154"/>
      <c r="NK764" s="154"/>
      <c r="NL764" s="154"/>
      <c r="NM764" s="154"/>
      <c r="NN764" s="154"/>
      <c r="NO764" s="154"/>
      <c r="NP764" s="154"/>
      <c r="NQ764" s="154"/>
      <c r="NR764" s="154"/>
      <c r="NS764" s="154"/>
      <c r="NT764" s="154"/>
      <c r="NU764" s="154"/>
      <c r="NV764" s="154"/>
      <c r="NW764" s="154"/>
      <c r="NX764" s="154"/>
      <c r="NY764" s="154"/>
      <c r="NZ764" s="154"/>
      <c r="OA764" s="154"/>
      <c r="OB764" s="154"/>
      <c r="OC764" s="154"/>
      <c r="OD764" s="154"/>
      <c r="OE764" s="154"/>
      <c r="OF764" s="154"/>
      <c r="OG764" s="154"/>
      <c r="OH764" s="154"/>
      <c r="OI764" s="154"/>
      <c r="OJ764" s="154"/>
      <c r="OK764" s="154"/>
      <c r="OL764" s="154"/>
      <c r="OM764" s="154"/>
      <c r="ON764" s="154"/>
      <c r="OO764" s="154"/>
      <c r="OP764" s="154"/>
      <c r="OQ764" s="154"/>
      <c r="OR764" s="154"/>
      <c r="OS764" s="154"/>
      <c r="OT764" s="154"/>
      <c r="OU764" s="154"/>
      <c r="OV764" s="154"/>
      <c r="OW764" s="154"/>
      <c r="OX764" s="154"/>
      <c r="OY764" s="154"/>
      <c r="OZ764" s="154"/>
      <c r="PA764" s="154"/>
      <c r="PB764" s="154"/>
      <c r="PC764" s="154"/>
      <c r="PD764" s="154"/>
      <c r="PE764" s="154"/>
      <c r="PF764" s="154"/>
      <c r="PG764" s="154"/>
      <c r="PH764" s="154"/>
      <c r="PI764" s="154"/>
      <c r="PJ764" s="154"/>
      <c r="PK764" s="154"/>
      <c r="PL764" s="154"/>
      <c r="PM764" s="154"/>
      <c r="PN764" s="154"/>
      <c r="PO764" s="154"/>
      <c r="PP764" s="154"/>
      <c r="PQ764" s="154"/>
      <c r="PR764" s="154"/>
      <c r="PS764" s="154"/>
      <c r="PT764" s="154"/>
      <c r="PU764" s="154"/>
      <c r="PV764" s="154"/>
      <c r="PW764" s="154"/>
      <c r="PX764" s="154"/>
      <c r="PY764" s="154"/>
      <c r="PZ764" s="154"/>
      <c r="QA764" s="154"/>
      <c r="QB764" s="154"/>
      <c r="QC764" s="154"/>
      <c r="QD764" s="154"/>
      <c r="QE764" s="154"/>
      <c r="QF764" s="154"/>
      <c r="QG764" s="154"/>
      <c r="QH764" s="154"/>
      <c r="QI764" s="154"/>
      <c r="QJ764" s="154"/>
      <c r="QK764" s="154"/>
      <c r="QL764" s="154"/>
      <c r="QM764" s="154"/>
      <c r="QN764" s="154"/>
      <c r="QO764" s="154"/>
      <c r="QP764" s="154"/>
      <c r="QQ764" s="154"/>
      <c r="QR764" s="154"/>
      <c r="QS764" s="154"/>
      <c r="QT764" s="154"/>
      <c r="QU764" s="154"/>
      <c r="QV764" s="154"/>
      <c r="QW764" s="154"/>
      <c r="QX764" s="154"/>
      <c r="QY764" s="154"/>
      <c r="QZ764" s="154"/>
      <c r="RA764" s="154"/>
      <c r="RB764" s="154"/>
      <c r="RC764" s="154"/>
      <c r="RD764" s="154"/>
      <c r="RE764" s="154"/>
      <c r="RF764" s="154"/>
      <c r="RG764" s="154"/>
      <c r="RH764" s="154"/>
      <c r="RI764" s="154"/>
      <c r="RJ764" s="154"/>
      <c r="RK764" s="154"/>
      <c r="RL764" s="154"/>
      <c r="RM764" s="154"/>
      <c r="RN764" s="154"/>
      <c r="RO764" s="154"/>
      <c r="RP764" s="154"/>
      <c r="RQ764" s="154"/>
      <c r="RR764" s="154"/>
      <c r="RS764" s="154"/>
      <c r="RT764" s="154"/>
      <c r="RU764" s="154"/>
      <c r="RV764" s="154"/>
      <c r="RW764" s="154"/>
      <c r="RX764" s="154"/>
      <c r="RY764" s="154"/>
      <c r="RZ764" s="154"/>
      <c r="SA764" s="154"/>
      <c r="SB764" s="154"/>
      <c r="SC764" s="154"/>
      <c r="SD764" s="154"/>
      <c r="SE764" s="154"/>
      <c r="SF764" s="154"/>
      <c r="SG764" s="154"/>
      <c r="SH764" s="154"/>
      <c r="SI764" s="154"/>
      <c r="SJ764" s="154"/>
      <c r="SK764" s="154"/>
      <c r="SL764" s="154"/>
      <c r="SM764" s="154"/>
      <c r="SN764" s="154"/>
      <c r="SO764" s="154"/>
      <c r="SP764" s="154"/>
      <c r="SQ764" s="154"/>
      <c r="SR764" s="154"/>
      <c r="SS764" s="154"/>
      <c r="ST764" s="154"/>
      <c r="SU764" s="154"/>
      <c r="SV764" s="154"/>
      <c r="SW764" s="154"/>
      <c r="SX764" s="154"/>
      <c r="SY764" s="154"/>
      <c r="SZ764" s="154"/>
      <c r="TA764" s="154"/>
      <c r="TB764" s="154"/>
      <c r="TC764" s="154"/>
      <c r="TD764" s="154"/>
      <c r="TE764" s="154"/>
      <c r="TF764" s="154"/>
      <c r="TG764" s="154"/>
      <c r="TH764" s="154"/>
      <c r="TI764" s="154"/>
      <c r="TJ764" s="154"/>
      <c r="TK764" s="154"/>
      <c r="TL764" s="154"/>
      <c r="TM764" s="154"/>
      <c r="TN764" s="154"/>
      <c r="TO764" s="154"/>
      <c r="TP764" s="154"/>
      <c r="TQ764" s="154"/>
      <c r="TR764" s="154"/>
      <c r="TS764" s="154"/>
      <c r="TT764" s="154"/>
      <c r="TU764" s="154"/>
      <c r="TV764" s="154"/>
      <c r="TW764" s="154"/>
      <c r="TX764" s="154"/>
      <c r="TY764" s="154"/>
      <c r="TZ764" s="154"/>
      <c r="UA764" s="154"/>
      <c r="UB764" s="154"/>
      <c r="UC764" s="154"/>
      <c r="UD764" s="154"/>
      <c r="UE764" s="154"/>
      <c r="UF764" s="154"/>
      <c r="UG764" s="154"/>
      <c r="UH764" s="154"/>
      <c r="UI764" s="154"/>
      <c r="UJ764" s="154"/>
      <c r="UK764" s="154"/>
      <c r="UL764" s="154"/>
      <c r="UM764" s="154"/>
      <c r="UN764" s="154"/>
      <c r="UO764" s="154"/>
      <c r="UP764" s="154"/>
      <c r="UQ764" s="154"/>
      <c r="UR764" s="154"/>
      <c r="US764" s="154"/>
      <c r="UT764" s="154"/>
      <c r="UU764" s="154"/>
      <c r="UV764" s="154"/>
      <c r="UW764" s="154"/>
      <c r="UX764" s="154"/>
      <c r="UY764" s="154"/>
      <c r="UZ764" s="154"/>
      <c r="VA764" s="154"/>
      <c r="VB764" s="154"/>
      <c r="VC764" s="154"/>
      <c r="VD764" s="154"/>
      <c r="VE764" s="154"/>
      <c r="VF764" s="154"/>
      <c r="VG764" s="154"/>
      <c r="VH764" s="154"/>
      <c r="VI764" s="154"/>
      <c r="VJ764" s="154"/>
      <c r="VK764" s="154"/>
      <c r="VL764" s="154"/>
      <c r="VM764" s="154"/>
      <c r="VN764" s="154"/>
      <c r="VO764" s="154"/>
      <c r="VP764" s="154"/>
      <c r="VQ764" s="154"/>
      <c r="VR764" s="154"/>
      <c r="VS764" s="154"/>
      <c r="VT764" s="154"/>
      <c r="VU764" s="154"/>
      <c r="VV764" s="154"/>
      <c r="VW764" s="154"/>
    </row>
    <row r="765" spans="1:595" s="153" customFormat="1" ht="102" customHeight="1">
      <c r="A765" s="798"/>
      <c r="B765" s="673" t="s">
        <v>1596</v>
      </c>
      <c r="C765" s="657" t="s">
        <v>1597</v>
      </c>
      <c r="D765" s="659" t="s">
        <v>1279</v>
      </c>
      <c r="E765" s="491" t="s">
        <v>1598</v>
      </c>
      <c r="F765" s="196" t="s">
        <v>51</v>
      </c>
      <c r="G765" s="167">
        <v>45292</v>
      </c>
      <c r="H765" s="222" t="s">
        <v>24</v>
      </c>
      <c r="I765" s="212" t="s">
        <v>352</v>
      </c>
      <c r="J765" s="212" t="s">
        <v>352</v>
      </c>
      <c r="K765" s="197" t="s">
        <v>1599</v>
      </c>
      <c r="L765" s="212" t="s">
        <v>28</v>
      </c>
      <c r="M765" s="152">
        <f>M766</f>
        <v>60000</v>
      </c>
      <c r="N765" s="152">
        <f>N766</f>
        <v>60000</v>
      </c>
      <c r="O765" s="152">
        <f t="shared" ref="O765:R765" si="98">O766</f>
        <v>60000</v>
      </c>
      <c r="P765" s="152">
        <f>P766</f>
        <v>60000</v>
      </c>
      <c r="Q765" s="152">
        <f>Q766</f>
        <v>60000</v>
      </c>
      <c r="R765" s="152">
        <f t="shared" si="98"/>
        <v>60000</v>
      </c>
      <c r="S765" s="546"/>
      <c r="AU765" s="154"/>
      <c r="AV765" s="154"/>
      <c r="AW765" s="154"/>
      <c r="AX765" s="154"/>
      <c r="AY765" s="154"/>
      <c r="AZ765" s="154"/>
      <c r="BA765" s="154"/>
      <c r="BB765" s="154"/>
      <c r="BC765" s="154"/>
      <c r="BD765" s="154"/>
      <c r="BE765" s="154"/>
      <c r="BF765" s="154"/>
      <c r="BG765" s="154"/>
      <c r="BH765" s="154"/>
      <c r="BI765" s="154"/>
      <c r="BJ765" s="154"/>
      <c r="BK765" s="154"/>
      <c r="BL765" s="154"/>
      <c r="BM765" s="154"/>
      <c r="BN765" s="154"/>
      <c r="BO765" s="154"/>
      <c r="BP765" s="154"/>
      <c r="BQ765" s="154"/>
      <c r="BR765" s="154"/>
      <c r="BS765" s="154"/>
      <c r="BT765" s="154"/>
      <c r="BU765" s="154"/>
      <c r="BV765" s="154"/>
      <c r="BW765" s="154"/>
      <c r="BX765" s="154"/>
      <c r="BY765" s="154"/>
      <c r="BZ765" s="154"/>
      <c r="CA765" s="154"/>
      <c r="CB765" s="154"/>
      <c r="CC765" s="154"/>
      <c r="CD765" s="154"/>
      <c r="CE765" s="154"/>
      <c r="CF765" s="154"/>
      <c r="CG765" s="154"/>
      <c r="CH765" s="154"/>
      <c r="CI765" s="154"/>
      <c r="CJ765" s="154"/>
      <c r="CK765" s="154"/>
      <c r="CL765" s="154"/>
      <c r="CM765" s="154"/>
      <c r="CN765" s="154"/>
      <c r="CO765" s="154"/>
      <c r="CP765" s="154"/>
      <c r="CQ765" s="154"/>
      <c r="CR765" s="154"/>
      <c r="CS765" s="154"/>
      <c r="CT765" s="154"/>
      <c r="CU765" s="154"/>
      <c r="CV765" s="154"/>
      <c r="CW765" s="154"/>
      <c r="CX765" s="154"/>
      <c r="CY765" s="154"/>
      <c r="CZ765" s="154"/>
      <c r="DA765" s="154"/>
      <c r="DB765" s="154"/>
      <c r="DC765" s="154"/>
      <c r="DD765" s="154"/>
      <c r="DE765" s="154"/>
      <c r="DF765" s="154"/>
      <c r="DG765" s="154"/>
      <c r="DH765" s="154"/>
      <c r="DI765" s="154"/>
      <c r="DJ765" s="154"/>
      <c r="DK765" s="154"/>
      <c r="DL765" s="154"/>
      <c r="DM765" s="154"/>
      <c r="DN765" s="154"/>
      <c r="DO765" s="154"/>
      <c r="DP765" s="154"/>
      <c r="DQ765" s="154"/>
      <c r="DR765" s="154"/>
      <c r="DS765" s="154"/>
      <c r="DT765" s="154"/>
      <c r="DU765" s="154"/>
      <c r="DV765" s="154"/>
      <c r="DW765" s="154"/>
      <c r="DX765" s="154"/>
      <c r="DY765" s="154"/>
      <c r="DZ765" s="154"/>
      <c r="EA765" s="154"/>
      <c r="EB765" s="154"/>
      <c r="EC765" s="154"/>
      <c r="ED765" s="154"/>
      <c r="EE765" s="154"/>
      <c r="EF765" s="154"/>
      <c r="EG765" s="154"/>
      <c r="EH765" s="154"/>
      <c r="EI765" s="154"/>
      <c r="EJ765" s="154"/>
      <c r="EK765" s="154"/>
      <c r="EL765" s="154"/>
      <c r="EM765" s="154"/>
      <c r="EN765" s="154"/>
      <c r="EO765" s="154"/>
      <c r="EP765" s="154"/>
      <c r="EQ765" s="154"/>
      <c r="ER765" s="154"/>
      <c r="ES765" s="154"/>
      <c r="ET765" s="154"/>
      <c r="EU765" s="154"/>
      <c r="EV765" s="154"/>
      <c r="EW765" s="154"/>
      <c r="EX765" s="154"/>
      <c r="EY765" s="154"/>
      <c r="EZ765" s="154"/>
      <c r="FA765" s="154"/>
      <c r="FB765" s="154"/>
      <c r="FC765" s="154"/>
      <c r="FD765" s="154"/>
      <c r="FE765" s="154"/>
      <c r="FF765" s="154"/>
      <c r="FG765" s="154"/>
      <c r="FH765" s="154"/>
      <c r="FI765" s="154"/>
      <c r="FJ765" s="154"/>
      <c r="FK765" s="154"/>
      <c r="FL765" s="154"/>
      <c r="FM765" s="154"/>
      <c r="FN765" s="154"/>
      <c r="FO765" s="154"/>
      <c r="FP765" s="154"/>
      <c r="FQ765" s="154"/>
      <c r="FR765" s="154"/>
      <c r="FS765" s="154"/>
      <c r="FT765" s="154"/>
      <c r="FU765" s="154"/>
      <c r="FV765" s="154"/>
      <c r="FW765" s="154"/>
      <c r="FX765" s="154"/>
      <c r="FY765" s="154"/>
      <c r="FZ765" s="154"/>
      <c r="GA765" s="154"/>
      <c r="GB765" s="154"/>
      <c r="GC765" s="154"/>
      <c r="GD765" s="154"/>
      <c r="GE765" s="154"/>
      <c r="GF765" s="154"/>
      <c r="GG765" s="154"/>
      <c r="GH765" s="154"/>
      <c r="GI765" s="154"/>
      <c r="GJ765" s="154"/>
      <c r="GK765" s="154"/>
      <c r="GL765" s="154"/>
      <c r="GM765" s="154"/>
      <c r="GN765" s="154"/>
      <c r="GO765" s="154"/>
      <c r="GP765" s="154"/>
      <c r="GQ765" s="154"/>
      <c r="GR765" s="154"/>
      <c r="GS765" s="154"/>
      <c r="GT765" s="154"/>
      <c r="GU765" s="154"/>
      <c r="GV765" s="154"/>
      <c r="GW765" s="154"/>
      <c r="GX765" s="154"/>
      <c r="GY765" s="154"/>
      <c r="GZ765" s="154"/>
      <c r="HA765" s="154"/>
      <c r="HB765" s="154"/>
      <c r="HC765" s="154"/>
      <c r="HD765" s="154"/>
      <c r="HE765" s="154"/>
      <c r="HF765" s="154"/>
      <c r="HG765" s="154"/>
      <c r="HH765" s="154"/>
      <c r="HI765" s="154"/>
      <c r="HJ765" s="154"/>
      <c r="HK765" s="154"/>
      <c r="HL765" s="154"/>
      <c r="HM765" s="154"/>
      <c r="HN765" s="154"/>
      <c r="HO765" s="154"/>
      <c r="HP765" s="154"/>
      <c r="HQ765" s="154"/>
      <c r="HR765" s="154"/>
      <c r="HS765" s="154"/>
      <c r="HT765" s="154"/>
      <c r="HU765" s="154"/>
      <c r="HV765" s="154"/>
      <c r="HW765" s="154"/>
      <c r="HX765" s="154"/>
      <c r="HY765" s="154"/>
      <c r="HZ765" s="154"/>
      <c r="IA765" s="154"/>
      <c r="IB765" s="154"/>
      <c r="IC765" s="154"/>
      <c r="ID765" s="154"/>
      <c r="IE765" s="154"/>
      <c r="IF765" s="154"/>
      <c r="IG765" s="154"/>
      <c r="IH765" s="154"/>
      <c r="II765" s="154"/>
      <c r="IJ765" s="154"/>
      <c r="IK765" s="154"/>
      <c r="IL765" s="154"/>
      <c r="IM765" s="154"/>
      <c r="IN765" s="154"/>
      <c r="IO765" s="154"/>
      <c r="IP765" s="154"/>
      <c r="IQ765" s="154"/>
      <c r="IR765" s="154"/>
      <c r="IS765" s="154"/>
      <c r="IT765" s="154"/>
      <c r="IU765" s="154"/>
      <c r="IV765" s="154"/>
      <c r="IW765" s="154"/>
      <c r="IX765" s="154"/>
      <c r="IY765" s="154"/>
      <c r="IZ765" s="154"/>
      <c r="JA765" s="154"/>
      <c r="JB765" s="154"/>
      <c r="JC765" s="154"/>
      <c r="JD765" s="154"/>
      <c r="JE765" s="154"/>
      <c r="JF765" s="154"/>
      <c r="JG765" s="154"/>
      <c r="JH765" s="154"/>
      <c r="JI765" s="154"/>
      <c r="JJ765" s="154"/>
      <c r="JK765" s="154"/>
      <c r="JL765" s="154"/>
      <c r="JM765" s="154"/>
      <c r="JN765" s="154"/>
      <c r="JO765" s="154"/>
      <c r="JP765" s="154"/>
      <c r="JQ765" s="154"/>
      <c r="JR765" s="154"/>
      <c r="JS765" s="154"/>
      <c r="JT765" s="154"/>
      <c r="JU765" s="154"/>
      <c r="JV765" s="154"/>
      <c r="JW765" s="154"/>
      <c r="JX765" s="154"/>
      <c r="JY765" s="154"/>
      <c r="JZ765" s="154"/>
      <c r="KA765" s="154"/>
      <c r="KB765" s="154"/>
      <c r="KC765" s="154"/>
      <c r="KD765" s="154"/>
      <c r="KE765" s="154"/>
      <c r="KF765" s="154"/>
      <c r="KG765" s="154"/>
      <c r="KH765" s="154"/>
      <c r="KI765" s="154"/>
      <c r="KJ765" s="154"/>
      <c r="KK765" s="154"/>
      <c r="KL765" s="154"/>
      <c r="KM765" s="154"/>
      <c r="KN765" s="154"/>
      <c r="KO765" s="154"/>
      <c r="KP765" s="154"/>
      <c r="KQ765" s="154"/>
      <c r="KR765" s="154"/>
      <c r="KS765" s="154"/>
      <c r="KT765" s="154"/>
      <c r="KU765" s="154"/>
      <c r="KV765" s="154"/>
      <c r="KW765" s="154"/>
      <c r="KX765" s="154"/>
      <c r="KY765" s="154"/>
      <c r="KZ765" s="154"/>
      <c r="LA765" s="154"/>
      <c r="LB765" s="154"/>
      <c r="LC765" s="154"/>
      <c r="LD765" s="154"/>
      <c r="LE765" s="154"/>
      <c r="LF765" s="154"/>
      <c r="LG765" s="154"/>
      <c r="LH765" s="154"/>
      <c r="LI765" s="154"/>
      <c r="LJ765" s="154"/>
      <c r="LK765" s="154"/>
      <c r="LL765" s="154"/>
      <c r="LM765" s="154"/>
      <c r="LN765" s="154"/>
      <c r="LO765" s="154"/>
      <c r="LP765" s="154"/>
      <c r="LQ765" s="154"/>
      <c r="LR765" s="154"/>
      <c r="LS765" s="154"/>
      <c r="LT765" s="154"/>
      <c r="LU765" s="154"/>
      <c r="LV765" s="154"/>
      <c r="LW765" s="154"/>
      <c r="LX765" s="154"/>
      <c r="LY765" s="154"/>
      <c r="LZ765" s="154"/>
      <c r="MA765" s="154"/>
      <c r="MB765" s="154"/>
      <c r="MC765" s="154"/>
      <c r="MD765" s="154"/>
      <c r="ME765" s="154"/>
      <c r="MF765" s="154"/>
      <c r="MG765" s="154"/>
      <c r="MH765" s="154"/>
      <c r="MI765" s="154"/>
      <c r="MJ765" s="154"/>
      <c r="MK765" s="154"/>
      <c r="ML765" s="154"/>
      <c r="MM765" s="154"/>
      <c r="MN765" s="154"/>
      <c r="MO765" s="154"/>
      <c r="MP765" s="154"/>
      <c r="MQ765" s="154"/>
      <c r="MR765" s="154"/>
      <c r="MS765" s="154"/>
      <c r="MT765" s="154"/>
      <c r="MU765" s="154"/>
      <c r="MV765" s="154"/>
      <c r="MW765" s="154"/>
      <c r="MX765" s="154"/>
      <c r="MY765" s="154"/>
      <c r="MZ765" s="154"/>
      <c r="NA765" s="154"/>
      <c r="NB765" s="154"/>
      <c r="NC765" s="154"/>
      <c r="ND765" s="154"/>
      <c r="NE765" s="154"/>
      <c r="NF765" s="154"/>
      <c r="NG765" s="154"/>
      <c r="NH765" s="154"/>
      <c r="NI765" s="154"/>
      <c r="NJ765" s="154"/>
      <c r="NK765" s="154"/>
      <c r="NL765" s="154"/>
      <c r="NM765" s="154"/>
      <c r="NN765" s="154"/>
      <c r="NO765" s="154"/>
      <c r="NP765" s="154"/>
      <c r="NQ765" s="154"/>
      <c r="NR765" s="154"/>
      <c r="NS765" s="154"/>
      <c r="NT765" s="154"/>
      <c r="NU765" s="154"/>
      <c r="NV765" s="154"/>
      <c r="NW765" s="154"/>
      <c r="NX765" s="154"/>
      <c r="NY765" s="154"/>
      <c r="NZ765" s="154"/>
      <c r="OA765" s="154"/>
      <c r="OB765" s="154"/>
      <c r="OC765" s="154"/>
      <c r="OD765" s="154"/>
      <c r="OE765" s="154"/>
      <c r="OF765" s="154"/>
      <c r="OG765" s="154"/>
      <c r="OH765" s="154"/>
      <c r="OI765" s="154"/>
      <c r="OJ765" s="154"/>
      <c r="OK765" s="154"/>
      <c r="OL765" s="154"/>
      <c r="OM765" s="154"/>
      <c r="ON765" s="154"/>
      <c r="OO765" s="154"/>
      <c r="OP765" s="154"/>
      <c r="OQ765" s="154"/>
      <c r="OR765" s="154"/>
      <c r="OS765" s="154"/>
      <c r="OT765" s="154"/>
      <c r="OU765" s="154"/>
      <c r="OV765" s="154"/>
      <c r="OW765" s="154"/>
      <c r="OX765" s="154"/>
      <c r="OY765" s="154"/>
      <c r="OZ765" s="154"/>
      <c r="PA765" s="154"/>
      <c r="PB765" s="154"/>
      <c r="PC765" s="154"/>
      <c r="PD765" s="154"/>
      <c r="PE765" s="154"/>
      <c r="PF765" s="154"/>
      <c r="PG765" s="154"/>
      <c r="PH765" s="154"/>
      <c r="PI765" s="154"/>
      <c r="PJ765" s="154"/>
      <c r="PK765" s="154"/>
      <c r="PL765" s="154"/>
      <c r="PM765" s="154"/>
      <c r="PN765" s="154"/>
      <c r="PO765" s="154"/>
      <c r="PP765" s="154"/>
      <c r="PQ765" s="154"/>
      <c r="PR765" s="154"/>
      <c r="PS765" s="154"/>
      <c r="PT765" s="154"/>
      <c r="PU765" s="154"/>
      <c r="PV765" s="154"/>
      <c r="PW765" s="154"/>
      <c r="PX765" s="154"/>
      <c r="PY765" s="154"/>
      <c r="PZ765" s="154"/>
      <c r="QA765" s="154"/>
      <c r="QB765" s="154"/>
      <c r="QC765" s="154"/>
      <c r="QD765" s="154"/>
      <c r="QE765" s="154"/>
      <c r="QF765" s="154"/>
      <c r="QG765" s="154"/>
      <c r="QH765" s="154"/>
      <c r="QI765" s="154"/>
      <c r="QJ765" s="154"/>
      <c r="QK765" s="154"/>
      <c r="QL765" s="154"/>
      <c r="QM765" s="154"/>
      <c r="QN765" s="154"/>
      <c r="QO765" s="154"/>
      <c r="QP765" s="154"/>
      <c r="QQ765" s="154"/>
      <c r="QR765" s="154"/>
      <c r="QS765" s="154"/>
      <c r="QT765" s="154"/>
      <c r="QU765" s="154"/>
      <c r="QV765" s="154"/>
      <c r="QW765" s="154"/>
      <c r="QX765" s="154"/>
      <c r="QY765" s="154"/>
      <c r="QZ765" s="154"/>
      <c r="RA765" s="154"/>
      <c r="RB765" s="154"/>
      <c r="RC765" s="154"/>
      <c r="RD765" s="154"/>
      <c r="RE765" s="154"/>
      <c r="RF765" s="154"/>
      <c r="RG765" s="154"/>
      <c r="RH765" s="154"/>
      <c r="RI765" s="154"/>
      <c r="RJ765" s="154"/>
      <c r="RK765" s="154"/>
      <c r="RL765" s="154"/>
      <c r="RM765" s="154"/>
      <c r="RN765" s="154"/>
      <c r="RO765" s="154"/>
      <c r="RP765" s="154"/>
      <c r="RQ765" s="154"/>
      <c r="RR765" s="154"/>
      <c r="RS765" s="154"/>
      <c r="RT765" s="154"/>
      <c r="RU765" s="154"/>
      <c r="RV765" s="154"/>
      <c r="RW765" s="154"/>
      <c r="RX765" s="154"/>
      <c r="RY765" s="154"/>
      <c r="RZ765" s="154"/>
      <c r="SA765" s="154"/>
      <c r="SB765" s="154"/>
      <c r="SC765" s="154"/>
      <c r="SD765" s="154"/>
      <c r="SE765" s="154"/>
      <c r="SF765" s="154"/>
      <c r="SG765" s="154"/>
      <c r="SH765" s="154"/>
      <c r="SI765" s="154"/>
      <c r="SJ765" s="154"/>
      <c r="SK765" s="154"/>
      <c r="SL765" s="154"/>
      <c r="SM765" s="154"/>
      <c r="SN765" s="154"/>
      <c r="SO765" s="154"/>
      <c r="SP765" s="154"/>
      <c r="SQ765" s="154"/>
      <c r="SR765" s="154"/>
      <c r="SS765" s="154"/>
      <c r="ST765" s="154"/>
      <c r="SU765" s="154"/>
      <c r="SV765" s="154"/>
      <c r="SW765" s="154"/>
      <c r="SX765" s="154"/>
      <c r="SY765" s="154"/>
      <c r="SZ765" s="154"/>
      <c r="TA765" s="154"/>
      <c r="TB765" s="154"/>
      <c r="TC765" s="154"/>
      <c r="TD765" s="154"/>
      <c r="TE765" s="154"/>
      <c r="TF765" s="154"/>
      <c r="TG765" s="154"/>
      <c r="TH765" s="154"/>
      <c r="TI765" s="154"/>
      <c r="TJ765" s="154"/>
      <c r="TK765" s="154"/>
      <c r="TL765" s="154"/>
      <c r="TM765" s="154"/>
      <c r="TN765" s="154"/>
      <c r="TO765" s="154"/>
      <c r="TP765" s="154"/>
      <c r="TQ765" s="154"/>
      <c r="TR765" s="154"/>
      <c r="TS765" s="154"/>
      <c r="TT765" s="154"/>
      <c r="TU765" s="154"/>
      <c r="TV765" s="154"/>
      <c r="TW765" s="154"/>
      <c r="TX765" s="154"/>
      <c r="TY765" s="154"/>
      <c r="TZ765" s="154"/>
      <c r="UA765" s="154"/>
      <c r="UB765" s="154"/>
      <c r="UC765" s="154"/>
      <c r="UD765" s="154"/>
      <c r="UE765" s="154"/>
      <c r="UF765" s="154"/>
      <c r="UG765" s="154"/>
      <c r="UH765" s="154"/>
      <c r="UI765" s="154"/>
      <c r="UJ765" s="154"/>
      <c r="UK765" s="154"/>
      <c r="UL765" s="154"/>
      <c r="UM765" s="154"/>
      <c r="UN765" s="154"/>
      <c r="UO765" s="154"/>
      <c r="UP765" s="154"/>
      <c r="UQ765" s="154"/>
      <c r="UR765" s="154"/>
      <c r="US765" s="154"/>
      <c r="UT765" s="154"/>
      <c r="UU765" s="154"/>
      <c r="UV765" s="154"/>
      <c r="UW765" s="154"/>
      <c r="UX765" s="154"/>
      <c r="UY765" s="154"/>
      <c r="UZ765" s="154"/>
      <c r="VA765" s="154"/>
      <c r="VB765" s="154"/>
      <c r="VC765" s="154"/>
      <c r="VD765" s="154"/>
      <c r="VE765" s="154"/>
      <c r="VF765" s="154"/>
      <c r="VG765" s="154"/>
      <c r="VH765" s="154"/>
      <c r="VI765" s="154"/>
      <c r="VJ765" s="154"/>
      <c r="VK765" s="154"/>
      <c r="VL765" s="154"/>
      <c r="VM765" s="154"/>
      <c r="VN765" s="154"/>
      <c r="VO765" s="154"/>
      <c r="VP765" s="154"/>
      <c r="VQ765" s="154"/>
      <c r="VR765" s="154"/>
      <c r="VS765" s="154"/>
      <c r="VT765" s="154"/>
      <c r="VU765" s="154"/>
      <c r="VV765" s="154"/>
      <c r="VW765" s="154"/>
    </row>
    <row r="766" spans="1:595" s="153" customFormat="1" ht="139.5" customHeight="1">
      <c r="A766" s="798"/>
      <c r="B766" s="689"/>
      <c r="C766" s="658"/>
      <c r="D766" s="660"/>
      <c r="E766" s="492" t="s">
        <v>1284</v>
      </c>
      <c r="F766" s="170" t="s">
        <v>51</v>
      </c>
      <c r="G766" s="176">
        <v>45467</v>
      </c>
      <c r="H766" s="171" t="s">
        <v>24</v>
      </c>
      <c r="I766" s="192" t="s">
        <v>352</v>
      </c>
      <c r="J766" s="192" t="s">
        <v>352</v>
      </c>
      <c r="K766" s="175" t="s">
        <v>1599</v>
      </c>
      <c r="L766" s="192" t="s">
        <v>36</v>
      </c>
      <c r="M766" s="155">
        <v>60000</v>
      </c>
      <c r="N766" s="155">
        <v>60000</v>
      </c>
      <c r="O766" s="155">
        <v>60000</v>
      </c>
      <c r="P766" s="168">
        <v>60000</v>
      </c>
      <c r="Q766" s="161">
        <v>60000</v>
      </c>
      <c r="R766" s="155">
        <v>60000</v>
      </c>
      <c r="S766" s="545">
        <v>3</v>
      </c>
      <c r="AU766" s="154"/>
      <c r="AV766" s="154"/>
      <c r="AW766" s="154"/>
      <c r="AX766" s="154"/>
      <c r="AY766" s="154"/>
      <c r="AZ766" s="154"/>
      <c r="BA766" s="154"/>
      <c r="BB766" s="154"/>
      <c r="BC766" s="154"/>
      <c r="BD766" s="154"/>
      <c r="BE766" s="154"/>
      <c r="BF766" s="154"/>
      <c r="BG766" s="154"/>
      <c r="BH766" s="154"/>
      <c r="BI766" s="154"/>
      <c r="BJ766" s="154"/>
      <c r="BK766" s="154"/>
      <c r="BL766" s="154"/>
      <c r="BM766" s="154"/>
      <c r="BN766" s="154"/>
      <c r="BO766" s="154"/>
      <c r="BP766" s="154"/>
      <c r="BQ766" s="154"/>
      <c r="BR766" s="154"/>
      <c r="BS766" s="154"/>
      <c r="BT766" s="154"/>
      <c r="BU766" s="154"/>
      <c r="BV766" s="154"/>
      <c r="BW766" s="154"/>
      <c r="BX766" s="154"/>
      <c r="BY766" s="154"/>
      <c r="BZ766" s="154"/>
      <c r="CA766" s="154"/>
      <c r="CB766" s="154"/>
      <c r="CC766" s="154"/>
      <c r="CD766" s="154"/>
      <c r="CE766" s="154"/>
      <c r="CF766" s="154"/>
      <c r="CG766" s="154"/>
      <c r="CH766" s="154"/>
      <c r="CI766" s="154"/>
      <c r="CJ766" s="154"/>
      <c r="CK766" s="154"/>
      <c r="CL766" s="154"/>
      <c r="CM766" s="154"/>
      <c r="CN766" s="154"/>
      <c r="CO766" s="154"/>
      <c r="CP766" s="154"/>
      <c r="CQ766" s="154"/>
      <c r="CR766" s="154"/>
      <c r="CS766" s="154"/>
      <c r="CT766" s="154"/>
      <c r="CU766" s="154"/>
      <c r="CV766" s="154"/>
      <c r="CW766" s="154"/>
      <c r="CX766" s="154"/>
      <c r="CY766" s="154"/>
      <c r="CZ766" s="154"/>
      <c r="DA766" s="154"/>
      <c r="DB766" s="154"/>
      <c r="DC766" s="154"/>
      <c r="DD766" s="154"/>
      <c r="DE766" s="154"/>
      <c r="DF766" s="154"/>
      <c r="DG766" s="154"/>
      <c r="DH766" s="154"/>
      <c r="DI766" s="154"/>
      <c r="DJ766" s="154"/>
      <c r="DK766" s="154"/>
      <c r="DL766" s="154"/>
      <c r="DM766" s="154"/>
      <c r="DN766" s="154"/>
      <c r="DO766" s="154"/>
      <c r="DP766" s="154"/>
      <c r="DQ766" s="154"/>
      <c r="DR766" s="154"/>
      <c r="DS766" s="154"/>
      <c r="DT766" s="154"/>
      <c r="DU766" s="154"/>
      <c r="DV766" s="154"/>
      <c r="DW766" s="154"/>
      <c r="DX766" s="154"/>
      <c r="DY766" s="154"/>
      <c r="DZ766" s="154"/>
      <c r="EA766" s="154"/>
      <c r="EB766" s="154"/>
      <c r="EC766" s="154"/>
      <c r="ED766" s="154"/>
      <c r="EE766" s="154"/>
      <c r="EF766" s="154"/>
      <c r="EG766" s="154"/>
      <c r="EH766" s="154"/>
      <c r="EI766" s="154"/>
      <c r="EJ766" s="154"/>
      <c r="EK766" s="154"/>
      <c r="EL766" s="154"/>
      <c r="EM766" s="154"/>
      <c r="EN766" s="154"/>
      <c r="EO766" s="154"/>
      <c r="EP766" s="154"/>
      <c r="EQ766" s="154"/>
      <c r="ER766" s="154"/>
      <c r="ES766" s="154"/>
      <c r="ET766" s="154"/>
      <c r="EU766" s="154"/>
      <c r="EV766" s="154"/>
      <c r="EW766" s="154"/>
      <c r="EX766" s="154"/>
      <c r="EY766" s="154"/>
      <c r="EZ766" s="154"/>
      <c r="FA766" s="154"/>
      <c r="FB766" s="154"/>
      <c r="FC766" s="154"/>
      <c r="FD766" s="154"/>
      <c r="FE766" s="154"/>
      <c r="FF766" s="154"/>
      <c r="FG766" s="154"/>
      <c r="FH766" s="154"/>
      <c r="FI766" s="154"/>
      <c r="FJ766" s="154"/>
      <c r="FK766" s="154"/>
      <c r="FL766" s="154"/>
      <c r="FM766" s="154"/>
      <c r="FN766" s="154"/>
      <c r="FO766" s="154"/>
      <c r="FP766" s="154"/>
      <c r="FQ766" s="154"/>
      <c r="FR766" s="154"/>
      <c r="FS766" s="154"/>
      <c r="FT766" s="154"/>
      <c r="FU766" s="154"/>
      <c r="FV766" s="154"/>
      <c r="FW766" s="154"/>
      <c r="FX766" s="154"/>
      <c r="FY766" s="154"/>
      <c r="FZ766" s="154"/>
      <c r="GA766" s="154"/>
      <c r="GB766" s="154"/>
      <c r="GC766" s="154"/>
      <c r="GD766" s="154"/>
      <c r="GE766" s="154"/>
      <c r="GF766" s="154"/>
      <c r="GG766" s="154"/>
      <c r="GH766" s="154"/>
      <c r="GI766" s="154"/>
      <c r="GJ766" s="154"/>
      <c r="GK766" s="154"/>
      <c r="GL766" s="154"/>
      <c r="GM766" s="154"/>
      <c r="GN766" s="154"/>
      <c r="GO766" s="154"/>
      <c r="GP766" s="154"/>
      <c r="GQ766" s="154"/>
      <c r="GR766" s="154"/>
      <c r="GS766" s="154"/>
      <c r="GT766" s="154"/>
      <c r="GU766" s="154"/>
      <c r="GV766" s="154"/>
      <c r="GW766" s="154"/>
      <c r="GX766" s="154"/>
      <c r="GY766" s="154"/>
      <c r="GZ766" s="154"/>
      <c r="HA766" s="154"/>
      <c r="HB766" s="154"/>
      <c r="HC766" s="154"/>
      <c r="HD766" s="154"/>
      <c r="HE766" s="154"/>
      <c r="HF766" s="154"/>
      <c r="HG766" s="154"/>
      <c r="HH766" s="154"/>
      <c r="HI766" s="154"/>
      <c r="HJ766" s="154"/>
      <c r="HK766" s="154"/>
      <c r="HL766" s="154"/>
      <c r="HM766" s="154"/>
      <c r="HN766" s="154"/>
      <c r="HO766" s="154"/>
      <c r="HP766" s="154"/>
      <c r="HQ766" s="154"/>
      <c r="HR766" s="154"/>
      <c r="HS766" s="154"/>
      <c r="HT766" s="154"/>
      <c r="HU766" s="154"/>
      <c r="HV766" s="154"/>
      <c r="HW766" s="154"/>
      <c r="HX766" s="154"/>
      <c r="HY766" s="154"/>
      <c r="HZ766" s="154"/>
      <c r="IA766" s="154"/>
      <c r="IB766" s="154"/>
      <c r="IC766" s="154"/>
      <c r="ID766" s="154"/>
      <c r="IE766" s="154"/>
      <c r="IF766" s="154"/>
      <c r="IG766" s="154"/>
      <c r="IH766" s="154"/>
      <c r="II766" s="154"/>
      <c r="IJ766" s="154"/>
      <c r="IK766" s="154"/>
      <c r="IL766" s="154"/>
      <c r="IM766" s="154"/>
      <c r="IN766" s="154"/>
      <c r="IO766" s="154"/>
      <c r="IP766" s="154"/>
      <c r="IQ766" s="154"/>
      <c r="IR766" s="154"/>
      <c r="IS766" s="154"/>
      <c r="IT766" s="154"/>
      <c r="IU766" s="154"/>
      <c r="IV766" s="154"/>
      <c r="IW766" s="154"/>
      <c r="IX766" s="154"/>
      <c r="IY766" s="154"/>
      <c r="IZ766" s="154"/>
      <c r="JA766" s="154"/>
      <c r="JB766" s="154"/>
      <c r="JC766" s="154"/>
      <c r="JD766" s="154"/>
      <c r="JE766" s="154"/>
      <c r="JF766" s="154"/>
      <c r="JG766" s="154"/>
      <c r="JH766" s="154"/>
      <c r="JI766" s="154"/>
      <c r="JJ766" s="154"/>
      <c r="JK766" s="154"/>
      <c r="JL766" s="154"/>
      <c r="JM766" s="154"/>
      <c r="JN766" s="154"/>
      <c r="JO766" s="154"/>
      <c r="JP766" s="154"/>
      <c r="JQ766" s="154"/>
      <c r="JR766" s="154"/>
      <c r="JS766" s="154"/>
      <c r="JT766" s="154"/>
      <c r="JU766" s="154"/>
      <c r="JV766" s="154"/>
      <c r="JW766" s="154"/>
      <c r="JX766" s="154"/>
      <c r="JY766" s="154"/>
      <c r="JZ766" s="154"/>
      <c r="KA766" s="154"/>
      <c r="KB766" s="154"/>
      <c r="KC766" s="154"/>
      <c r="KD766" s="154"/>
      <c r="KE766" s="154"/>
      <c r="KF766" s="154"/>
      <c r="KG766" s="154"/>
      <c r="KH766" s="154"/>
      <c r="KI766" s="154"/>
      <c r="KJ766" s="154"/>
      <c r="KK766" s="154"/>
      <c r="KL766" s="154"/>
      <c r="KM766" s="154"/>
      <c r="KN766" s="154"/>
      <c r="KO766" s="154"/>
      <c r="KP766" s="154"/>
      <c r="KQ766" s="154"/>
      <c r="KR766" s="154"/>
      <c r="KS766" s="154"/>
      <c r="KT766" s="154"/>
      <c r="KU766" s="154"/>
      <c r="KV766" s="154"/>
      <c r="KW766" s="154"/>
      <c r="KX766" s="154"/>
      <c r="KY766" s="154"/>
      <c r="KZ766" s="154"/>
      <c r="LA766" s="154"/>
      <c r="LB766" s="154"/>
      <c r="LC766" s="154"/>
      <c r="LD766" s="154"/>
      <c r="LE766" s="154"/>
      <c r="LF766" s="154"/>
      <c r="LG766" s="154"/>
      <c r="LH766" s="154"/>
      <c r="LI766" s="154"/>
      <c r="LJ766" s="154"/>
      <c r="LK766" s="154"/>
      <c r="LL766" s="154"/>
      <c r="LM766" s="154"/>
      <c r="LN766" s="154"/>
      <c r="LO766" s="154"/>
      <c r="LP766" s="154"/>
      <c r="LQ766" s="154"/>
      <c r="LR766" s="154"/>
      <c r="LS766" s="154"/>
      <c r="LT766" s="154"/>
      <c r="LU766" s="154"/>
      <c r="LV766" s="154"/>
      <c r="LW766" s="154"/>
      <c r="LX766" s="154"/>
      <c r="LY766" s="154"/>
      <c r="LZ766" s="154"/>
      <c r="MA766" s="154"/>
      <c r="MB766" s="154"/>
      <c r="MC766" s="154"/>
      <c r="MD766" s="154"/>
      <c r="ME766" s="154"/>
      <c r="MF766" s="154"/>
      <c r="MG766" s="154"/>
      <c r="MH766" s="154"/>
      <c r="MI766" s="154"/>
      <c r="MJ766" s="154"/>
      <c r="MK766" s="154"/>
      <c r="ML766" s="154"/>
      <c r="MM766" s="154"/>
      <c r="MN766" s="154"/>
      <c r="MO766" s="154"/>
      <c r="MP766" s="154"/>
      <c r="MQ766" s="154"/>
      <c r="MR766" s="154"/>
      <c r="MS766" s="154"/>
      <c r="MT766" s="154"/>
      <c r="MU766" s="154"/>
      <c r="MV766" s="154"/>
      <c r="MW766" s="154"/>
      <c r="MX766" s="154"/>
      <c r="MY766" s="154"/>
      <c r="MZ766" s="154"/>
      <c r="NA766" s="154"/>
      <c r="NB766" s="154"/>
      <c r="NC766" s="154"/>
      <c r="ND766" s="154"/>
      <c r="NE766" s="154"/>
      <c r="NF766" s="154"/>
      <c r="NG766" s="154"/>
      <c r="NH766" s="154"/>
      <c r="NI766" s="154"/>
      <c r="NJ766" s="154"/>
      <c r="NK766" s="154"/>
      <c r="NL766" s="154"/>
      <c r="NM766" s="154"/>
      <c r="NN766" s="154"/>
      <c r="NO766" s="154"/>
      <c r="NP766" s="154"/>
      <c r="NQ766" s="154"/>
      <c r="NR766" s="154"/>
      <c r="NS766" s="154"/>
      <c r="NT766" s="154"/>
      <c r="NU766" s="154"/>
      <c r="NV766" s="154"/>
      <c r="NW766" s="154"/>
      <c r="NX766" s="154"/>
      <c r="NY766" s="154"/>
      <c r="NZ766" s="154"/>
      <c r="OA766" s="154"/>
      <c r="OB766" s="154"/>
      <c r="OC766" s="154"/>
      <c r="OD766" s="154"/>
      <c r="OE766" s="154"/>
      <c r="OF766" s="154"/>
      <c r="OG766" s="154"/>
      <c r="OH766" s="154"/>
      <c r="OI766" s="154"/>
      <c r="OJ766" s="154"/>
      <c r="OK766" s="154"/>
      <c r="OL766" s="154"/>
      <c r="OM766" s="154"/>
      <c r="ON766" s="154"/>
      <c r="OO766" s="154"/>
      <c r="OP766" s="154"/>
      <c r="OQ766" s="154"/>
      <c r="OR766" s="154"/>
      <c r="OS766" s="154"/>
      <c r="OT766" s="154"/>
      <c r="OU766" s="154"/>
      <c r="OV766" s="154"/>
      <c r="OW766" s="154"/>
      <c r="OX766" s="154"/>
      <c r="OY766" s="154"/>
      <c r="OZ766" s="154"/>
      <c r="PA766" s="154"/>
      <c r="PB766" s="154"/>
      <c r="PC766" s="154"/>
      <c r="PD766" s="154"/>
      <c r="PE766" s="154"/>
      <c r="PF766" s="154"/>
      <c r="PG766" s="154"/>
      <c r="PH766" s="154"/>
      <c r="PI766" s="154"/>
      <c r="PJ766" s="154"/>
      <c r="PK766" s="154"/>
      <c r="PL766" s="154"/>
      <c r="PM766" s="154"/>
      <c r="PN766" s="154"/>
      <c r="PO766" s="154"/>
      <c r="PP766" s="154"/>
      <c r="PQ766" s="154"/>
      <c r="PR766" s="154"/>
      <c r="PS766" s="154"/>
      <c r="PT766" s="154"/>
      <c r="PU766" s="154"/>
      <c r="PV766" s="154"/>
      <c r="PW766" s="154"/>
      <c r="PX766" s="154"/>
      <c r="PY766" s="154"/>
      <c r="PZ766" s="154"/>
      <c r="QA766" s="154"/>
      <c r="QB766" s="154"/>
      <c r="QC766" s="154"/>
      <c r="QD766" s="154"/>
      <c r="QE766" s="154"/>
      <c r="QF766" s="154"/>
      <c r="QG766" s="154"/>
      <c r="QH766" s="154"/>
      <c r="QI766" s="154"/>
      <c r="QJ766" s="154"/>
      <c r="QK766" s="154"/>
      <c r="QL766" s="154"/>
      <c r="QM766" s="154"/>
      <c r="QN766" s="154"/>
      <c r="QO766" s="154"/>
      <c r="QP766" s="154"/>
      <c r="QQ766" s="154"/>
      <c r="QR766" s="154"/>
      <c r="QS766" s="154"/>
      <c r="QT766" s="154"/>
      <c r="QU766" s="154"/>
      <c r="QV766" s="154"/>
      <c r="QW766" s="154"/>
      <c r="QX766" s="154"/>
      <c r="QY766" s="154"/>
      <c r="QZ766" s="154"/>
      <c r="RA766" s="154"/>
      <c r="RB766" s="154"/>
      <c r="RC766" s="154"/>
      <c r="RD766" s="154"/>
      <c r="RE766" s="154"/>
      <c r="RF766" s="154"/>
      <c r="RG766" s="154"/>
      <c r="RH766" s="154"/>
      <c r="RI766" s="154"/>
      <c r="RJ766" s="154"/>
      <c r="RK766" s="154"/>
      <c r="RL766" s="154"/>
      <c r="RM766" s="154"/>
      <c r="RN766" s="154"/>
      <c r="RO766" s="154"/>
      <c r="RP766" s="154"/>
      <c r="RQ766" s="154"/>
      <c r="RR766" s="154"/>
      <c r="RS766" s="154"/>
      <c r="RT766" s="154"/>
      <c r="RU766" s="154"/>
      <c r="RV766" s="154"/>
      <c r="RW766" s="154"/>
      <c r="RX766" s="154"/>
      <c r="RY766" s="154"/>
      <c r="RZ766" s="154"/>
      <c r="SA766" s="154"/>
      <c r="SB766" s="154"/>
      <c r="SC766" s="154"/>
      <c r="SD766" s="154"/>
      <c r="SE766" s="154"/>
      <c r="SF766" s="154"/>
      <c r="SG766" s="154"/>
      <c r="SH766" s="154"/>
      <c r="SI766" s="154"/>
      <c r="SJ766" s="154"/>
      <c r="SK766" s="154"/>
      <c r="SL766" s="154"/>
      <c r="SM766" s="154"/>
      <c r="SN766" s="154"/>
      <c r="SO766" s="154"/>
      <c r="SP766" s="154"/>
      <c r="SQ766" s="154"/>
      <c r="SR766" s="154"/>
      <c r="SS766" s="154"/>
      <c r="ST766" s="154"/>
      <c r="SU766" s="154"/>
      <c r="SV766" s="154"/>
      <c r="SW766" s="154"/>
      <c r="SX766" s="154"/>
      <c r="SY766" s="154"/>
      <c r="SZ766" s="154"/>
      <c r="TA766" s="154"/>
      <c r="TB766" s="154"/>
      <c r="TC766" s="154"/>
      <c r="TD766" s="154"/>
      <c r="TE766" s="154"/>
      <c r="TF766" s="154"/>
      <c r="TG766" s="154"/>
      <c r="TH766" s="154"/>
      <c r="TI766" s="154"/>
      <c r="TJ766" s="154"/>
      <c r="TK766" s="154"/>
      <c r="TL766" s="154"/>
      <c r="TM766" s="154"/>
      <c r="TN766" s="154"/>
      <c r="TO766" s="154"/>
      <c r="TP766" s="154"/>
      <c r="TQ766" s="154"/>
      <c r="TR766" s="154"/>
      <c r="TS766" s="154"/>
      <c r="TT766" s="154"/>
      <c r="TU766" s="154"/>
      <c r="TV766" s="154"/>
      <c r="TW766" s="154"/>
      <c r="TX766" s="154"/>
      <c r="TY766" s="154"/>
      <c r="TZ766" s="154"/>
      <c r="UA766" s="154"/>
      <c r="UB766" s="154"/>
      <c r="UC766" s="154"/>
      <c r="UD766" s="154"/>
      <c r="UE766" s="154"/>
      <c r="UF766" s="154"/>
      <c r="UG766" s="154"/>
      <c r="UH766" s="154"/>
      <c r="UI766" s="154"/>
      <c r="UJ766" s="154"/>
      <c r="UK766" s="154"/>
      <c r="UL766" s="154"/>
      <c r="UM766" s="154"/>
      <c r="UN766" s="154"/>
      <c r="UO766" s="154"/>
      <c r="UP766" s="154"/>
      <c r="UQ766" s="154"/>
      <c r="UR766" s="154"/>
      <c r="US766" s="154"/>
      <c r="UT766" s="154"/>
      <c r="UU766" s="154"/>
      <c r="UV766" s="154"/>
      <c r="UW766" s="154"/>
      <c r="UX766" s="154"/>
      <c r="UY766" s="154"/>
      <c r="UZ766" s="154"/>
      <c r="VA766" s="154"/>
      <c r="VB766" s="154"/>
      <c r="VC766" s="154"/>
      <c r="VD766" s="154"/>
      <c r="VE766" s="154"/>
      <c r="VF766" s="154"/>
      <c r="VG766" s="154"/>
      <c r="VH766" s="154"/>
      <c r="VI766" s="154"/>
      <c r="VJ766" s="154"/>
      <c r="VK766" s="154"/>
      <c r="VL766" s="154"/>
      <c r="VM766" s="154"/>
      <c r="VN766" s="154"/>
      <c r="VO766" s="154"/>
      <c r="VP766" s="154"/>
      <c r="VQ766" s="154"/>
      <c r="VR766" s="154"/>
      <c r="VS766" s="154"/>
      <c r="VT766" s="154"/>
      <c r="VU766" s="154"/>
      <c r="VV766" s="154"/>
      <c r="VW766" s="154"/>
    </row>
    <row r="767" spans="1:595" s="153" customFormat="1" ht="57" customHeight="1">
      <c r="A767" s="798"/>
      <c r="B767" s="673" t="s">
        <v>1600</v>
      </c>
      <c r="C767" s="657" t="s">
        <v>1601</v>
      </c>
      <c r="D767" s="659" t="s">
        <v>1279</v>
      </c>
      <c r="E767" s="681" t="s">
        <v>1602</v>
      </c>
      <c r="F767" s="659" t="s">
        <v>1603</v>
      </c>
      <c r="G767" s="664">
        <v>42503</v>
      </c>
      <c r="H767" s="687" t="s">
        <v>24</v>
      </c>
      <c r="I767" s="212" t="s">
        <v>352</v>
      </c>
      <c r="J767" s="212" t="s">
        <v>352</v>
      </c>
      <c r="K767" s="197" t="s">
        <v>1604</v>
      </c>
      <c r="L767" s="212" t="s">
        <v>28</v>
      </c>
      <c r="M767" s="152">
        <f>M768</f>
        <v>20000</v>
      </c>
      <c r="N767" s="152">
        <f t="shared" ref="N767:R767" si="99">N768</f>
        <v>20000</v>
      </c>
      <c r="O767" s="152">
        <f t="shared" si="99"/>
        <v>40000</v>
      </c>
      <c r="P767" s="152">
        <f t="shared" si="99"/>
        <v>40000</v>
      </c>
      <c r="Q767" s="152">
        <f t="shared" si="99"/>
        <v>40000</v>
      </c>
      <c r="R767" s="152">
        <f t="shared" si="99"/>
        <v>40000</v>
      </c>
      <c r="S767" s="546"/>
      <c r="AU767" s="154"/>
      <c r="AV767" s="154"/>
      <c r="AW767" s="154"/>
      <c r="AX767" s="154"/>
      <c r="AY767" s="154"/>
      <c r="AZ767" s="154"/>
      <c r="BA767" s="154"/>
      <c r="BB767" s="154"/>
      <c r="BC767" s="154"/>
      <c r="BD767" s="154"/>
      <c r="BE767" s="154"/>
      <c r="BF767" s="154"/>
      <c r="BG767" s="154"/>
      <c r="BH767" s="154"/>
      <c r="BI767" s="154"/>
      <c r="BJ767" s="154"/>
      <c r="BK767" s="154"/>
      <c r="BL767" s="154"/>
      <c r="BM767" s="154"/>
      <c r="BN767" s="154"/>
      <c r="BO767" s="154"/>
      <c r="BP767" s="154"/>
      <c r="BQ767" s="154"/>
      <c r="BR767" s="154"/>
      <c r="BS767" s="154"/>
      <c r="BT767" s="154"/>
      <c r="BU767" s="154"/>
      <c r="BV767" s="154"/>
      <c r="BW767" s="154"/>
      <c r="BX767" s="154"/>
      <c r="BY767" s="154"/>
      <c r="BZ767" s="154"/>
      <c r="CA767" s="154"/>
      <c r="CB767" s="154"/>
      <c r="CC767" s="154"/>
      <c r="CD767" s="154"/>
      <c r="CE767" s="154"/>
      <c r="CF767" s="154"/>
      <c r="CG767" s="154"/>
      <c r="CH767" s="154"/>
      <c r="CI767" s="154"/>
      <c r="CJ767" s="154"/>
      <c r="CK767" s="154"/>
      <c r="CL767" s="154"/>
      <c r="CM767" s="154"/>
      <c r="CN767" s="154"/>
      <c r="CO767" s="154"/>
      <c r="CP767" s="154"/>
      <c r="CQ767" s="154"/>
      <c r="CR767" s="154"/>
      <c r="CS767" s="154"/>
      <c r="CT767" s="154"/>
      <c r="CU767" s="154"/>
      <c r="CV767" s="154"/>
      <c r="CW767" s="154"/>
      <c r="CX767" s="154"/>
      <c r="CY767" s="154"/>
      <c r="CZ767" s="154"/>
      <c r="DA767" s="154"/>
      <c r="DB767" s="154"/>
      <c r="DC767" s="154"/>
      <c r="DD767" s="154"/>
      <c r="DE767" s="154"/>
      <c r="DF767" s="154"/>
      <c r="DG767" s="154"/>
      <c r="DH767" s="154"/>
      <c r="DI767" s="154"/>
      <c r="DJ767" s="154"/>
      <c r="DK767" s="154"/>
      <c r="DL767" s="154"/>
      <c r="DM767" s="154"/>
      <c r="DN767" s="154"/>
      <c r="DO767" s="154"/>
      <c r="DP767" s="154"/>
      <c r="DQ767" s="154"/>
      <c r="DR767" s="154"/>
      <c r="DS767" s="154"/>
      <c r="DT767" s="154"/>
      <c r="DU767" s="154"/>
      <c r="DV767" s="154"/>
      <c r="DW767" s="154"/>
      <c r="DX767" s="154"/>
      <c r="DY767" s="154"/>
      <c r="DZ767" s="154"/>
      <c r="EA767" s="154"/>
      <c r="EB767" s="154"/>
      <c r="EC767" s="154"/>
      <c r="ED767" s="154"/>
      <c r="EE767" s="154"/>
      <c r="EF767" s="154"/>
      <c r="EG767" s="154"/>
      <c r="EH767" s="154"/>
      <c r="EI767" s="154"/>
      <c r="EJ767" s="154"/>
      <c r="EK767" s="154"/>
      <c r="EL767" s="154"/>
      <c r="EM767" s="154"/>
      <c r="EN767" s="154"/>
      <c r="EO767" s="154"/>
      <c r="EP767" s="154"/>
      <c r="EQ767" s="154"/>
      <c r="ER767" s="154"/>
      <c r="ES767" s="154"/>
      <c r="ET767" s="154"/>
      <c r="EU767" s="154"/>
      <c r="EV767" s="154"/>
      <c r="EW767" s="154"/>
      <c r="EX767" s="154"/>
      <c r="EY767" s="154"/>
      <c r="EZ767" s="154"/>
      <c r="FA767" s="154"/>
      <c r="FB767" s="154"/>
      <c r="FC767" s="154"/>
      <c r="FD767" s="154"/>
      <c r="FE767" s="154"/>
      <c r="FF767" s="154"/>
      <c r="FG767" s="154"/>
      <c r="FH767" s="154"/>
      <c r="FI767" s="154"/>
      <c r="FJ767" s="154"/>
      <c r="FK767" s="154"/>
      <c r="FL767" s="154"/>
      <c r="FM767" s="154"/>
      <c r="FN767" s="154"/>
      <c r="FO767" s="154"/>
      <c r="FP767" s="154"/>
      <c r="FQ767" s="154"/>
      <c r="FR767" s="154"/>
      <c r="FS767" s="154"/>
      <c r="FT767" s="154"/>
      <c r="FU767" s="154"/>
      <c r="FV767" s="154"/>
      <c r="FW767" s="154"/>
      <c r="FX767" s="154"/>
      <c r="FY767" s="154"/>
      <c r="FZ767" s="154"/>
      <c r="GA767" s="154"/>
      <c r="GB767" s="154"/>
      <c r="GC767" s="154"/>
      <c r="GD767" s="154"/>
      <c r="GE767" s="154"/>
      <c r="GF767" s="154"/>
      <c r="GG767" s="154"/>
      <c r="GH767" s="154"/>
      <c r="GI767" s="154"/>
      <c r="GJ767" s="154"/>
      <c r="GK767" s="154"/>
      <c r="GL767" s="154"/>
      <c r="GM767" s="154"/>
      <c r="GN767" s="154"/>
      <c r="GO767" s="154"/>
      <c r="GP767" s="154"/>
      <c r="GQ767" s="154"/>
      <c r="GR767" s="154"/>
      <c r="GS767" s="154"/>
      <c r="GT767" s="154"/>
      <c r="GU767" s="154"/>
      <c r="GV767" s="154"/>
      <c r="GW767" s="154"/>
      <c r="GX767" s="154"/>
      <c r="GY767" s="154"/>
      <c r="GZ767" s="154"/>
      <c r="HA767" s="154"/>
      <c r="HB767" s="154"/>
      <c r="HC767" s="154"/>
      <c r="HD767" s="154"/>
      <c r="HE767" s="154"/>
      <c r="HF767" s="154"/>
      <c r="HG767" s="154"/>
      <c r="HH767" s="154"/>
      <c r="HI767" s="154"/>
      <c r="HJ767" s="154"/>
      <c r="HK767" s="154"/>
      <c r="HL767" s="154"/>
      <c r="HM767" s="154"/>
      <c r="HN767" s="154"/>
      <c r="HO767" s="154"/>
      <c r="HP767" s="154"/>
      <c r="HQ767" s="154"/>
      <c r="HR767" s="154"/>
      <c r="HS767" s="154"/>
      <c r="HT767" s="154"/>
      <c r="HU767" s="154"/>
      <c r="HV767" s="154"/>
      <c r="HW767" s="154"/>
      <c r="HX767" s="154"/>
      <c r="HY767" s="154"/>
      <c r="HZ767" s="154"/>
      <c r="IA767" s="154"/>
      <c r="IB767" s="154"/>
      <c r="IC767" s="154"/>
      <c r="ID767" s="154"/>
      <c r="IE767" s="154"/>
      <c r="IF767" s="154"/>
      <c r="IG767" s="154"/>
      <c r="IH767" s="154"/>
      <c r="II767" s="154"/>
      <c r="IJ767" s="154"/>
      <c r="IK767" s="154"/>
      <c r="IL767" s="154"/>
      <c r="IM767" s="154"/>
      <c r="IN767" s="154"/>
      <c r="IO767" s="154"/>
      <c r="IP767" s="154"/>
      <c r="IQ767" s="154"/>
      <c r="IR767" s="154"/>
      <c r="IS767" s="154"/>
      <c r="IT767" s="154"/>
      <c r="IU767" s="154"/>
      <c r="IV767" s="154"/>
      <c r="IW767" s="154"/>
      <c r="IX767" s="154"/>
      <c r="IY767" s="154"/>
      <c r="IZ767" s="154"/>
      <c r="JA767" s="154"/>
      <c r="JB767" s="154"/>
      <c r="JC767" s="154"/>
      <c r="JD767" s="154"/>
      <c r="JE767" s="154"/>
      <c r="JF767" s="154"/>
      <c r="JG767" s="154"/>
      <c r="JH767" s="154"/>
      <c r="JI767" s="154"/>
      <c r="JJ767" s="154"/>
      <c r="JK767" s="154"/>
      <c r="JL767" s="154"/>
      <c r="JM767" s="154"/>
      <c r="JN767" s="154"/>
      <c r="JO767" s="154"/>
      <c r="JP767" s="154"/>
      <c r="JQ767" s="154"/>
      <c r="JR767" s="154"/>
      <c r="JS767" s="154"/>
      <c r="JT767" s="154"/>
      <c r="JU767" s="154"/>
      <c r="JV767" s="154"/>
      <c r="JW767" s="154"/>
      <c r="JX767" s="154"/>
      <c r="JY767" s="154"/>
      <c r="JZ767" s="154"/>
      <c r="KA767" s="154"/>
      <c r="KB767" s="154"/>
      <c r="KC767" s="154"/>
      <c r="KD767" s="154"/>
      <c r="KE767" s="154"/>
      <c r="KF767" s="154"/>
      <c r="KG767" s="154"/>
      <c r="KH767" s="154"/>
      <c r="KI767" s="154"/>
      <c r="KJ767" s="154"/>
      <c r="KK767" s="154"/>
      <c r="KL767" s="154"/>
      <c r="KM767" s="154"/>
      <c r="KN767" s="154"/>
      <c r="KO767" s="154"/>
      <c r="KP767" s="154"/>
      <c r="KQ767" s="154"/>
      <c r="KR767" s="154"/>
      <c r="KS767" s="154"/>
      <c r="KT767" s="154"/>
      <c r="KU767" s="154"/>
      <c r="KV767" s="154"/>
      <c r="KW767" s="154"/>
      <c r="KX767" s="154"/>
      <c r="KY767" s="154"/>
      <c r="KZ767" s="154"/>
      <c r="LA767" s="154"/>
      <c r="LB767" s="154"/>
      <c r="LC767" s="154"/>
      <c r="LD767" s="154"/>
      <c r="LE767" s="154"/>
      <c r="LF767" s="154"/>
      <c r="LG767" s="154"/>
      <c r="LH767" s="154"/>
      <c r="LI767" s="154"/>
      <c r="LJ767" s="154"/>
      <c r="LK767" s="154"/>
      <c r="LL767" s="154"/>
      <c r="LM767" s="154"/>
      <c r="LN767" s="154"/>
      <c r="LO767" s="154"/>
      <c r="LP767" s="154"/>
      <c r="LQ767" s="154"/>
      <c r="LR767" s="154"/>
      <c r="LS767" s="154"/>
      <c r="LT767" s="154"/>
      <c r="LU767" s="154"/>
      <c r="LV767" s="154"/>
      <c r="LW767" s="154"/>
      <c r="LX767" s="154"/>
      <c r="LY767" s="154"/>
      <c r="LZ767" s="154"/>
      <c r="MA767" s="154"/>
      <c r="MB767" s="154"/>
      <c r="MC767" s="154"/>
      <c r="MD767" s="154"/>
      <c r="ME767" s="154"/>
      <c r="MF767" s="154"/>
      <c r="MG767" s="154"/>
      <c r="MH767" s="154"/>
      <c r="MI767" s="154"/>
      <c r="MJ767" s="154"/>
      <c r="MK767" s="154"/>
      <c r="ML767" s="154"/>
      <c r="MM767" s="154"/>
      <c r="MN767" s="154"/>
      <c r="MO767" s="154"/>
      <c r="MP767" s="154"/>
      <c r="MQ767" s="154"/>
      <c r="MR767" s="154"/>
      <c r="MS767" s="154"/>
      <c r="MT767" s="154"/>
      <c r="MU767" s="154"/>
      <c r="MV767" s="154"/>
      <c r="MW767" s="154"/>
      <c r="MX767" s="154"/>
      <c r="MY767" s="154"/>
      <c r="MZ767" s="154"/>
      <c r="NA767" s="154"/>
      <c r="NB767" s="154"/>
      <c r="NC767" s="154"/>
      <c r="ND767" s="154"/>
      <c r="NE767" s="154"/>
      <c r="NF767" s="154"/>
      <c r="NG767" s="154"/>
      <c r="NH767" s="154"/>
      <c r="NI767" s="154"/>
      <c r="NJ767" s="154"/>
      <c r="NK767" s="154"/>
      <c r="NL767" s="154"/>
      <c r="NM767" s="154"/>
      <c r="NN767" s="154"/>
      <c r="NO767" s="154"/>
      <c r="NP767" s="154"/>
      <c r="NQ767" s="154"/>
      <c r="NR767" s="154"/>
      <c r="NS767" s="154"/>
      <c r="NT767" s="154"/>
      <c r="NU767" s="154"/>
      <c r="NV767" s="154"/>
      <c r="NW767" s="154"/>
      <c r="NX767" s="154"/>
      <c r="NY767" s="154"/>
      <c r="NZ767" s="154"/>
      <c r="OA767" s="154"/>
      <c r="OB767" s="154"/>
      <c r="OC767" s="154"/>
      <c r="OD767" s="154"/>
      <c r="OE767" s="154"/>
      <c r="OF767" s="154"/>
      <c r="OG767" s="154"/>
      <c r="OH767" s="154"/>
      <c r="OI767" s="154"/>
      <c r="OJ767" s="154"/>
      <c r="OK767" s="154"/>
      <c r="OL767" s="154"/>
      <c r="OM767" s="154"/>
      <c r="ON767" s="154"/>
      <c r="OO767" s="154"/>
      <c r="OP767" s="154"/>
      <c r="OQ767" s="154"/>
      <c r="OR767" s="154"/>
      <c r="OS767" s="154"/>
      <c r="OT767" s="154"/>
      <c r="OU767" s="154"/>
      <c r="OV767" s="154"/>
      <c r="OW767" s="154"/>
      <c r="OX767" s="154"/>
      <c r="OY767" s="154"/>
      <c r="OZ767" s="154"/>
      <c r="PA767" s="154"/>
      <c r="PB767" s="154"/>
      <c r="PC767" s="154"/>
      <c r="PD767" s="154"/>
      <c r="PE767" s="154"/>
      <c r="PF767" s="154"/>
      <c r="PG767" s="154"/>
      <c r="PH767" s="154"/>
      <c r="PI767" s="154"/>
      <c r="PJ767" s="154"/>
      <c r="PK767" s="154"/>
      <c r="PL767" s="154"/>
      <c r="PM767" s="154"/>
      <c r="PN767" s="154"/>
      <c r="PO767" s="154"/>
      <c r="PP767" s="154"/>
      <c r="PQ767" s="154"/>
      <c r="PR767" s="154"/>
      <c r="PS767" s="154"/>
      <c r="PT767" s="154"/>
      <c r="PU767" s="154"/>
      <c r="PV767" s="154"/>
      <c r="PW767" s="154"/>
      <c r="PX767" s="154"/>
      <c r="PY767" s="154"/>
      <c r="PZ767" s="154"/>
      <c r="QA767" s="154"/>
      <c r="QB767" s="154"/>
      <c r="QC767" s="154"/>
      <c r="QD767" s="154"/>
      <c r="QE767" s="154"/>
      <c r="QF767" s="154"/>
      <c r="QG767" s="154"/>
      <c r="QH767" s="154"/>
      <c r="QI767" s="154"/>
      <c r="QJ767" s="154"/>
      <c r="QK767" s="154"/>
      <c r="QL767" s="154"/>
      <c r="QM767" s="154"/>
      <c r="QN767" s="154"/>
      <c r="QO767" s="154"/>
      <c r="QP767" s="154"/>
      <c r="QQ767" s="154"/>
      <c r="QR767" s="154"/>
      <c r="QS767" s="154"/>
      <c r="QT767" s="154"/>
      <c r="QU767" s="154"/>
      <c r="QV767" s="154"/>
      <c r="QW767" s="154"/>
      <c r="QX767" s="154"/>
      <c r="QY767" s="154"/>
      <c r="QZ767" s="154"/>
      <c r="RA767" s="154"/>
      <c r="RB767" s="154"/>
      <c r="RC767" s="154"/>
      <c r="RD767" s="154"/>
      <c r="RE767" s="154"/>
      <c r="RF767" s="154"/>
      <c r="RG767" s="154"/>
      <c r="RH767" s="154"/>
      <c r="RI767" s="154"/>
      <c r="RJ767" s="154"/>
      <c r="RK767" s="154"/>
      <c r="RL767" s="154"/>
      <c r="RM767" s="154"/>
      <c r="RN767" s="154"/>
      <c r="RO767" s="154"/>
      <c r="RP767" s="154"/>
      <c r="RQ767" s="154"/>
      <c r="RR767" s="154"/>
      <c r="RS767" s="154"/>
      <c r="RT767" s="154"/>
      <c r="RU767" s="154"/>
      <c r="RV767" s="154"/>
      <c r="RW767" s="154"/>
      <c r="RX767" s="154"/>
      <c r="RY767" s="154"/>
      <c r="RZ767" s="154"/>
      <c r="SA767" s="154"/>
      <c r="SB767" s="154"/>
      <c r="SC767" s="154"/>
      <c r="SD767" s="154"/>
      <c r="SE767" s="154"/>
      <c r="SF767" s="154"/>
      <c r="SG767" s="154"/>
      <c r="SH767" s="154"/>
      <c r="SI767" s="154"/>
      <c r="SJ767" s="154"/>
      <c r="SK767" s="154"/>
      <c r="SL767" s="154"/>
      <c r="SM767" s="154"/>
      <c r="SN767" s="154"/>
      <c r="SO767" s="154"/>
      <c r="SP767" s="154"/>
      <c r="SQ767" s="154"/>
      <c r="SR767" s="154"/>
      <c r="SS767" s="154"/>
      <c r="ST767" s="154"/>
      <c r="SU767" s="154"/>
      <c r="SV767" s="154"/>
      <c r="SW767" s="154"/>
      <c r="SX767" s="154"/>
      <c r="SY767" s="154"/>
      <c r="SZ767" s="154"/>
      <c r="TA767" s="154"/>
      <c r="TB767" s="154"/>
      <c r="TC767" s="154"/>
      <c r="TD767" s="154"/>
      <c r="TE767" s="154"/>
      <c r="TF767" s="154"/>
      <c r="TG767" s="154"/>
      <c r="TH767" s="154"/>
      <c r="TI767" s="154"/>
      <c r="TJ767" s="154"/>
      <c r="TK767" s="154"/>
      <c r="TL767" s="154"/>
      <c r="TM767" s="154"/>
      <c r="TN767" s="154"/>
      <c r="TO767" s="154"/>
      <c r="TP767" s="154"/>
      <c r="TQ767" s="154"/>
      <c r="TR767" s="154"/>
      <c r="TS767" s="154"/>
      <c r="TT767" s="154"/>
      <c r="TU767" s="154"/>
      <c r="TV767" s="154"/>
      <c r="TW767" s="154"/>
      <c r="TX767" s="154"/>
      <c r="TY767" s="154"/>
      <c r="TZ767" s="154"/>
      <c r="UA767" s="154"/>
      <c r="UB767" s="154"/>
      <c r="UC767" s="154"/>
      <c r="UD767" s="154"/>
      <c r="UE767" s="154"/>
      <c r="UF767" s="154"/>
      <c r="UG767" s="154"/>
      <c r="UH767" s="154"/>
      <c r="UI767" s="154"/>
      <c r="UJ767" s="154"/>
      <c r="UK767" s="154"/>
      <c r="UL767" s="154"/>
      <c r="UM767" s="154"/>
      <c r="UN767" s="154"/>
      <c r="UO767" s="154"/>
      <c r="UP767" s="154"/>
      <c r="UQ767" s="154"/>
      <c r="UR767" s="154"/>
      <c r="US767" s="154"/>
      <c r="UT767" s="154"/>
      <c r="UU767" s="154"/>
      <c r="UV767" s="154"/>
      <c r="UW767" s="154"/>
      <c r="UX767" s="154"/>
      <c r="UY767" s="154"/>
      <c r="UZ767" s="154"/>
      <c r="VA767" s="154"/>
      <c r="VB767" s="154"/>
      <c r="VC767" s="154"/>
      <c r="VD767" s="154"/>
      <c r="VE767" s="154"/>
      <c r="VF767" s="154"/>
      <c r="VG767" s="154"/>
      <c r="VH767" s="154"/>
      <c r="VI767" s="154"/>
      <c r="VJ767" s="154"/>
      <c r="VK767" s="154"/>
      <c r="VL767" s="154"/>
      <c r="VM767" s="154"/>
      <c r="VN767" s="154"/>
      <c r="VO767" s="154"/>
      <c r="VP767" s="154"/>
      <c r="VQ767" s="154"/>
      <c r="VR767" s="154"/>
      <c r="VS767" s="154"/>
      <c r="VT767" s="154"/>
      <c r="VU767" s="154"/>
      <c r="VV767" s="154"/>
      <c r="VW767" s="154"/>
    </row>
    <row r="768" spans="1:595" s="153" customFormat="1" ht="57" customHeight="1">
      <c r="A768" s="798"/>
      <c r="B768" s="689"/>
      <c r="C768" s="658"/>
      <c r="D768" s="660"/>
      <c r="E768" s="682"/>
      <c r="F768" s="660"/>
      <c r="G768" s="665"/>
      <c r="H768" s="707"/>
      <c r="I768" s="192" t="s">
        <v>352</v>
      </c>
      <c r="J768" s="192" t="s">
        <v>352</v>
      </c>
      <c r="K768" s="175" t="s">
        <v>1604</v>
      </c>
      <c r="L768" s="192" t="s">
        <v>36</v>
      </c>
      <c r="M768" s="155">
        <v>20000</v>
      </c>
      <c r="N768" s="155">
        <v>20000</v>
      </c>
      <c r="O768" s="155">
        <v>40000</v>
      </c>
      <c r="P768" s="168">
        <v>40000</v>
      </c>
      <c r="Q768" s="161">
        <v>40000</v>
      </c>
      <c r="R768" s="155">
        <v>40000</v>
      </c>
      <c r="S768" s="545">
        <v>3</v>
      </c>
      <c r="AU768" s="154"/>
      <c r="AV768" s="154"/>
      <c r="AW768" s="154"/>
      <c r="AX768" s="154"/>
      <c r="AY768" s="154"/>
      <c r="AZ768" s="154"/>
      <c r="BA768" s="154"/>
      <c r="BB768" s="154"/>
      <c r="BC768" s="154"/>
      <c r="BD768" s="154"/>
      <c r="BE768" s="154"/>
      <c r="BF768" s="154"/>
      <c r="BG768" s="154"/>
      <c r="BH768" s="154"/>
      <c r="BI768" s="154"/>
      <c r="BJ768" s="154"/>
      <c r="BK768" s="154"/>
      <c r="BL768" s="154"/>
      <c r="BM768" s="154"/>
      <c r="BN768" s="154"/>
      <c r="BO768" s="154"/>
      <c r="BP768" s="154"/>
      <c r="BQ768" s="154"/>
      <c r="BR768" s="154"/>
      <c r="BS768" s="154"/>
      <c r="BT768" s="154"/>
      <c r="BU768" s="154"/>
      <c r="BV768" s="154"/>
      <c r="BW768" s="154"/>
      <c r="BX768" s="154"/>
      <c r="BY768" s="154"/>
      <c r="BZ768" s="154"/>
      <c r="CA768" s="154"/>
      <c r="CB768" s="154"/>
      <c r="CC768" s="154"/>
      <c r="CD768" s="154"/>
      <c r="CE768" s="154"/>
      <c r="CF768" s="154"/>
      <c r="CG768" s="154"/>
      <c r="CH768" s="154"/>
      <c r="CI768" s="154"/>
      <c r="CJ768" s="154"/>
      <c r="CK768" s="154"/>
      <c r="CL768" s="154"/>
      <c r="CM768" s="154"/>
      <c r="CN768" s="154"/>
      <c r="CO768" s="154"/>
      <c r="CP768" s="154"/>
      <c r="CQ768" s="154"/>
      <c r="CR768" s="154"/>
      <c r="CS768" s="154"/>
      <c r="CT768" s="154"/>
      <c r="CU768" s="154"/>
      <c r="CV768" s="154"/>
      <c r="CW768" s="154"/>
      <c r="CX768" s="154"/>
      <c r="CY768" s="154"/>
      <c r="CZ768" s="154"/>
      <c r="DA768" s="154"/>
      <c r="DB768" s="154"/>
      <c r="DC768" s="154"/>
      <c r="DD768" s="154"/>
      <c r="DE768" s="154"/>
      <c r="DF768" s="154"/>
      <c r="DG768" s="154"/>
      <c r="DH768" s="154"/>
      <c r="DI768" s="154"/>
      <c r="DJ768" s="154"/>
      <c r="DK768" s="154"/>
      <c r="DL768" s="154"/>
      <c r="DM768" s="154"/>
      <c r="DN768" s="154"/>
      <c r="DO768" s="154"/>
      <c r="DP768" s="154"/>
      <c r="DQ768" s="154"/>
      <c r="DR768" s="154"/>
      <c r="DS768" s="154"/>
      <c r="DT768" s="154"/>
      <c r="DU768" s="154"/>
      <c r="DV768" s="154"/>
      <c r="DW768" s="154"/>
      <c r="DX768" s="154"/>
      <c r="DY768" s="154"/>
      <c r="DZ768" s="154"/>
      <c r="EA768" s="154"/>
      <c r="EB768" s="154"/>
      <c r="EC768" s="154"/>
      <c r="ED768" s="154"/>
      <c r="EE768" s="154"/>
      <c r="EF768" s="154"/>
      <c r="EG768" s="154"/>
      <c r="EH768" s="154"/>
      <c r="EI768" s="154"/>
      <c r="EJ768" s="154"/>
      <c r="EK768" s="154"/>
      <c r="EL768" s="154"/>
      <c r="EM768" s="154"/>
      <c r="EN768" s="154"/>
      <c r="EO768" s="154"/>
      <c r="EP768" s="154"/>
      <c r="EQ768" s="154"/>
      <c r="ER768" s="154"/>
      <c r="ES768" s="154"/>
      <c r="ET768" s="154"/>
      <c r="EU768" s="154"/>
      <c r="EV768" s="154"/>
      <c r="EW768" s="154"/>
      <c r="EX768" s="154"/>
      <c r="EY768" s="154"/>
      <c r="EZ768" s="154"/>
      <c r="FA768" s="154"/>
      <c r="FB768" s="154"/>
      <c r="FC768" s="154"/>
      <c r="FD768" s="154"/>
      <c r="FE768" s="154"/>
      <c r="FF768" s="154"/>
      <c r="FG768" s="154"/>
      <c r="FH768" s="154"/>
      <c r="FI768" s="154"/>
      <c r="FJ768" s="154"/>
      <c r="FK768" s="154"/>
      <c r="FL768" s="154"/>
      <c r="FM768" s="154"/>
      <c r="FN768" s="154"/>
      <c r="FO768" s="154"/>
      <c r="FP768" s="154"/>
      <c r="FQ768" s="154"/>
      <c r="FR768" s="154"/>
      <c r="FS768" s="154"/>
      <c r="FT768" s="154"/>
      <c r="FU768" s="154"/>
      <c r="FV768" s="154"/>
      <c r="FW768" s="154"/>
      <c r="FX768" s="154"/>
      <c r="FY768" s="154"/>
      <c r="FZ768" s="154"/>
      <c r="GA768" s="154"/>
      <c r="GB768" s="154"/>
      <c r="GC768" s="154"/>
      <c r="GD768" s="154"/>
      <c r="GE768" s="154"/>
      <c r="GF768" s="154"/>
      <c r="GG768" s="154"/>
      <c r="GH768" s="154"/>
      <c r="GI768" s="154"/>
      <c r="GJ768" s="154"/>
      <c r="GK768" s="154"/>
      <c r="GL768" s="154"/>
      <c r="GM768" s="154"/>
      <c r="GN768" s="154"/>
      <c r="GO768" s="154"/>
      <c r="GP768" s="154"/>
      <c r="GQ768" s="154"/>
      <c r="GR768" s="154"/>
      <c r="GS768" s="154"/>
      <c r="GT768" s="154"/>
      <c r="GU768" s="154"/>
      <c r="GV768" s="154"/>
      <c r="GW768" s="154"/>
      <c r="GX768" s="154"/>
      <c r="GY768" s="154"/>
      <c r="GZ768" s="154"/>
      <c r="HA768" s="154"/>
      <c r="HB768" s="154"/>
      <c r="HC768" s="154"/>
      <c r="HD768" s="154"/>
      <c r="HE768" s="154"/>
      <c r="HF768" s="154"/>
      <c r="HG768" s="154"/>
      <c r="HH768" s="154"/>
      <c r="HI768" s="154"/>
      <c r="HJ768" s="154"/>
      <c r="HK768" s="154"/>
      <c r="HL768" s="154"/>
      <c r="HM768" s="154"/>
      <c r="HN768" s="154"/>
      <c r="HO768" s="154"/>
      <c r="HP768" s="154"/>
      <c r="HQ768" s="154"/>
      <c r="HR768" s="154"/>
      <c r="HS768" s="154"/>
      <c r="HT768" s="154"/>
      <c r="HU768" s="154"/>
      <c r="HV768" s="154"/>
      <c r="HW768" s="154"/>
      <c r="HX768" s="154"/>
      <c r="HY768" s="154"/>
      <c r="HZ768" s="154"/>
      <c r="IA768" s="154"/>
      <c r="IB768" s="154"/>
      <c r="IC768" s="154"/>
      <c r="ID768" s="154"/>
      <c r="IE768" s="154"/>
      <c r="IF768" s="154"/>
      <c r="IG768" s="154"/>
      <c r="IH768" s="154"/>
      <c r="II768" s="154"/>
      <c r="IJ768" s="154"/>
      <c r="IK768" s="154"/>
      <c r="IL768" s="154"/>
      <c r="IM768" s="154"/>
      <c r="IN768" s="154"/>
      <c r="IO768" s="154"/>
      <c r="IP768" s="154"/>
      <c r="IQ768" s="154"/>
      <c r="IR768" s="154"/>
      <c r="IS768" s="154"/>
      <c r="IT768" s="154"/>
      <c r="IU768" s="154"/>
      <c r="IV768" s="154"/>
      <c r="IW768" s="154"/>
      <c r="IX768" s="154"/>
      <c r="IY768" s="154"/>
      <c r="IZ768" s="154"/>
      <c r="JA768" s="154"/>
      <c r="JB768" s="154"/>
      <c r="JC768" s="154"/>
      <c r="JD768" s="154"/>
      <c r="JE768" s="154"/>
      <c r="JF768" s="154"/>
      <c r="JG768" s="154"/>
      <c r="JH768" s="154"/>
      <c r="JI768" s="154"/>
      <c r="JJ768" s="154"/>
      <c r="JK768" s="154"/>
      <c r="JL768" s="154"/>
      <c r="JM768" s="154"/>
      <c r="JN768" s="154"/>
      <c r="JO768" s="154"/>
      <c r="JP768" s="154"/>
      <c r="JQ768" s="154"/>
      <c r="JR768" s="154"/>
      <c r="JS768" s="154"/>
      <c r="JT768" s="154"/>
      <c r="JU768" s="154"/>
      <c r="JV768" s="154"/>
      <c r="JW768" s="154"/>
      <c r="JX768" s="154"/>
      <c r="JY768" s="154"/>
      <c r="JZ768" s="154"/>
      <c r="KA768" s="154"/>
      <c r="KB768" s="154"/>
      <c r="KC768" s="154"/>
      <c r="KD768" s="154"/>
      <c r="KE768" s="154"/>
      <c r="KF768" s="154"/>
      <c r="KG768" s="154"/>
      <c r="KH768" s="154"/>
      <c r="KI768" s="154"/>
      <c r="KJ768" s="154"/>
      <c r="KK768" s="154"/>
      <c r="KL768" s="154"/>
      <c r="KM768" s="154"/>
      <c r="KN768" s="154"/>
      <c r="KO768" s="154"/>
      <c r="KP768" s="154"/>
      <c r="KQ768" s="154"/>
      <c r="KR768" s="154"/>
      <c r="KS768" s="154"/>
      <c r="KT768" s="154"/>
      <c r="KU768" s="154"/>
      <c r="KV768" s="154"/>
      <c r="KW768" s="154"/>
      <c r="KX768" s="154"/>
      <c r="KY768" s="154"/>
      <c r="KZ768" s="154"/>
      <c r="LA768" s="154"/>
      <c r="LB768" s="154"/>
      <c r="LC768" s="154"/>
      <c r="LD768" s="154"/>
      <c r="LE768" s="154"/>
      <c r="LF768" s="154"/>
      <c r="LG768" s="154"/>
      <c r="LH768" s="154"/>
      <c r="LI768" s="154"/>
      <c r="LJ768" s="154"/>
      <c r="LK768" s="154"/>
      <c r="LL768" s="154"/>
      <c r="LM768" s="154"/>
      <c r="LN768" s="154"/>
      <c r="LO768" s="154"/>
      <c r="LP768" s="154"/>
      <c r="LQ768" s="154"/>
      <c r="LR768" s="154"/>
      <c r="LS768" s="154"/>
      <c r="LT768" s="154"/>
      <c r="LU768" s="154"/>
      <c r="LV768" s="154"/>
      <c r="LW768" s="154"/>
      <c r="LX768" s="154"/>
      <c r="LY768" s="154"/>
      <c r="LZ768" s="154"/>
      <c r="MA768" s="154"/>
      <c r="MB768" s="154"/>
      <c r="MC768" s="154"/>
      <c r="MD768" s="154"/>
      <c r="ME768" s="154"/>
      <c r="MF768" s="154"/>
      <c r="MG768" s="154"/>
      <c r="MH768" s="154"/>
      <c r="MI768" s="154"/>
      <c r="MJ768" s="154"/>
      <c r="MK768" s="154"/>
      <c r="ML768" s="154"/>
      <c r="MM768" s="154"/>
      <c r="MN768" s="154"/>
      <c r="MO768" s="154"/>
      <c r="MP768" s="154"/>
      <c r="MQ768" s="154"/>
      <c r="MR768" s="154"/>
      <c r="MS768" s="154"/>
      <c r="MT768" s="154"/>
      <c r="MU768" s="154"/>
      <c r="MV768" s="154"/>
      <c r="MW768" s="154"/>
      <c r="MX768" s="154"/>
      <c r="MY768" s="154"/>
      <c r="MZ768" s="154"/>
      <c r="NA768" s="154"/>
      <c r="NB768" s="154"/>
      <c r="NC768" s="154"/>
      <c r="ND768" s="154"/>
      <c r="NE768" s="154"/>
      <c r="NF768" s="154"/>
      <c r="NG768" s="154"/>
      <c r="NH768" s="154"/>
      <c r="NI768" s="154"/>
      <c r="NJ768" s="154"/>
      <c r="NK768" s="154"/>
      <c r="NL768" s="154"/>
      <c r="NM768" s="154"/>
      <c r="NN768" s="154"/>
      <c r="NO768" s="154"/>
      <c r="NP768" s="154"/>
      <c r="NQ768" s="154"/>
      <c r="NR768" s="154"/>
      <c r="NS768" s="154"/>
      <c r="NT768" s="154"/>
      <c r="NU768" s="154"/>
      <c r="NV768" s="154"/>
      <c r="NW768" s="154"/>
      <c r="NX768" s="154"/>
      <c r="NY768" s="154"/>
      <c r="NZ768" s="154"/>
      <c r="OA768" s="154"/>
      <c r="OB768" s="154"/>
      <c r="OC768" s="154"/>
      <c r="OD768" s="154"/>
      <c r="OE768" s="154"/>
      <c r="OF768" s="154"/>
      <c r="OG768" s="154"/>
      <c r="OH768" s="154"/>
      <c r="OI768" s="154"/>
      <c r="OJ768" s="154"/>
      <c r="OK768" s="154"/>
      <c r="OL768" s="154"/>
      <c r="OM768" s="154"/>
      <c r="ON768" s="154"/>
      <c r="OO768" s="154"/>
      <c r="OP768" s="154"/>
      <c r="OQ768" s="154"/>
      <c r="OR768" s="154"/>
      <c r="OS768" s="154"/>
      <c r="OT768" s="154"/>
      <c r="OU768" s="154"/>
      <c r="OV768" s="154"/>
      <c r="OW768" s="154"/>
      <c r="OX768" s="154"/>
      <c r="OY768" s="154"/>
      <c r="OZ768" s="154"/>
      <c r="PA768" s="154"/>
      <c r="PB768" s="154"/>
      <c r="PC768" s="154"/>
      <c r="PD768" s="154"/>
      <c r="PE768" s="154"/>
      <c r="PF768" s="154"/>
      <c r="PG768" s="154"/>
      <c r="PH768" s="154"/>
      <c r="PI768" s="154"/>
      <c r="PJ768" s="154"/>
      <c r="PK768" s="154"/>
      <c r="PL768" s="154"/>
      <c r="PM768" s="154"/>
      <c r="PN768" s="154"/>
      <c r="PO768" s="154"/>
      <c r="PP768" s="154"/>
      <c r="PQ768" s="154"/>
      <c r="PR768" s="154"/>
      <c r="PS768" s="154"/>
      <c r="PT768" s="154"/>
      <c r="PU768" s="154"/>
      <c r="PV768" s="154"/>
      <c r="PW768" s="154"/>
      <c r="PX768" s="154"/>
      <c r="PY768" s="154"/>
      <c r="PZ768" s="154"/>
      <c r="QA768" s="154"/>
      <c r="QB768" s="154"/>
      <c r="QC768" s="154"/>
      <c r="QD768" s="154"/>
      <c r="QE768" s="154"/>
      <c r="QF768" s="154"/>
      <c r="QG768" s="154"/>
      <c r="QH768" s="154"/>
      <c r="QI768" s="154"/>
      <c r="QJ768" s="154"/>
      <c r="QK768" s="154"/>
      <c r="QL768" s="154"/>
      <c r="QM768" s="154"/>
      <c r="QN768" s="154"/>
      <c r="QO768" s="154"/>
      <c r="QP768" s="154"/>
      <c r="QQ768" s="154"/>
      <c r="QR768" s="154"/>
      <c r="QS768" s="154"/>
      <c r="QT768" s="154"/>
      <c r="QU768" s="154"/>
      <c r="QV768" s="154"/>
      <c r="QW768" s="154"/>
      <c r="QX768" s="154"/>
      <c r="QY768" s="154"/>
      <c r="QZ768" s="154"/>
      <c r="RA768" s="154"/>
      <c r="RB768" s="154"/>
      <c r="RC768" s="154"/>
      <c r="RD768" s="154"/>
      <c r="RE768" s="154"/>
      <c r="RF768" s="154"/>
      <c r="RG768" s="154"/>
      <c r="RH768" s="154"/>
      <c r="RI768" s="154"/>
      <c r="RJ768" s="154"/>
      <c r="RK768" s="154"/>
      <c r="RL768" s="154"/>
      <c r="RM768" s="154"/>
      <c r="RN768" s="154"/>
      <c r="RO768" s="154"/>
      <c r="RP768" s="154"/>
      <c r="RQ768" s="154"/>
      <c r="RR768" s="154"/>
      <c r="RS768" s="154"/>
      <c r="RT768" s="154"/>
      <c r="RU768" s="154"/>
      <c r="RV768" s="154"/>
      <c r="RW768" s="154"/>
      <c r="RX768" s="154"/>
      <c r="RY768" s="154"/>
      <c r="RZ768" s="154"/>
      <c r="SA768" s="154"/>
      <c r="SB768" s="154"/>
      <c r="SC768" s="154"/>
      <c r="SD768" s="154"/>
      <c r="SE768" s="154"/>
      <c r="SF768" s="154"/>
      <c r="SG768" s="154"/>
      <c r="SH768" s="154"/>
      <c r="SI768" s="154"/>
      <c r="SJ768" s="154"/>
      <c r="SK768" s="154"/>
      <c r="SL768" s="154"/>
      <c r="SM768" s="154"/>
      <c r="SN768" s="154"/>
      <c r="SO768" s="154"/>
      <c r="SP768" s="154"/>
      <c r="SQ768" s="154"/>
      <c r="SR768" s="154"/>
      <c r="SS768" s="154"/>
      <c r="ST768" s="154"/>
      <c r="SU768" s="154"/>
      <c r="SV768" s="154"/>
      <c r="SW768" s="154"/>
      <c r="SX768" s="154"/>
      <c r="SY768" s="154"/>
      <c r="SZ768" s="154"/>
      <c r="TA768" s="154"/>
      <c r="TB768" s="154"/>
      <c r="TC768" s="154"/>
      <c r="TD768" s="154"/>
      <c r="TE768" s="154"/>
      <c r="TF768" s="154"/>
      <c r="TG768" s="154"/>
      <c r="TH768" s="154"/>
      <c r="TI768" s="154"/>
      <c r="TJ768" s="154"/>
      <c r="TK768" s="154"/>
      <c r="TL768" s="154"/>
      <c r="TM768" s="154"/>
      <c r="TN768" s="154"/>
      <c r="TO768" s="154"/>
      <c r="TP768" s="154"/>
      <c r="TQ768" s="154"/>
      <c r="TR768" s="154"/>
      <c r="TS768" s="154"/>
      <c r="TT768" s="154"/>
      <c r="TU768" s="154"/>
      <c r="TV768" s="154"/>
      <c r="TW768" s="154"/>
      <c r="TX768" s="154"/>
      <c r="TY768" s="154"/>
      <c r="TZ768" s="154"/>
      <c r="UA768" s="154"/>
      <c r="UB768" s="154"/>
      <c r="UC768" s="154"/>
      <c r="UD768" s="154"/>
      <c r="UE768" s="154"/>
      <c r="UF768" s="154"/>
      <c r="UG768" s="154"/>
      <c r="UH768" s="154"/>
      <c r="UI768" s="154"/>
      <c r="UJ768" s="154"/>
      <c r="UK768" s="154"/>
      <c r="UL768" s="154"/>
      <c r="UM768" s="154"/>
      <c r="UN768" s="154"/>
      <c r="UO768" s="154"/>
      <c r="UP768" s="154"/>
      <c r="UQ768" s="154"/>
      <c r="UR768" s="154"/>
      <c r="US768" s="154"/>
      <c r="UT768" s="154"/>
      <c r="UU768" s="154"/>
      <c r="UV768" s="154"/>
      <c r="UW768" s="154"/>
      <c r="UX768" s="154"/>
      <c r="UY768" s="154"/>
      <c r="UZ768" s="154"/>
      <c r="VA768" s="154"/>
      <c r="VB768" s="154"/>
      <c r="VC768" s="154"/>
      <c r="VD768" s="154"/>
      <c r="VE768" s="154"/>
      <c r="VF768" s="154"/>
      <c r="VG768" s="154"/>
      <c r="VH768" s="154"/>
      <c r="VI768" s="154"/>
      <c r="VJ768" s="154"/>
      <c r="VK768" s="154"/>
      <c r="VL768" s="154"/>
      <c r="VM768" s="154"/>
      <c r="VN768" s="154"/>
      <c r="VO768" s="154"/>
      <c r="VP768" s="154"/>
      <c r="VQ768" s="154"/>
      <c r="VR768" s="154"/>
      <c r="VS768" s="154"/>
      <c r="VT768" s="154"/>
      <c r="VU768" s="154"/>
      <c r="VV768" s="154"/>
      <c r="VW768" s="154"/>
    </row>
    <row r="769" spans="1:595" s="153" customFormat="1" ht="98.25" customHeight="1">
      <c r="A769" s="798"/>
      <c r="B769" s="673" t="s">
        <v>1605</v>
      </c>
      <c r="C769" s="657" t="s">
        <v>1606</v>
      </c>
      <c r="D769" s="659" t="s">
        <v>1279</v>
      </c>
      <c r="E769" s="491" t="s">
        <v>1598</v>
      </c>
      <c r="F769" s="196" t="s">
        <v>51</v>
      </c>
      <c r="G769" s="167">
        <v>45292</v>
      </c>
      <c r="H769" s="222" t="s">
        <v>24</v>
      </c>
      <c r="I769" s="212" t="s">
        <v>352</v>
      </c>
      <c r="J769" s="212" t="s">
        <v>352</v>
      </c>
      <c r="K769" s="197" t="s">
        <v>1607</v>
      </c>
      <c r="L769" s="212" t="s">
        <v>28</v>
      </c>
      <c r="M769" s="152">
        <f>M770</f>
        <v>50000</v>
      </c>
      <c r="N769" s="152">
        <f t="shared" ref="N769:R769" si="100">N770</f>
        <v>50000</v>
      </c>
      <c r="O769" s="152">
        <f t="shared" si="100"/>
        <v>100000</v>
      </c>
      <c r="P769" s="152">
        <f t="shared" si="100"/>
        <v>100000</v>
      </c>
      <c r="Q769" s="152">
        <f t="shared" si="100"/>
        <v>100000</v>
      </c>
      <c r="R769" s="152">
        <f t="shared" si="100"/>
        <v>100000</v>
      </c>
      <c r="S769" s="546"/>
      <c r="AU769" s="154"/>
      <c r="AV769" s="154"/>
      <c r="AW769" s="154"/>
      <c r="AX769" s="154"/>
      <c r="AY769" s="154"/>
      <c r="AZ769" s="154"/>
      <c r="BA769" s="154"/>
      <c r="BB769" s="154"/>
      <c r="BC769" s="154"/>
      <c r="BD769" s="154"/>
      <c r="BE769" s="154"/>
      <c r="BF769" s="154"/>
      <c r="BG769" s="154"/>
      <c r="BH769" s="154"/>
      <c r="BI769" s="154"/>
      <c r="BJ769" s="154"/>
      <c r="BK769" s="154"/>
      <c r="BL769" s="154"/>
      <c r="BM769" s="154"/>
      <c r="BN769" s="154"/>
      <c r="BO769" s="154"/>
      <c r="BP769" s="154"/>
      <c r="BQ769" s="154"/>
      <c r="BR769" s="154"/>
      <c r="BS769" s="154"/>
      <c r="BT769" s="154"/>
      <c r="BU769" s="154"/>
      <c r="BV769" s="154"/>
      <c r="BW769" s="154"/>
      <c r="BX769" s="154"/>
      <c r="BY769" s="154"/>
      <c r="BZ769" s="154"/>
      <c r="CA769" s="154"/>
      <c r="CB769" s="154"/>
      <c r="CC769" s="154"/>
      <c r="CD769" s="154"/>
      <c r="CE769" s="154"/>
      <c r="CF769" s="154"/>
      <c r="CG769" s="154"/>
      <c r="CH769" s="154"/>
      <c r="CI769" s="154"/>
      <c r="CJ769" s="154"/>
      <c r="CK769" s="154"/>
      <c r="CL769" s="154"/>
      <c r="CM769" s="154"/>
      <c r="CN769" s="154"/>
      <c r="CO769" s="154"/>
      <c r="CP769" s="154"/>
      <c r="CQ769" s="154"/>
      <c r="CR769" s="154"/>
      <c r="CS769" s="154"/>
      <c r="CT769" s="154"/>
      <c r="CU769" s="154"/>
      <c r="CV769" s="154"/>
      <c r="CW769" s="154"/>
      <c r="CX769" s="154"/>
      <c r="CY769" s="154"/>
      <c r="CZ769" s="154"/>
      <c r="DA769" s="154"/>
      <c r="DB769" s="154"/>
      <c r="DC769" s="154"/>
      <c r="DD769" s="154"/>
      <c r="DE769" s="154"/>
      <c r="DF769" s="154"/>
      <c r="DG769" s="154"/>
      <c r="DH769" s="154"/>
      <c r="DI769" s="154"/>
      <c r="DJ769" s="154"/>
      <c r="DK769" s="154"/>
      <c r="DL769" s="154"/>
      <c r="DM769" s="154"/>
      <c r="DN769" s="154"/>
      <c r="DO769" s="154"/>
      <c r="DP769" s="154"/>
      <c r="DQ769" s="154"/>
      <c r="DR769" s="154"/>
      <c r="DS769" s="154"/>
      <c r="DT769" s="154"/>
      <c r="DU769" s="154"/>
      <c r="DV769" s="154"/>
      <c r="DW769" s="154"/>
      <c r="DX769" s="154"/>
      <c r="DY769" s="154"/>
      <c r="DZ769" s="154"/>
      <c r="EA769" s="154"/>
      <c r="EB769" s="154"/>
      <c r="EC769" s="154"/>
      <c r="ED769" s="154"/>
      <c r="EE769" s="154"/>
      <c r="EF769" s="154"/>
      <c r="EG769" s="154"/>
      <c r="EH769" s="154"/>
      <c r="EI769" s="154"/>
      <c r="EJ769" s="154"/>
      <c r="EK769" s="154"/>
      <c r="EL769" s="154"/>
      <c r="EM769" s="154"/>
      <c r="EN769" s="154"/>
      <c r="EO769" s="154"/>
      <c r="EP769" s="154"/>
      <c r="EQ769" s="154"/>
      <c r="ER769" s="154"/>
      <c r="ES769" s="154"/>
      <c r="ET769" s="154"/>
      <c r="EU769" s="154"/>
      <c r="EV769" s="154"/>
      <c r="EW769" s="154"/>
      <c r="EX769" s="154"/>
      <c r="EY769" s="154"/>
      <c r="EZ769" s="154"/>
      <c r="FA769" s="154"/>
      <c r="FB769" s="154"/>
      <c r="FC769" s="154"/>
      <c r="FD769" s="154"/>
      <c r="FE769" s="154"/>
      <c r="FF769" s="154"/>
      <c r="FG769" s="154"/>
      <c r="FH769" s="154"/>
      <c r="FI769" s="154"/>
      <c r="FJ769" s="154"/>
      <c r="FK769" s="154"/>
      <c r="FL769" s="154"/>
      <c r="FM769" s="154"/>
      <c r="FN769" s="154"/>
      <c r="FO769" s="154"/>
      <c r="FP769" s="154"/>
      <c r="FQ769" s="154"/>
      <c r="FR769" s="154"/>
      <c r="FS769" s="154"/>
      <c r="FT769" s="154"/>
      <c r="FU769" s="154"/>
      <c r="FV769" s="154"/>
      <c r="FW769" s="154"/>
      <c r="FX769" s="154"/>
      <c r="FY769" s="154"/>
      <c r="FZ769" s="154"/>
      <c r="GA769" s="154"/>
      <c r="GB769" s="154"/>
      <c r="GC769" s="154"/>
      <c r="GD769" s="154"/>
      <c r="GE769" s="154"/>
      <c r="GF769" s="154"/>
      <c r="GG769" s="154"/>
      <c r="GH769" s="154"/>
      <c r="GI769" s="154"/>
      <c r="GJ769" s="154"/>
      <c r="GK769" s="154"/>
      <c r="GL769" s="154"/>
      <c r="GM769" s="154"/>
      <c r="GN769" s="154"/>
      <c r="GO769" s="154"/>
      <c r="GP769" s="154"/>
      <c r="GQ769" s="154"/>
      <c r="GR769" s="154"/>
      <c r="GS769" s="154"/>
      <c r="GT769" s="154"/>
      <c r="GU769" s="154"/>
      <c r="GV769" s="154"/>
      <c r="GW769" s="154"/>
      <c r="GX769" s="154"/>
      <c r="GY769" s="154"/>
      <c r="GZ769" s="154"/>
      <c r="HA769" s="154"/>
      <c r="HB769" s="154"/>
      <c r="HC769" s="154"/>
      <c r="HD769" s="154"/>
      <c r="HE769" s="154"/>
      <c r="HF769" s="154"/>
      <c r="HG769" s="154"/>
      <c r="HH769" s="154"/>
      <c r="HI769" s="154"/>
      <c r="HJ769" s="154"/>
      <c r="HK769" s="154"/>
      <c r="HL769" s="154"/>
      <c r="HM769" s="154"/>
      <c r="HN769" s="154"/>
      <c r="HO769" s="154"/>
      <c r="HP769" s="154"/>
      <c r="HQ769" s="154"/>
      <c r="HR769" s="154"/>
      <c r="HS769" s="154"/>
      <c r="HT769" s="154"/>
      <c r="HU769" s="154"/>
      <c r="HV769" s="154"/>
      <c r="HW769" s="154"/>
      <c r="HX769" s="154"/>
      <c r="HY769" s="154"/>
      <c r="HZ769" s="154"/>
      <c r="IA769" s="154"/>
      <c r="IB769" s="154"/>
      <c r="IC769" s="154"/>
      <c r="ID769" s="154"/>
      <c r="IE769" s="154"/>
      <c r="IF769" s="154"/>
      <c r="IG769" s="154"/>
      <c r="IH769" s="154"/>
      <c r="II769" s="154"/>
      <c r="IJ769" s="154"/>
      <c r="IK769" s="154"/>
      <c r="IL769" s="154"/>
      <c r="IM769" s="154"/>
      <c r="IN769" s="154"/>
      <c r="IO769" s="154"/>
      <c r="IP769" s="154"/>
      <c r="IQ769" s="154"/>
      <c r="IR769" s="154"/>
      <c r="IS769" s="154"/>
      <c r="IT769" s="154"/>
      <c r="IU769" s="154"/>
      <c r="IV769" s="154"/>
      <c r="IW769" s="154"/>
      <c r="IX769" s="154"/>
      <c r="IY769" s="154"/>
      <c r="IZ769" s="154"/>
      <c r="JA769" s="154"/>
      <c r="JB769" s="154"/>
      <c r="JC769" s="154"/>
      <c r="JD769" s="154"/>
      <c r="JE769" s="154"/>
      <c r="JF769" s="154"/>
      <c r="JG769" s="154"/>
      <c r="JH769" s="154"/>
      <c r="JI769" s="154"/>
      <c r="JJ769" s="154"/>
      <c r="JK769" s="154"/>
      <c r="JL769" s="154"/>
      <c r="JM769" s="154"/>
      <c r="JN769" s="154"/>
      <c r="JO769" s="154"/>
      <c r="JP769" s="154"/>
      <c r="JQ769" s="154"/>
      <c r="JR769" s="154"/>
      <c r="JS769" s="154"/>
      <c r="JT769" s="154"/>
      <c r="JU769" s="154"/>
      <c r="JV769" s="154"/>
      <c r="JW769" s="154"/>
      <c r="JX769" s="154"/>
      <c r="JY769" s="154"/>
      <c r="JZ769" s="154"/>
      <c r="KA769" s="154"/>
      <c r="KB769" s="154"/>
      <c r="KC769" s="154"/>
      <c r="KD769" s="154"/>
      <c r="KE769" s="154"/>
      <c r="KF769" s="154"/>
      <c r="KG769" s="154"/>
      <c r="KH769" s="154"/>
      <c r="KI769" s="154"/>
      <c r="KJ769" s="154"/>
      <c r="KK769" s="154"/>
      <c r="KL769" s="154"/>
      <c r="KM769" s="154"/>
      <c r="KN769" s="154"/>
      <c r="KO769" s="154"/>
      <c r="KP769" s="154"/>
      <c r="KQ769" s="154"/>
      <c r="KR769" s="154"/>
      <c r="KS769" s="154"/>
      <c r="KT769" s="154"/>
      <c r="KU769" s="154"/>
      <c r="KV769" s="154"/>
      <c r="KW769" s="154"/>
      <c r="KX769" s="154"/>
      <c r="KY769" s="154"/>
      <c r="KZ769" s="154"/>
      <c r="LA769" s="154"/>
      <c r="LB769" s="154"/>
      <c r="LC769" s="154"/>
      <c r="LD769" s="154"/>
      <c r="LE769" s="154"/>
      <c r="LF769" s="154"/>
      <c r="LG769" s="154"/>
      <c r="LH769" s="154"/>
      <c r="LI769" s="154"/>
      <c r="LJ769" s="154"/>
      <c r="LK769" s="154"/>
      <c r="LL769" s="154"/>
      <c r="LM769" s="154"/>
      <c r="LN769" s="154"/>
      <c r="LO769" s="154"/>
      <c r="LP769" s="154"/>
      <c r="LQ769" s="154"/>
      <c r="LR769" s="154"/>
      <c r="LS769" s="154"/>
      <c r="LT769" s="154"/>
      <c r="LU769" s="154"/>
      <c r="LV769" s="154"/>
      <c r="LW769" s="154"/>
      <c r="LX769" s="154"/>
      <c r="LY769" s="154"/>
      <c r="LZ769" s="154"/>
      <c r="MA769" s="154"/>
      <c r="MB769" s="154"/>
      <c r="MC769" s="154"/>
      <c r="MD769" s="154"/>
      <c r="ME769" s="154"/>
      <c r="MF769" s="154"/>
      <c r="MG769" s="154"/>
      <c r="MH769" s="154"/>
      <c r="MI769" s="154"/>
      <c r="MJ769" s="154"/>
      <c r="MK769" s="154"/>
      <c r="ML769" s="154"/>
      <c r="MM769" s="154"/>
      <c r="MN769" s="154"/>
      <c r="MO769" s="154"/>
      <c r="MP769" s="154"/>
      <c r="MQ769" s="154"/>
      <c r="MR769" s="154"/>
      <c r="MS769" s="154"/>
      <c r="MT769" s="154"/>
      <c r="MU769" s="154"/>
      <c r="MV769" s="154"/>
      <c r="MW769" s="154"/>
      <c r="MX769" s="154"/>
      <c r="MY769" s="154"/>
      <c r="MZ769" s="154"/>
      <c r="NA769" s="154"/>
      <c r="NB769" s="154"/>
      <c r="NC769" s="154"/>
      <c r="ND769" s="154"/>
      <c r="NE769" s="154"/>
      <c r="NF769" s="154"/>
      <c r="NG769" s="154"/>
      <c r="NH769" s="154"/>
      <c r="NI769" s="154"/>
      <c r="NJ769" s="154"/>
      <c r="NK769" s="154"/>
      <c r="NL769" s="154"/>
      <c r="NM769" s="154"/>
      <c r="NN769" s="154"/>
      <c r="NO769" s="154"/>
      <c r="NP769" s="154"/>
      <c r="NQ769" s="154"/>
      <c r="NR769" s="154"/>
      <c r="NS769" s="154"/>
      <c r="NT769" s="154"/>
      <c r="NU769" s="154"/>
      <c r="NV769" s="154"/>
      <c r="NW769" s="154"/>
      <c r="NX769" s="154"/>
      <c r="NY769" s="154"/>
      <c r="NZ769" s="154"/>
      <c r="OA769" s="154"/>
      <c r="OB769" s="154"/>
      <c r="OC769" s="154"/>
      <c r="OD769" s="154"/>
      <c r="OE769" s="154"/>
      <c r="OF769" s="154"/>
      <c r="OG769" s="154"/>
      <c r="OH769" s="154"/>
      <c r="OI769" s="154"/>
      <c r="OJ769" s="154"/>
      <c r="OK769" s="154"/>
      <c r="OL769" s="154"/>
      <c r="OM769" s="154"/>
      <c r="ON769" s="154"/>
      <c r="OO769" s="154"/>
      <c r="OP769" s="154"/>
      <c r="OQ769" s="154"/>
      <c r="OR769" s="154"/>
      <c r="OS769" s="154"/>
      <c r="OT769" s="154"/>
      <c r="OU769" s="154"/>
      <c r="OV769" s="154"/>
      <c r="OW769" s="154"/>
      <c r="OX769" s="154"/>
      <c r="OY769" s="154"/>
      <c r="OZ769" s="154"/>
      <c r="PA769" s="154"/>
      <c r="PB769" s="154"/>
      <c r="PC769" s="154"/>
      <c r="PD769" s="154"/>
      <c r="PE769" s="154"/>
      <c r="PF769" s="154"/>
      <c r="PG769" s="154"/>
      <c r="PH769" s="154"/>
      <c r="PI769" s="154"/>
      <c r="PJ769" s="154"/>
      <c r="PK769" s="154"/>
      <c r="PL769" s="154"/>
      <c r="PM769" s="154"/>
      <c r="PN769" s="154"/>
      <c r="PO769" s="154"/>
      <c r="PP769" s="154"/>
      <c r="PQ769" s="154"/>
      <c r="PR769" s="154"/>
      <c r="PS769" s="154"/>
      <c r="PT769" s="154"/>
      <c r="PU769" s="154"/>
      <c r="PV769" s="154"/>
      <c r="PW769" s="154"/>
      <c r="PX769" s="154"/>
      <c r="PY769" s="154"/>
      <c r="PZ769" s="154"/>
      <c r="QA769" s="154"/>
      <c r="QB769" s="154"/>
      <c r="QC769" s="154"/>
      <c r="QD769" s="154"/>
      <c r="QE769" s="154"/>
      <c r="QF769" s="154"/>
      <c r="QG769" s="154"/>
      <c r="QH769" s="154"/>
      <c r="QI769" s="154"/>
      <c r="QJ769" s="154"/>
      <c r="QK769" s="154"/>
      <c r="QL769" s="154"/>
      <c r="QM769" s="154"/>
      <c r="QN769" s="154"/>
      <c r="QO769" s="154"/>
      <c r="QP769" s="154"/>
      <c r="QQ769" s="154"/>
      <c r="QR769" s="154"/>
      <c r="QS769" s="154"/>
      <c r="QT769" s="154"/>
      <c r="QU769" s="154"/>
      <c r="QV769" s="154"/>
      <c r="QW769" s="154"/>
      <c r="QX769" s="154"/>
      <c r="QY769" s="154"/>
      <c r="QZ769" s="154"/>
      <c r="RA769" s="154"/>
      <c r="RB769" s="154"/>
      <c r="RC769" s="154"/>
      <c r="RD769" s="154"/>
      <c r="RE769" s="154"/>
      <c r="RF769" s="154"/>
      <c r="RG769" s="154"/>
      <c r="RH769" s="154"/>
      <c r="RI769" s="154"/>
      <c r="RJ769" s="154"/>
      <c r="RK769" s="154"/>
      <c r="RL769" s="154"/>
      <c r="RM769" s="154"/>
      <c r="RN769" s="154"/>
      <c r="RO769" s="154"/>
      <c r="RP769" s="154"/>
      <c r="RQ769" s="154"/>
      <c r="RR769" s="154"/>
      <c r="RS769" s="154"/>
      <c r="RT769" s="154"/>
      <c r="RU769" s="154"/>
      <c r="RV769" s="154"/>
      <c r="RW769" s="154"/>
      <c r="RX769" s="154"/>
      <c r="RY769" s="154"/>
      <c r="RZ769" s="154"/>
      <c r="SA769" s="154"/>
      <c r="SB769" s="154"/>
      <c r="SC769" s="154"/>
      <c r="SD769" s="154"/>
      <c r="SE769" s="154"/>
      <c r="SF769" s="154"/>
      <c r="SG769" s="154"/>
      <c r="SH769" s="154"/>
      <c r="SI769" s="154"/>
      <c r="SJ769" s="154"/>
      <c r="SK769" s="154"/>
      <c r="SL769" s="154"/>
      <c r="SM769" s="154"/>
      <c r="SN769" s="154"/>
      <c r="SO769" s="154"/>
      <c r="SP769" s="154"/>
      <c r="SQ769" s="154"/>
      <c r="SR769" s="154"/>
      <c r="SS769" s="154"/>
      <c r="ST769" s="154"/>
      <c r="SU769" s="154"/>
      <c r="SV769" s="154"/>
      <c r="SW769" s="154"/>
      <c r="SX769" s="154"/>
      <c r="SY769" s="154"/>
      <c r="SZ769" s="154"/>
      <c r="TA769" s="154"/>
      <c r="TB769" s="154"/>
      <c r="TC769" s="154"/>
      <c r="TD769" s="154"/>
      <c r="TE769" s="154"/>
      <c r="TF769" s="154"/>
      <c r="TG769" s="154"/>
      <c r="TH769" s="154"/>
      <c r="TI769" s="154"/>
      <c r="TJ769" s="154"/>
      <c r="TK769" s="154"/>
      <c r="TL769" s="154"/>
      <c r="TM769" s="154"/>
      <c r="TN769" s="154"/>
      <c r="TO769" s="154"/>
      <c r="TP769" s="154"/>
      <c r="TQ769" s="154"/>
      <c r="TR769" s="154"/>
      <c r="TS769" s="154"/>
      <c r="TT769" s="154"/>
      <c r="TU769" s="154"/>
      <c r="TV769" s="154"/>
      <c r="TW769" s="154"/>
      <c r="TX769" s="154"/>
      <c r="TY769" s="154"/>
      <c r="TZ769" s="154"/>
      <c r="UA769" s="154"/>
      <c r="UB769" s="154"/>
      <c r="UC769" s="154"/>
      <c r="UD769" s="154"/>
      <c r="UE769" s="154"/>
      <c r="UF769" s="154"/>
      <c r="UG769" s="154"/>
      <c r="UH769" s="154"/>
      <c r="UI769" s="154"/>
      <c r="UJ769" s="154"/>
      <c r="UK769" s="154"/>
      <c r="UL769" s="154"/>
      <c r="UM769" s="154"/>
      <c r="UN769" s="154"/>
      <c r="UO769" s="154"/>
      <c r="UP769" s="154"/>
      <c r="UQ769" s="154"/>
      <c r="UR769" s="154"/>
      <c r="US769" s="154"/>
      <c r="UT769" s="154"/>
      <c r="UU769" s="154"/>
      <c r="UV769" s="154"/>
      <c r="UW769" s="154"/>
      <c r="UX769" s="154"/>
      <c r="UY769" s="154"/>
      <c r="UZ769" s="154"/>
      <c r="VA769" s="154"/>
      <c r="VB769" s="154"/>
      <c r="VC769" s="154"/>
      <c r="VD769" s="154"/>
      <c r="VE769" s="154"/>
      <c r="VF769" s="154"/>
      <c r="VG769" s="154"/>
      <c r="VH769" s="154"/>
      <c r="VI769" s="154"/>
      <c r="VJ769" s="154"/>
      <c r="VK769" s="154"/>
      <c r="VL769" s="154"/>
      <c r="VM769" s="154"/>
      <c r="VN769" s="154"/>
      <c r="VO769" s="154"/>
      <c r="VP769" s="154"/>
      <c r="VQ769" s="154"/>
      <c r="VR769" s="154"/>
      <c r="VS769" s="154"/>
      <c r="VT769" s="154"/>
      <c r="VU769" s="154"/>
      <c r="VV769" s="154"/>
      <c r="VW769" s="154"/>
    </row>
    <row r="770" spans="1:595" s="153" customFormat="1" ht="138" customHeight="1">
      <c r="A770" s="798"/>
      <c r="B770" s="689"/>
      <c r="C770" s="658"/>
      <c r="D770" s="660"/>
      <c r="E770" s="492" t="s">
        <v>1284</v>
      </c>
      <c r="F770" s="170" t="s">
        <v>51</v>
      </c>
      <c r="G770" s="176">
        <v>45467</v>
      </c>
      <c r="H770" s="171" t="s">
        <v>24</v>
      </c>
      <c r="I770" s="192" t="s">
        <v>352</v>
      </c>
      <c r="J770" s="192" t="s">
        <v>352</v>
      </c>
      <c r="K770" s="175" t="s">
        <v>1607</v>
      </c>
      <c r="L770" s="192" t="s">
        <v>36</v>
      </c>
      <c r="M770" s="155">
        <v>50000</v>
      </c>
      <c r="N770" s="155">
        <v>50000</v>
      </c>
      <c r="O770" s="155">
        <v>100000</v>
      </c>
      <c r="P770" s="168">
        <v>100000</v>
      </c>
      <c r="Q770" s="161">
        <v>100000</v>
      </c>
      <c r="R770" s="155">
        <v>100000</v>
      </c>
      <c r="S770" s="545">
        <v>3</v>
      </c>
      <c r="AU770" s="154"/>
      <c r="AV770" s="154"/>
      <c r="AW770" s="154"/>
      <c r="AX770" s="154"/>
      <c r="AY770" s="154"/>
      <c r="AZ770" s="154"/>
      <c r="BA770" s="154"/>
      <c r="BB770" s="154"/>
      <c r="BC770" s="154"/>
      <c r="BD770" s="154"/>
      <c r="BE770" s="154"/>
      <c r="BF770" s="154"/>
      <c r="BG770" s="154"/>
      <c r="BH770" s="154"/>
      <c r="BI770" s="154"/>
      <c r="BJ770" s="154"/>
      <c r="BK770" s="154"/>
      <c r="BL770" s="154"/>
      <c r="BM770" s="154"/>
      <c r="BN770" s="154"/>
      <c r="BO770" s="154"/>
      <c r="BP770" s="154"/>
      <c r="BQ770" s="154"/>
      <c r="BR770" s="154"/>
      <c r="BS770" s="154"/>
      <c r="BT770" s="154"/>
      <c r="BU770" s="154"/>
      <c r="BV770" s="154"/>
      <c r="BW770" s="154"/>
      <c r="BX770" s="154"/>
      <c r="BY770" s="154"/>
      <c r="BZ770" s="154"/>
      <c r="CA770" s="154"/>
      <c r="CB770" s="154"/>
      <c r="CC770" s="154"/>
      <c r="CD770" s="154"/>
      <c r="CE770" s="154"/>
      <c r="CF770" s="154"/>
      <c r="CG770" s="154"/>
      <c r="CH770" s="154"/>
      <c r="CI770" s="154"/>
      <c r="CJ770" s="154"/>
      <c r="CK770" s="154"/>
      <c r="CL770" s="154"/>
      <c r="CM770" s="154"/>
      <c r="CN770" s="154"/>
      <c r="CO770" s="154"/>
      <c r="CP770" s="154"/>
      <c r="CQ770" s="154"/>
      <c r="CR770" s="154"/>
      <c r="CS770" s="154"/>
      <c r="CT770" s="154"/>
      <c r="CU770" s="154"/>
      <c r="CV770" s="154"/>
      <c r="CW770" s="154"/>
      <c r="CX770" s="154"/>
      <c r="CY770" s="154"/>
      <c r="CZ770" s="154"/>
      <c r="DA770" s="154"/>
      <c r="DB770" s="154"/>
      <c r="DC770" s="154"/>
      <c r="DD770" s="154"/>
      <c r="DE770" s="154"/>
      <c r="DF770" s="154"/>
      <c r="DG770" s="154"/>
      <c r="DH770" s="154"/>
      <c r="DI770" s="154"/>
      <c r="DJ770" s="154"/>
      <c r="DK770" s="154"/>
      <c r="DL770" s="154"/>
      <c r="DM770" s="154"/>
      <c r="DN770" s="154"/>
      <c r="DO770" s="154"/>
      <c r="DP770" s="154"/>
      <c r="DQ770" s="154"/>
      <c r="DR770" s="154"/>
      <c r="DS770" s="154"/>
      <c r="DT770" s="154"/>
      <c r="DU770" s="154"/>
      <c r="DV770" s="154"/>
      <c r="DW770" s="154"/>
      <c r="DX770" s="154"/>
      <c r="DY770" s="154"/>
      <c r="DZ770" s="154"/>
      <c r="EA770" s="154"/>
      <c r="EB770" s="154"/>
      <c r="EC770" s="154"/>
      <c r="ED770" s="154"/>
      <c r="EE770" s="154"/>
      <c r="EF770" s="154"/>
      <c r="EG770" s="154"/>
      <c r="EH770" s="154"/>
      <c r="EI770" s="154"/>
      <c r="EJ770" s="154"/>
      <c r="EK770" s="154"/>
      <c r="EL770" s="154"/>
      <c r="EM770" s="154"/>
      <c r="EN770" s="154"/>
      <c r="EO770" s="154"/>
      <c r="EP770" s="154"/>
      <c r="EQ770" s="154"/>
      <c r="ER770" s="154"/>
      <c r="ES770" s="154"/>
      <c r="ET770" s="154"/>
      <c r="EU770" s="154"/>
      <c r="EV770" s="154"/>
      <c r="EW770" s="154"/>
      <c r="EX770" s="154"/>
      <c r="EY770" s="154"/>
      <c r="EZ770" s="154"/>
      <c r="FA770" s="154"/>
      <c r="FB770" s="154"/>
      <c r="FC770" s="154"/>
      <c r="FD770" s="154"/>
      <c r="FE770" s="154"/>
      <c r="FF770" s="154"/>
      <c r="FG770" s="154"/>
      <c r="FH770" s="154"/>
      <c r="FI770" s="154"/>
      <c r="FJ770" s="154"/>
      <c r="FK770" s="154"/>
      <c r="FL770" s="154"/>
      <c r="FM770" s="154"/>
      <c r="FN770" s="154"/>
      <c r="FO770" s="154"/>
      <c r="FP770" s="154"/>
      <c r="FQ770" s="154"/>
      <c r="FR770" s="154"/>
      <c r="FS770" s="154"/>
      <c r="FT770" s="154"/>
      <c r="FU770" s="154"/>
      <c r="FV770" s="154"/>
      <c r="FW770" s="154"/>
      <c r="FX770" s="154"/>
      <c r="FY770" s="154"/>
      <c r="FZ770" s="154"/>
      <c r="GA770" s="154"/>
      <c r="GB770" s="154"/>
      <c r="GC770" s="154"/>
      <c r="GD770" s="154"/>
      <c r="GE770" s="154"/>
      <c r="GF770" s="154"/>
      <c r="GG770" s="154"/>
      <c r="GH770" s="154"/>
      <c r="GI770" s="154"/>
      <c r="GJ770" s="154"/>
      <c r="GK770" s="154"/>
      <c r="GL770" s="154"/>
      <c r="GM770" s="154"/>
      <c r="GN770" s="154"/>
      <c r="GO770" s="154"/>
      <c r="GP770" s="154"/>
      <c r="GQ770" s="154"/>
      <c r="GR770" s="154"/>
      <c r="GS770" s="154"/>
      <c r="GT770" s="154"/>
      <c r="GU770" s="154"/>
      <c r="GV770" s="154"/>
      <c r="GW770" s="154"/>
      <c r="GX770" s="154"/>
      <c r="GY770" s="154"/>
      <c r="GZ770" s="154"/>
      <c r="HA770" s="154"/>
      <c r="HB770" s="154"/>
      <c r="HC770" s="154"/>
      <c r="HD770" s="154"/>
      <c r="HE770" s="154"/>
      <c r="HF770" s="154"/>
      <c r="HG770" s="154"/>
      <c r="HH770" s="154"/>
      <c r="HI770" s="154"/>
      <c r="HJ770" s="154"/>
      <c r="HK770" s="154"/>
      <c r="HL770" s="154"/>
      <c r="HM770" s="154"/>
      <c r="HN770" s="154"/>
      <c r="HO770" s="154"/>
      <c r="HP770" s="154"/>
      <c r="HQ770" s="154"/>
      <c r="HR770" s="154"/>
      <c r="HS770" s="154"/>
      <c r="HT770" s="154"/>
      <c r="HU770" s="154"/>
      <c r="HV770" s="154"/>
      <c r="HW770" s="154"/>
      <c r="HX770" s="154"/>
      <c r="HY770" s="154"/>
      <c r="HZ770" s="154"/>
      <c r="IA770" s="154"/>
      <c r="IB770" s="154"/>
      <c r="IC770" s="154"/>
      <c r="ID770" s="154"/>
      <c r="IE770" s="154"/>
      <c r="IF770" s="154"/>
      <c r="IG770" s="154"/>
      <c r="IH770" s="154"/>
      <c r="II770" s="154"/>
      <c r="IJ770" s="154"/>
      <c r="IK770" s="154"/>
      <c r="IL770" s="154"/>
      <c r="IM770" s="154"/>
      <c r="IN770" s="154"/>
      <c r="IO770" s="154"/>
      <c r="IP770" s="154"/>
      <c r="IQ770" s="154"/>
      <c r="IR770" s="154"/>
      <c r="IS770" s="154"/>
      <c r="IT770" s="154"/>
      <c r="IU770" s="154"/>
      <c r="IV770" s="154"/>
      <c r="IW770" s="154"/>
      <c r="IX770" s="154"/>
      <c r="IY770" s="154"/>
      <c r="IZ770" s="154"/>
      <c r="JA770" s="154"/>
      <c r="JB770" s="154"/>
      <c r="JC770" s="154"/>
      <c r="JD770" s="154"/>
      <c r="JE770" s="154"/>
      <c r="JF770" s="154"/>
      <c r="JG770" s="154"/>
      <c r="JH770" s="154"/>
      <c r="JI770" s="154"/>
      <c r="JJ770" s="154"/>
      <c r="JK770" s="154"/>
      <c r="JL770" s="154"/>
      <c r="JM770" s="154"/>
      <c r="JN770" s="154"/>
      <c r="JO770" s="154"/>
      <c r="JP770" s="154"/>
      <c r="JQ770" s="154"/>
      <c r="JR770" s="154"/>
      <c r="JS770" s="154"/>
      <c r="JT770" s="154"/>
      <c r="JU770" s="154"/>
      <c r="JV770" s="154"/>
      <c r="JW770" s="154"/>
      <c r="JX770" s="154"/>
      <c r="JY770" s="154"/>
      <c r="JZ770" s="154"/>
      <c r="KA770" s="154"/>
      <c r="KB770" s="154"/>
      <c r="KC770" s="154"/>
      <c r="KD770" s="154"/>
      <c r="KE770" s="154"/>
      <c r="KF770" s="154"/>
      <c r="KG770" s="154"/>
      <c r="KH770" s="154"/>
      <c r="KI770" s="154"/>
      <c r="KJ770" s="154"/>
      <c r="KK770" s="154"/>
      <c r="KL770" s="154"/>
      <c r="KM770" s="154"/>
      <c r="KN770" s="154"/>
      <c r="KO770" s="154"/>
      <c r="KP770" s="154"/>
      <c r="KQ770" s="154"/>
      <c r="KR770" s="154"/>
      <c r="KS770" s="154"/>
      <c r="KT770" s="154"/>
      <c r="KU770" s="154"/>
      <c r="KV770" s="154"/>
      <c r="KW770" s="154"/>
      <c r="KX770" s="154"/>
      <c r="KY770" s="154"/>
      <c r="KZ770" s="154"/>
      <c r="LA770" s="154"/>
      <c r="LB770" s="154"/>
      <c r="LC770" s="154"/>
      <c r="LD770" s="154"/>
      <c r="LE770" s="154"/>
      <c r="LF770" s="154"/>
      <c r="LG770" s="154"/>
      <c r="LH770" s="154"/>
      <c r="LI770" s="154"/>
      <c r="LJ770" s="154"/>
      <c r="LK770" s="154"/>
      <c r="LL770" s="154"/>
      <c r="LM770" s="154"/>
      <c r="LN770" s="154"/>
      <c r="LO770" s="154"/>
      <c r="LP770" s="154"/>
      <c r="LQ770" s="154"/>
      <c r="LR770" s="154"/>
      <c r="LS770" s="154"/>
      <c r="LT770" s="154"/>
      <c r="LU770" s="154"/>
      <c r="LV770" s="154"/>
      <c r="LW770" s="154"/>
      <c r="LX770" s="154"/>
      <c r="LY770" s="154"/>
      <c r="LZ770" s="154"/>
      <c r="MA770" s="154"/>
      <c r="MB770" s="154"/>
      <c r="MC770" s="154"/>
      <c r="MD770" s="154"/>
      <c r="ME770" s="154"/>
      <c r="MF770" s="154"/>
      <c r="MG770" s="154"/>
      <c r="MH770" s="154"/>
      <c r="MI770" s="154"/>
      <c r="MJ770" s="154"/>
      <c r="MK770" s="154"/>
      <c r="ML770" s="154"/>
      <c r="MM770" s="154"/>
      <c r="MN770" s="154"/>
      <c r="MO770" s="154"/>
      <c r="MP770" s="154"/>
      <c r="MQ770" s="154"/>
      <c r="MR770" s="154"/>
      <c r="MS770" s="154"/>
      <c r="MT770" s="154"/>
      <c r="MU770" s="154"/>
      <c r="MV770" s="154"/>
      <c r="MW770" s="154"/>
      <c r="MX770" s="154"/>
      <c r="MY770" s="154"/>
      <c r="MZ770" s="154"/>
      <c r="NA770" s="154"/>
      <c r="NB770" s="154"/>
      <c r="NC770" s="154"/>
      <c r="ND770" s="154"/>
      <c r="NE770" s="154"/>
      <c r="NF770" s="154"/>
      <c r="NG770" s="154"/>
      <c r="NH770" s="154"/>
      <c r="NI770" s="154"/>
      <c r="NJ770" s="154"/>
      <c r="NK770" s="154"/>
      <c r="NL770" s="154"/>
      <c r="NM770" s="154"/>
      <c r="NN770" s="154"/>
      <c r="NO770" s="154"/>
      <c r="NP770" s="154"/>
      <c r="NQ770" s="154"/>
      <c r="NR770" s="154"/>
      <c r="NS770" s="154"/>
      <c r="NT770" s="154"/>
      <c r="NU770" s="154"/>
      <c r="NV770" s="154"/>
      <c r="NW770" s="154"/>
      <c r="NX770" s="154"/>
      <c r="NY770" s="154"/>
      <c r="NZ770" s="154"/>
      <c r="OA770" s="154"/>
      <c r="OB770" s="154"/>
      <c r="OC770" s="154"/>
      <c r="OD770" s="154"/>
      <c r="OE770" s="154"/>
      <c r="OF770" s="154"/>
      <c r="OG770" s="154"/>
      <c r="OH770" s="154"/>
      <c r="OI770" s="154"/>
      <c r="OJ770" s="154"/>
      <c r="OK770" s="154"/>
      <c r="OL770" s="154"/>
      <c r="OM770" s="154"/>
      <c r="ON770" s="154"/>
      <c r="OO770" s="154"/>
      <c r="OP770" s="154"/>
      <c r="OQ770" s="154"/>
      <c r="OR770" s="154"/>
      <c r="OS770" s="154"/>
      <c r="OT770" s="154"/>
      <c r="OU770" s="154"/>
      <c r="OV770" s="154"/>
      <c r="OW770" s="154"/>
      <c r="OX770" s="154"/>
      <c r="OY770" s="154"/>
      <c r="OZ770" s="154"/>
      <c r="PA770" s="154"/>
      <c r="PB770" s="154"/>
      <c r="PC770" s="154"/>
      <c r="PD770" s="154"/>
      <c r="PE770" s="154"/>
      <c r="PF770" s="154"/>
      <c r="PG770" s="154"/>
      <c r="PH770" s="154"/>
      <c r="PI770" s="154"/>
      <c r="PJ770" s="154"/>
      <c r="PK770" s="154"/>
      <c r="PL770" s="154"/>
      <c r="PM770" s="154"/>
      <c r="PN770" s="154"/>
      <c r="PO770" s="154"/>
      <c r="PP770" s="154"/>
      <c r="PQ770" s="154"/>
      <c r="PR770" s="154"/>
      <c r="PS770" s="154"/>
      <c r="PT770" s="154"/>
      <c r="PU770" s="154"/>
      <c r="PV770" s="154"/>
      <c r="PW770" s="154"/>
      <c r="PX770" s="154"/>
      <c r="PY770" s="154"/>
      <c r="PZ770" s="154"/>
      <c r="QA770" s="154"/>
      <c r="QB770" s="154"/>
      <c r="QC770" s="154"/>
      <c r="QD770" s="154"/>
      <c r="QE770" s="154"/>
      <c r="QF770" s="154"/>
      <c r="QG770" s="154"/>
      <c r="QH770" s="154"/>
      <c r="QI770" s="154"/>
      <c r="QJ770" s="154"/>
      <c r="QK770" s="154"/>
      <c r="QL770" s="154"/>
      <c r="QM770" s="154"/>
      <c r="QN770" s="154"/>
      <c r="QO770" s="154"/>
      <c r="QP770" s="154"/>
      <c r="QQ770" s="154"/>
      <c r="QR770" s="154"/>
      <c r="QS770" s="154"/>
      <c r="QT770" s="154"/>
      <c r="QU770" s="154"/>
      <c r="QV770" s="154"/>
      <c r="QW770" s="154"/>
      <c r="QX770" s="154"/>
      <c r="QY770" s="154"/>
      <c r="QZ770" s="154"/>
      <c r="RA770" s="154"/>
      <c r="RB770" s="154"/>
      <c r="RC770" s="154"/>
      <c r="RD770" s="154"/>
      <c r="RE770" s="154"/>
      <c r="RF770" s="154"/>
      <c r="RG770" s="154"/>
      <c r="RH770" s="154"/>
      <c r="RI770" s="154"/>
      <c r="RJ770" s="154"/>
      <c r="RK770" s="154"/>
      <c r="RL770" s="154"/>
      <c r="RM770" s="154"/>
      <c r="RN770" s="154"/>
      <c r="RO770" s="154"/>
      <c r="RP770" s="154"/>
      <c r="RQ770" s="154"/>
      <c r="RR770" s="154"/>
      <c r="RS770" s="154"/>
      <c r="RT770" s="154"/>
      <c r="RU770" s="154"/>
      <c r="RV770" s="154"/>
      <c r="RW770" s="154"/>
      <c r="RX770" s="154"/>
      <c r="RY770" s="154"/>
      <c r="RZ770" s="154"/>
      <c r="SA770" s="154"/>
      <c r="SB770" s="154"/>
      <c r="SC770" s="154"/>
      <c r="SD770" s="154"/>
      <c r="SE770" s="154"/>
      <c r="SF770" s="154"/>
      <c r="SG770" s="154"/>
      <c r="SH770" s="154"/>
      <c r="SI770" s="154"/>
      <c r="SJ770" s="154"/>
      <c r="SK770" s="154"/>
      <c r="SL770" s="154"/>
      <c r="SM770" s="154"/>
      <c r="SN770" s="154"/>
      <c r="SO770" s="154"/>
      <c r="SP770" s="154"/>
      <c r="SQ770" s="154"/>
      <c r="SR770" s="154"/>
      <c r="SS770" s="154"/>
      <c r="ST770" s="154"/>
      <c r="SU770" s="154"/>
      <c r="SV770" s="154"/>
      <c r="SW770" s="154"/>
      <c r="SX770" s="154"/>
      <c r="SY770" s="154"/>
      <c r="SZ770" s="154"/>
      <c r="TA770" s="154"/>
      <c r="TB770" s="154"/>
      <c r="TC770" s="154"/>
      <c r="TD770" s="154"/>
      <c r="TE770" s="154"/>
      <c r="TF770" s="154"/>
      <c r="TG770" s="154"/>
      <c r="TH770" s="154"/>
      <c r="TI770" s="154"/>
      <c r="TJ770" s="154"/>
      <c r="TK770" s="154"/>
      <c r="TL770" s="154"/>
      <c r="TM770" s="154"/>
      <c r="TN770" s="154"/>
      <c r="TO770" s="154"/>
      <c r="TP770" s="154"/>
      <c r="TQ770" s="154"/>
      <c r="TR770" s="154"/>
      <c r="TS770" s="154"/>
      <c r="TT770" s="154"/>
      <c r="TU770" s="154"/>
      <c r="TV770" s="154"/>
      <c r="TW770" s="154"/>
      <c r="TX770" s="154"/>
      <c r="TY770" s="154"/>
      <c r="TZ770" s="154"/>
      <c r="UA770" s="154"/>
      <c r="UB770" s="154"/>
      <c r="UC770" s="154"/>
      <c r="UD770" s="154"/>
      <c r="UE770" s="154"/>
      <c r="UF770" s="154"/>
      <c r="UG770" s="154"/>
      <c r="UH770" s="154"/>
      <c r="UI770" s="154"/>
      <c r="UJ770" s="154"/>
      <c r="UK770" s="154"/>
      <c r="UL770" s="154"/>
      <c r="UM770" s="154"/>
      <c r="UN770" s="154"/>
      <c r="UO770" s="154"/>
      <c r="UP770" s="154"/>
      <c r="UQ770" s="154"/>
      <c r="UR770" s="154"/>
      <c r="US770" s="154"/>
      <c r="UT770" s="154"/>
      <c r="UU770" s="154"/>
      <c r="UV770" s="154"/>
      <c r="UW770" s="154"/>
      <c r="UX770" s="154"/>
      <c r="UY770" s="154"/>
      <c r="UZ770" s="154"/>
      <c r="VA770" s="154"/>
      <c r="VB770" s="154"/>
      <c r="VC770" s="154"/>
      <c r="VD770" s="154"/>
      <c r="VE770" s="154"/>
      <c r="VF770" s="154"/>
      <c r="VG770" s="154"/>
      <c r="VH770" s="154"/>
      <c r="VI770" s="154"/>
      <c r="VJ770" s="154"/>
      <c r="VK770" s="154"/>
      <c r="VL770" s="154"/>
      <c r="VM770" s="154"/>
      <c r="VN770" s="154"/>
      <c r="VO770" s="154"/>
      <c r="VP770" s="154"/>
      <c r="VQ770" s="154"/>
      <c r="VR770" s="154"/>
      <c r="VS770" s="154"/>
      <c r="VT770" s="154"/>
      <c r="VU770" s="154"/>
      <c r="VV770" s="154"/>
      <c r="VW770" s="154"/>
    </row>
    <row r="771" spans="1:595" s="153" customFormat="1" ht="92.25" customHeight="1">
      <c r="A771" s="798"/>
      <c r="B771" s="673" t="s">
        <v>1608</v>
      </c>
      <c r="C771" s="657" t="s">
        <v>1609</v>
      </c>
      <c r="D771" s="659" t="s">
        <v>1279</v>
      </c>
      <c r="E771" s="491" t="s">
        <v>1598</v>
      </c>
      <c r="F771" s="196" t="s">
        <v>51</v>
      </c>
      <c r="G771" s="167">
        <v>45292</v>
      </c>
      <c r="H771" s="222" t="s">
        <v>24</v>
      </c>
      <c r="I771" s="212" t="s">
        <v>352</v>
      </c>
      <c r="J771" s="212" t="s">
        <v>352</v>
      </c>
      <c r="K771" s="197" t="s">
        <v>1607</v>
      </c>
      <c r="L771" s="212" t="s">
        <v>28</v>
      </c>
      <c r="M771" s="152">
        <f>M772</f>
        <v>10000</v>
      </c>
      <c r="N771" s="152">
        <f t="shared" ref="N771:R771" si="101">N772</f>
        <v>10000</v>
      </c>
      <c r="O771" s="152">
        <f t="shared" si="101"/>
        <v>20000</v>
      </c>
      <c r="P771" s="152">
        <f t="shared" si="101"/>
        <v>20000</v>
      </c>
      <c r="Q771" s="152">
        <f t="shared" si="101"/>
        <v>20000</v>
      </c>
      <c r="R771" s="152">
        <f t="shared" si="101"/>
        <v>20000</v>
      </c>
      <c r="S771" s="546"/>
      <c r="AU771" s="154"/>
      <c r="AV771" s="154"/>
      <c r="AW771" s="154"/>
      <c r="AX771" s="154"/>
      <c r="AY771" s="154"/>
      <c r="AZ771" s="154"/>
      <c r="BA771" s="154"/>
      <c r="BB771" s="154"/>
      <c r="BC771" s="154"/>
      <c r="BD771" s="154"/>
      <c r="BE771" s="154"/>
      <c r="BF771" s="154"/>
      <c r="BG771" s="154"/>
      <c r="BH771" s="154"/>
      <c r="BI771" s="154"/>
      <c r="BJ771" s="154"/>
      <c r="BK771" s="154"/>
      <c r="BL771" s="154"/>
      <c r="BM771" s="154"/>
      <c r="BN771" s="154"/>
      <c r="BO771" s="154"/>
      <c r="BP771" s="154"/>
      <c r="BQ771" s="154"/>
      <c r="BR771" s="154"/>
      <c r="BS771" s="154"/>
      <c r="BT771" s="154"/>
      <c r="BU771" s="154"/>
      <c r="BV771" s="154"/>
      <c r="BW771" s="154"/>
      <c r="BX771" s="154"/>
      <c r="BY771" s="154"/>
      <c r="BZ771" s="154"/>
      <c r="CA771" s="154"/>
      <c r="CB771" s="154"/>
      <c r="CC771" s="154"/>
      <c r="CD771" s="154"/>
      <c r="CE771" s="154"/>
      <c r="CF771" s="154"/>
      <c r="CG771" s="154"/>
      <c r="CH771" s="154"/>
      <c r="CI771" s="154"/>
      <c r="CJ771" s="154"/>
      <c r="CK771" s="154"/>
      <c r="CL771" s="154"/>
      <c r="CM771" s="154"/>
      <c r="CN771" s="154"/>
      <c r="CO771" s="154"/>
      <c r="CP771" s="154"/>
      <c r="CQ771" s="154"/>
      <c r="CR771" s="154"/>
      <c r="CS771" s="154"/>
      <c r="CT771" s="154"/>
      <c r="CU771" s="154"/>
      <c r="CV771" s="154"/>
      <c r="CW771" s="154"/>
      <c r="CX771" s="154"/>
      <c r="CY771" s="154"/>
      <c r="CZ771" s="154"/>
      <c r="DA771" s="154"/>
      <c r="DB771" s="154"/>
      <c r="DC771" s="154"/>
      <c r="DD771" s="154"/>
      <c r="DE771" s="154"/>
      <c r="DF771" s="154"/>
      <c r="DG771" s="154"/>
      <c r="DH771" s="154"/>
      <c r="DI771" s="154"/>
      <c r="DJ771" s="154"/>
      <c r="DK771" s="154"/>
      <c r="DL771" s="154"/>
      <c r="DM771" s="154"/>
      <c r="DN771" s="154"/>
      <c r="DO771" s="154"/>
      <c r="DP771" s="154"/>
      <c r="DQ771" s="154"/>
      <c r="DR771" s="154"/>
      <c r="DS771" s="154"/>
      <c r="DT771" s="154"/>
      <c r="DU771" s="154"/>
      <c r="DV771" s="154"/>
      <c r="DW771" s="154"/>
      <c r="DX771" s="154"/>
      <c r="DY771" s="154"/>
      <c r="DZ771" s="154"/>
      <c r="EA771" s="154"/>
      <c r="EB771" s="154"/>
      <c r="EC771" s="154"/>
      <c r="ED771" s="154"/>
      <c r="EE771" s="154"/>
      <c r="EF771" s="154"/>
      <c r="EG771" s="154"/>
      <c r="EH771" s="154"/>
      <c r="EI771" s="154"/>
      <c r="EJ771" s="154"/>
      <c r="EK771" s="154"/>
      <c r="EL771" s="154"/>
      <c r="EM771" s="154"/>
      <c r="EN771" s="154"/>
      <c r="EO771" s="154"/>
      <c r="EP771" s="154"/>
      <c r="EQ771" s="154"/>
      <c r="ER771" s="154"/>
      <c r="ES771" s="154"/>
      <c r="ET771" s="154"/>
      <c r="EU771" s="154"/>
      <c r="EV771" s="154"/>
      <c r="EW771" s="154"/>
      <c r="EX771" s="154"/>
      <c r="EY771" s="154"/>
      <c r="EZ771" s="154"/>
      <c r="FA771" s="154"/>
      <c r="FB771" s="154"/>
      <c r="FC771" s="154"/>
      <c r="FD771" s="154"/>
      <c r="FE771" s="154"/>
      <c r="FF771" s="154"/>
      <c r="FG771" s="154"/>
      <c r="FH771" s="154"/>
      <c r="FI771" s="154"/>
      <c r="FJ771" s="154"/>
      <c r="FK771" s="154"/>
      <c r="FL771" s="154"/>
      <c r="FM771" s="154"/>
      <c r="FN771" s="154"/>
      <c r="FO771" s="154"/>
      <c r="FP771" s="154"/>
      <c r="FQ771" s="154"/>
      <c r="FR771" s="154"/>
      <c r="FS771" s="154"/>
      <c r="FT771" s="154"/>
      <c r="FU771" s="154"/>
      <c r="FV771" s="154"/>
      <c r="FW771" s="154"/>
      <c r="FX771" s="154"/>
      <c r="FY771" s="154"/>
      <c r="FZ771" s="154"/>
      <c r="GA771" s="154"/>
      <c r="GB771" s="154"/>
      <c r="GC771" s="154"/>
      <c r="GD771" s="154"/>
      <c r="GE771" s="154"/>
      <c r="GF771" s="154"/>
      <c r="GG771" s="154"/>
      <c r="GH771" s="154"/>
      <c r="GI771" s="154"/>
      <c r="GJ771" s="154"/>
      <c r="GK771" s="154"/>
      <c r="GL771" s="154"/>
      <c r="GM771" s="154"/>
      <c r="GN771" s="154"/>
      <c r="GO771" s="154"/>
      <c r="GP771" s="154"/>
      <c r="GQ771" s="154"/>
      <c r="GR771" s="154"/>
      <c r="GS771" s="154"/>
      <c r="GT771" s="154"/>
      <c r="GU771" s="154"/>
      <c r="GV771" s="154"/>
      <c r="GW771" s="154"/>
      <c r="GX771" s="154"/>
      <c r="GY771" s="154"/>
      <c r="GZ771" s="154"/>
      <c r="HA771" s="154"/>
      <c r="HB771" s="154"/>
      <c r="HC771" s="154"/>
      <c r="HD771" s="154"/>
      <c r="HE771" s="154"/>
      <c r="HF771" s="154"/>
      <c r="HG771" s="154"/>
      <c r="HH771" s="154"/>
      <c r="HI771" s="154"/>
      <c r="HJ771" s="154"/>
      <c r="HK771" s="154"/>
      <c r="HL771" s="154"/>
      <c r="HM771" s="154"/>
      <c r="HN771" s="154"/>
      <c r="HO771" s="154"/>
      <c r="HP771" s="154"/>
      <c r="HQ771" s="154"/>
      <c r="HR771" s="154"/>
      <c r="HS771" s="154"/>
      <c r="HT771" s="154"/>
      <c r="HU771" s="154"/>
      <c r="HV771" s="154"/>
      <c r="HW771" s="154"/>
      <c r="HX771" s="154"/>
      <c r="HY771" s="154"/>
      <c r="HZ771" s="154"/>
      <c r="IA771" s="154"/>
      <c r="IB771" s="154"/>
      <c r="IC771" s="154"/>
      <c r="ID771" s="154"/>
      <c r="IE771" s="154"/>
      <c r="IF771" s="154"/>
      <c r="IG771" s="154"/>
      <c r="IH771" s="154"/>
      <c r="II771" s="154"/>
      <c r="IJ771" s="154"/>
      <c r="IK771" s="154"/>
      <c r="IL771" s="154"/>
      <c r="IM771" s="154"/>
      <c r="IN771" s="154"/>
      <c r="IO771" s="154"/>
      <c r="IP771" s="154"/>
      <c r="IQ771" s="154"/>
      <c r="IR771" s="154"/>
      <c r="IS771" s="154"/>
      <c r="IT771" s="154"/>
      <c r="IU771" s="154"/>
      <c r="IV771" s="154"/>
      <c r="IW771" s="154"/>
      <c r="IX771" s="154"/>
      <c r="IY771" s="154"/>
      <c r="IZ771" s="154"/>
      <c r="JA771" s="154"/>
      <c r="JB771" s="154"/>
      <c r="JC771" s="154"/>
      <c r="JD771" s="154"/>
      <c r="JE771" s="154"/>
      <c r="JF771" s="154"/>
      <c r="JG771" s="154"/>
      <c r="JH771" s="154"/>
      <c r="JI771" s="154"/>
      <c r="JJ771" s="154"/>
      <c r="JK771" s="154"/>
      <c r="JL771" s="154"/>
      <c r="JM771" s="154"/>
      <c r="JN771" s="154"/>
      <c r="JO771" s="154"/>
      <c r="JP771" s="154"/>
      <c r="JQ771" s="154"/>
      <c r="JR771" s="154"/>
      <c r="JS771" s="154"/>
      <c r="JT771" s="154"/>
      <c r="JU771" s="154"/>
      <c r="JV771" s="154"/>
      <c r="JW771" s="154"/>
      <c r="JX771" s="154"/>
      <c r="JY771" s="154"/>
      <c r="JZ771" s="154"/>
      <c r="KA771" s="154"/>
      <c r="KB771" s="154"/>
      <c r="KC771" s="154"/>
      <c r="KD771" s="154"/>
      <c r="KE771" s="154"/>
      <c r="KF771" s="154"/>
      <c r="KG771" s="154"/>
      <c r="KH771" s="154"/>
      <c r="KI771" s="154"/>
      <c r="KJ771" s="154"/>
      <c r="KK771" s="154"/>
      <c r="KL771" s="154"/>
      <c r="KM771" s="154"/>
      <c r="KN771" s="154"/>
      <c r="KO771" s="154"/>
      <c r="KP771" s="154"/>
      <c r="KQ771" s="154"/>
      <c r="KR771" s="154"/>
      <c r="KS771" s="154"/>
      <c r="KT771" s="154"/>
      <c r="KU771" s="154"/>
      <c r="KV771" s="154"/>
      <c r="KW771" s="154"/>
      <c r="KX771" s="154"/>
      <c r="KY771" s="154"/>
      <c r="KZ771" s="154"/>
      <c r="LA771" s="154"/>
      <c r="LB771" s="154"/>
      <c r="LC771" s="154"/>
      <c r="LD771" s="154"/>
      <c r="LE771" s="154"/>
      <c r="LF771" s="154"/>
      <c r="LG771" s="154"/>
      <c r="LH771" s="154"/>
      <c r="LI771" s="154"/>
      <c r="LJ771" s="154"/>
      <c r="LK771" s="154"/>
      <c r="LL771" s="154"/>
      <c r="LM771" s="154"/>
      <c r="LN771" s="154"/>
      <c r="LO771" s="154"/>
      <c r="LP771" s="154"/>
      <c r="LQ771" s="154"/>
      <c r="LR771" s="154"/>
      <c r="LS771" s="154"/>
      <c r="LT771" s="154"/>
      <c r="LU771" s="154"/>
      <c r="LV771" s="154"/>
      <c r="LW771" s="154"/>
      <c r="LX771" s="154"/>
      <c r="LY771" s="154"/>
      <c r="LZ771" s="154"/>
      <c r="MA771" s="154"/>
      <c r="MB771" s="154"/>
      <c r="MC771" s="154"/>
      <c r="MD771" s="154"/>
      <c r="ME771" s="154"/>
      <c r="MF771" s="154"/>
      <c r="MG771" s="154"/>
      <c r="MH771" s="154"/>
      <c r="MI771" s="154"/>
      <c r="MJ771" s="154"/>
      <c r="MK771" s="154"/>
      <c r="ML771" s="154"/>
      <c r="MM771" s="154"/>
      <c r="MN771" s="154"/>
      <c r="MO771" s="154"/>
      <c r="MP771" s="154"/>
      <c r="MQ771" s="154"/>
      <c r="MR771" s="154"/>
      <c r="MS771" s="154"/>
      <c r="MT771" s="154"/>
      <c r="MU771" s="154"/>
      <c r="MV771" s="154"/>
      <c r="MW771" s="154"/>
      <c r="MX771" s="154"/>
      <c r="MY771" s="154"/>
      <c r="MZ771" s="154"/>
      <c r="NA771" s="154"/>
      <c r="NB771" s="154"/>
      <c r="NC771" s="154"/>
      <c r="ND771" s="154"/>
      <c r="NE771" s="154"/>
      <c r="NF771" s="154"/>
      <c r="NG771" s="154"/>
      <c r="NH771" s="154"/>
      <c r="NI771" s="154"/>
      <c r="NJ771" s="154"/>
      <c r="NK771" s="154"/>
      <c r="NL771" s="154"/>
      <c r="NM771" s="154"/>
      <c r="NN771" s="154"/>
      <c r="NO771" s="154"/>
      <c r="NP771" s="154"/>
      <c r="NQ771" s="154"/>
      <c r="NR771" s="154"/>
      <c r="NS771" s="154"/>
      <c r="NT771" s="154"/>
      <c r="NU771" s="154"/>
      <c r="NV771" s="154"/>
      <c r="NW771" s="154"/>
      <c r="NX771" s="154"/>
      <c r="NY771" s="154"/>
      <c r="NZ771" s="154"/>
      <c r="OA771" s="154"/>
      <c r="OB771" s="154"/>
      <c r="OC771" s="154"/>
      <c r="OD771" s="154"/>
      <c r="OE771" s="154"/>
      <c r="OF771" s="154"/>
      <c r="OG771" s="154"/>
      <c r="OH771" s="154"/>
      <c r="OI771" s="154"/>
      <c r="OJ771" s="154"/>
      <c r="OK771" s="154"/>
      <c r="OL771" s="154"/>
      <c r="OM771" s="154"/>
      <c r="ON771" s="154"/>
      <c r="OO771" s="154"/>
      <c r="OP771" s="154"/>
      <c r="OQ771" s="154"/>
      <c r="OR771" s="154"/>
      <c r="OS771" s="154"/>
      <c r="OT771" s="154"/>
      <c r="OU771" s="154"/>
      <c r="OV771" s="154"/>
      <c r="OW771" s="154"/>
      <c r="OX771" s="154"/>
      <c r="OY771" s="154"/>
      <c r="OZ771" s="154"/>
      <c r="PA771" s="154"/>
      <c r="PB771" s="154"/>
      <c r="PC771" s="154"/>
      <c r="PD771" s="154"/>
      <c r="PE771" s="154"/>
      <c r="PF771" s="154"/>
      <c r="PG771" s="154"/>
      <c r="PH771" s="154"/>
      <c r="PI771" s="154"/>
      <c r="PJ771" s="154"/>
      <c r="PK771" s="154"/>
      <c r="PL771" s="154"/>
      <c r="PM771" s="154"/>
      <c r="PN771" s="154"/>
      <c r="PO771" s="154"/>
      <c r="PP771" s="154"/>
      <c r="PQ771" s="154"/>
      <c r="PR771" s="154"/>
      <c r="PS771" s="154"/>
      <c r="PT771" s="154"/>
      <c r="PU771" s="154"/>
      <c r="PV771" s="154"/>
      <c r="PW771" s="154"/>
      <c r="PX771" s="154"/>
      <c r="PY771" s="154"/>
      <c r="PZ771" s="154"/>
      <c r="QA771" s="154"/>
      <c r="QB771" s="154"/>
      <c r="QC771" s="154"/>
      <c r="QD771" s="154"/>
      <c r="QE771" s="154"/>
      <c r="QF771" s="154"/>
      <c r="QG771" s="154"/>
      <c r="QH771" s="154"/>
      <c r="QI771" s="154"/>
      <c r="QJ771" s="154"/>
      <c r="QK771" s="154"/>
      <c r="QL771" s="154"/>
      <c r="QM771" s="154"/>
      <c r="QN771" s="154"/>
      <c r="QO771" s="154"/>
      <c r="QP771" s="154"/>
      <c r="QQ771" s="154"/>
      <c r="QR771" s="154"/>
      <c r="QS771" s="154"/>
      <c r="QT771" s="154"/>
      <c r="QU771" s="154"/>
      <c r="QV771" s="154"/>
      <c r="QW771" s="154"/>
      <c r="QX771" s="154"/>
      <c r="QY771" s="154"/>
      <c r="QZ771" s="154"/>
      <c r="RA771" s="154"/>
      <c r="RB771" s="154"/>
      <c r="RC771" s="154"/>
      <c r="RD771" s="154"/>
      <c r="RE771" s="154"/>
      <c r="RF771" s="154"/>
      <c r="RG771" s="154"/>
      <c r="RH771" s="154"/>
      <c r="RI771" s="154"/>
      <c r="RJ771" s="154"/>
      <c r="RK771" s="154"/>
      <c r="RL771" s="154"/>
      <c r="RM771" s="154"/>
      <c r="RN771" s="154"/>
      <c r="RO771" s="154"/>
      <c r="RP771" s="154"/>
      <c r="RQ771" s="154"/>
      <c r="RR771" s="154"/>
      <c r="RS771" s="154"/>
      <c r="RT771" s="154"/>
      <c r="RU771" s="154"/>
      <c r="RV771" s="154"/>
      <c r="RW771" s="154"/>
      <c r="RX771" s="154"/>
      <c r="RY771" s="154"/>
      <c r="RZ771" s="154"/>
      <c r="SA771" s="154"/>
      <c r="SB771" s="154"/>
      <c r="SC771" s="154"/>
      <c r="SD771" s="154"/>
      <c r="SE771" s="154"/>
      <c r="SF771" s="154"/>
      <c r="SG771" s="154"/>
      <c r="SH771" s="154"/>
      <c r="SI771" s="154"/>
      <c r="SJ771" s="154"/>
      <c r="SK771" s="154"/>
      <c r="SL771" s="154"/>
      <c r="SM771" s="154"/>
      <c r="SN771" s="154"/>
      <c r="SO771" s="154"/>
      <c r="SP771" s="154"/>
      <c r="SQ771" s="154"/>
      <c r="SR771" s="154"/>
      <c r="SS771" s="154"/>
      <c r="ST771" s="154"/>
      <c r="SU771" s="154"/>
      <c r="SV771" s="154"/>
      <c r="SW771" s="154"/>
      <c r="SX771" s="154"/>
      <c r="SY771" s="154"/>
      <c r="SZ771" s="154"/>
      <c r="TA771" s="154"/>
      <c r="TB771" s="154"/>
      <c r="TC771" s="154"/>
      <c r="TD771" s="154"/>
      <c r="TE771" s="154"/>
      <c r="TF771" s="154"/>
      <c r="TG771" s="154"/>
      <c r="TH771" s="154"/>
      <c r="TI771" s="154"/>
      <c r="TJ771" s="154"/>
      <c r="TK771" s="154"/>
      <c r="TL771" s="154"/>
      <c r="TM771" s="154"/>
      <c r="TN771" s="154"/>
      <c r="TO771" s="154"/>
      <c r="TP771" s="154"/>
      <c r="TQ771" s="154"/>
      <c r="TR771" s="154"/>
      <c r="TS771" s="154"/>
      <c r="TT771" s="154"/>
      <c r="TU771" s="154"/>
      <c r="TV771" s="154"/>
      <c r="TW771" s="154"/>
      <c r="TX771" s="154"/>
      <c r="TY771" s="154"/>
      <c r="TZ771" s="154"/>
      <c r="UA771" s="154"/>
      <c r="UB771" s="154"/>
      <c r="UC771" s="154"/>
      <c r="UD771" s="154"/>
      <c r="UE771" s="154"/>
      <c r="UF771" s="154"/>
      <c r="UG771" s="154"/>
      <c r="UH771" s="154"/>
      <c r="UI771" s="154"/>
      <c r="UJ771" s="154"/>
      <c r="UK771" s="154"/>
      <c r="UL771" s="154"/>
      <c r="UM771" s="154"/>
      <c r="UN771" s="154"/>
      <c r="UO771" s="154"/>
      <c r="UP771" s="154"/>
      <c r="UQ771" s="154"/>
      <c r="UR771" s="154"/>
      <c r="US771" s="154"/>
      <c r="UT771" s="154"/>
      <c r="UU771" s="154"/>
      <c r="UV771" s="154"/>
      <c r="UW771" s="154"/>
      <c r="UX771" s="154"/>
      <c r="UY771" s="154"/>
      <c r="UZ771" s="154"/>
      <c r="VA771" s="154"/>
      <c r="VB771" s="154"/>
      <c r="VC771" s="154"/>
      <c r="VD771" s="154"/>
      <c r="VE771" s="154"/>
      <c r="VF771" s="154"/>
      <c r="VG771" s="154"/>
      <c r="VH771" s="154"/>
      <c r="VI771" s="154"/>
      <c r="VJ771" s="154"/>
      <c r="VK771" s="154"/>
      <c r="VL771" s="154"/>
      <c r="VM771" s="154"/>
      <c r="VN771" s="154"/>
      <c r="VO771" s="154"/>
      <c r="VP771" s="154"/>
      <c r="VQ771" s="154"/>
      <c r="VR771" s="154"/>
      <c r="VS771" s="154"/>
      <c r="VT771" s="154"/>
      <c r="VU771" s="154"/>
      <c r="VV771" s="154"/>
      <c r="VW771" s="154"/>
    </row>
    <row r="772" spans="1:595" s="153" customFormat="1" ht="132" customHeight="1">
      <c r="A772" s="798"/>
      <c r="B772" s="689"/>
      <c r="C772" s="658"/>
      <c r="D772" s="660"/>
      <c r="E772" s="492" t="s">
        <v>1284</v>
      </c>
      <c r="F772" s="170" t="s">
        <v>51</v>
      </c>
      <c r="G772" s="176">
        <v>45467</v>
      </c>
      <c r="H772" s="171" t="s">
        <v>24</v>
      </c>
      <c r="I772" s="192" t="s">
        <v>352</v>
      </c>
      <c r="J772" s="192" t="s">
        <v>352</v>
      </c>
      <c r="K772" s="175" t="s">
        <v>1607</v>
      </c>
      <c r="L772" s="192" t="s">
        <v>36</v>
      </c>
      <c r="M772" s="155">
        <v>10000</v>
      </c>
      <c r="N772" s="155">
        <v>10000</v>
      </c>
      <c r="O772" s="155">
        <v>20000</v>
      </c>
      <c r="P772" s="168">
        <v>20000</v>
      </c>
      <c r="Q772" s="161">
        <v>20000</v>
      </c>
      <c r="R772" s="155">
        <v>20000</v>
      </c>
      <c r="S772" s="545">
        <v>3</v>
      </c>
      <c r="AU772" s="154"/>
      <c r="AV772" s="154"/>
      <c r="AW772" s="154"/>
      <c r="AX772" s="154"/>
      <c r="AY772" s="154"/>
      <c r="AZ772" s="154"/>
      <c r="BA772" s="154"/>
      <c r="BB772" s="154"/>
      <c r="BC772" s="154"/>
      <c r="BD772" s="154"/>
      <c r="BE772" s="154"/>
      <c r="BF772" s="154"/>
      <c r="BG772" s="154"/>
      <c r="BH772" s="154"/>
      <c r="BI772" s="154"/>
      <c r="BJ772" s="154"/>
      <c r="BK772" s="154"/>
      <c r="BL772" s="154"/>
      <c r="BM772" s="154"/>
      <c r="BN772" s="154"/>
      <c r="BO772" s="154"/>
      <c r="BP772" s="154"/>
      <c r="BQ772" s="154"/>
      <c r="BR772" s="154"/>
      <c r="BS772" s="154"/>
      <c r="BT772" s="154"/>
      <c r="BU772" s="154"/>
      <c r="BV772" s="154"/>
      <c r="BW772" s="154"/>
      <c r="BX772" s="154"/>
      <c r="BY772" s="154"/>
      <c r="BZ772" s="154"/>
      <c r="CA772" s="154"/>
      <c r="CB772" s="154"/>
      <c r="CC772" s="154"/>
      <c r="CD772" s="154"/>
      <c r="CE772" s="154"/>
      <c r="CF772" s="154"/>
      <c r="CG772" s="154"/>
      <c r="CH772" s="154"/>
      <c r="CI772" s="154"/>
      <c r="CJ772" s="154"/>
      <c r="CK772" s="154"/>
      <c r="CL772" s="154"/>
      <c r="CM772" s="154"/>
      <c r="CN772" s="154"/>
      <c r="CO772" s="154"/>
      <c r="CP772" s="154"/>
      <c r="CQ772" s="154"/>
      <c r="CR772" s="154"/>
      <c r="CS772" s="154"/>
      <c r="CT772" s="154"/>
      <c r="CU772" s="154"/>
      <c r="CV772" s="154"/>
      <c r="CW772" s="154"/>
      <c r="CX772" s="154"/>
      <c r="CY772" s="154"/>
      <c r="CZ772" s="154"/>
      <c r="DA772" s="154"/>
      <c r="DB772" s="154"/>
      <c r="DC772" s="154"/>
      <c r="DD772" s="154"/>
      <c r="DE772" s="154"/>
      <c r="DF772" s="154"/>
      <c r="DG772" s="154"/>
      <c r="DH772" s="154"/>
      <c r="DI772" s="154"/>
      <c r="DJ772" s="154"/>
      <c r="DK772" s="154"/>
      <c r="DL772" s="154"/>
      <c r="DM772" s="154"/>
      <c r="DN772" s="154"/>
      <c r="DO772" s="154"/>
      <c r="DP772" s="154"/>
      <c r="DQ772" s="154"/>
      <c r="DR772" s="154"/>
      <c r="DS772" s="154"/>
      <c r="DT772" s="154"/>
      <c r="DU772" s="154"/>
      <c r="DV772" s="154"/>
      <c r="DW772" s="154"/>
      <c r="DX772" s="154"/>
      <c r="DY772" s="154"/>
      <c r="DZ772" s="154"/>
      <c r="EA772" s="154"/>
      <c r="EB772" s="154"/>
      <c r="EC772" s="154"/>
      <c r="ED772" s="154"/>
      <c r="EE772" s="154"/>
      <c r="EF772" s="154"/>
      <c r="EG772" s="154"/>
      <c r="EH772" s="154"/>
      <c r="EI772" s="154"/>
      <c r="EJ772" s="154"/>
      <c r="EK772" s="154"/>
      <c r="EL772" s="154"/>
      <c r="EM772" s="154"/>
      <c r="EN772" s="154"/>
      <c r="EO772" s="154"/>
      <c r="EP772" s="154"/>
      <c r="EQ772" s="154"/>
      <c r="ER772" s="154"/>
      <c r="ES772" s="154"/>
      <c r="ET772" s="154"/>
      <c r="EU772" s="154"/>
      <c r="EV772" s="154"/>
      <c r="EW772" s="154"/>
      <c r="EX772" s="154"/>
      <c r="EY772" s="154"/>
      <c r="EZ772" s="154"/>
      <c r="FA772" s="154"/>
      <c r="FB772" s="154"/>
      <c r="FC772" s="154"/>
      <c r="FD772" s="154"/>
      <c r="FE772" s="154"/>
      <c r="FF772" s="154"/>
      <c r="FG772" s="154"/>
      <c r="FH772" s="154"/>
      <c r="FI772" s="154"/>
      <c r="FJ772" s="154"/>
      <c r="FK772" s="154"/>
      <c r="FL772" s="154"/>
      <c r="FM772" s="154"/>
      <c r="FN772" s="154"/>
      <c r="FO772" s="154"/>
      <c r="FP772" s="154"/>
      <c r="FQ772" s="154"/>
      <c r="FR772" s="154"/>
      <c r="FS772" s="154"/>
      <c r="FT772" s="154"/>
      <c r="FU772" s="154"/>
      <c r="FV772" s="154"/>
      <c r="FW772" s="154"/>
      <c r="FX772" s="154"/>
      <c r="FY772" s="154"/>
      <c r="FZ772" s="154"/>
      <c r="GA772" s="154"/>
      <c r="GB772" s="154"/>
      <c r="GC772" s="154"/>
      <c r="GD772" s="154"/>
      <c r="GE772" s="154"/>
      <c r="GF772" s="154"/>
      <c r="GG772" s="154"/>
      <c r="GH772" s="154"/>
      <c r="GI772" s="154"/>
      <c r="GJ772" s="154"/>
      <c r="GK772" s="154"/>
      <c r="GL772" s="154"/>
      <c r="GM772" s="154"/>
      <c r="GN772" s="154"/>
      <c r="GO772" s="154"/>
      <c r="GP772" s="154"/>
      <c r="GQ772" s="154"/>
      <c r="GR772" s="154"/>
      <c r="GS772" s="154"/>
      <c r="GT772" s="154"/>
      <c r="GU772" s="154"/>
      <c r="GV772" s="154"/>
      <c r="GW772" s="154"/>
      <c r="GX772" s="154"/>
      <c r="GY772" s="154"/>
      <c r="GZ772" s="154"/>
      <c r="HA772" s="154"/>
      <c r="HB772" s="154"/>
      <c r="HC772" s="154"/>
      <c r="HD772" s="154"/>
      <c r="HE772" s="154"/>
      <c r="HF772" s="154"/>
      <c r="HG772" s="154"/>
      <c r="HH772" s="154"/>
      <c r="HI772" s="154"/>
      <c r="HJ772" s="154"/>
      <c r="HK772" s="154"/>
      <c r="HL772" s="154"/>
      <c r="HM772" s="154"/>
      <c r="HN772" s="154"/>
      <c r="HO772" s="154"/>
      <c r="HP772" s="154"/>
      <c r="HQ772" s="154"/>
      <c r="HR772" s="154"/>
      <c r="HS772" s="154"/>
      <c r="HT772" s="154"/>
      <c r="HU772" s="154"/>
      <c r="HV772" s="154"/>
      <c r="HW772" s="154"/>
      <c r="HX772" s="154"/>
      <c r="HY772" s="154"/>
      <c r="HZ772" s="154"/>
      <c r="IA772" s="154"/>
      <c r="IB772" s="154"/>
      <c r="IC772" s="154"/>
      <c r="ID772" s="154"/>
      <c r="IE772" s="154"/>
      <c r="IF772" s="154"/>
      <c r="IG772" s="154"/>
      <c r="IH772" s="154"/>
      <c r="II772" s="154"/>
      <c r="IJ772" s="154"/>
      <c r="IK772" s="154"/>
      <c r="IL772" s="154"/>
      <c r="IM772" s="154"/>
      <c r="IN772" s="154"/>
      <c r="IO772" s="154"/>
      <c r="IP772" s="154"/>
      <c r="IQ772" s="154"/>
      <c r="IR772" s="154"/>
      <c r="IS772" s="154"/>
      <c r="IT772" s="154"/>
      <c r="IU772" s="154"/>
      <c r="IV772" s="154"/>
      <c r="IW772" s="154"/>
      <c r="IX772" s="154"/>
      <c r="IY772" s="154"/>
      <c r="IZ772" s="154"/>
      <c r="JA772" s="154"/>
      <c r="JB772" s="154"/>
      <c r="JC772" s="154"/>
      <c r="JD772" s="154"/>
      <c r="JE772" s="154"/>
      <c r="JF772" s="154"/>
      <c r="JG772" s="154"/>
      <c r="JH772" s="154"/>
      <c r="JI772" s="154"/>
      <c r="JJ772" s="154"/>
      <c r="JK772" s="154"/>
      <c r="JL772" s="154"/>
      <c r="JM772" s="154"/>
      <c r="JN772" s="154"/>
      <c r="JO772" s="154"/>
      <c r="JP772" s="154"/>
      <c r="JQ772" s="154"/>
      <c r="JR772" s="154"/>
      <c r="JS772" s="154"/>
      <c r="JT772" s="154"/>
      <c r="JU772" s="154"/>
      <c r="JV772" s="154"/>
      <c r="JW772" s="154"/>
      <c r="JX772" s="154"/>
      <c r="JY772" s="154"/>
      <c r="JZ772" s="154"/>
      <c r="KA772" s="154"/>
      <c r="KB772" s="154"/>
      <c r="KC772" s="154"/>
      <c r="KD772" s="154"/>
      <c r="KE772" s="154"/>
      <c r="KF772" s="154"/>
      <c r="KG772" s="154"/>
      <c r="KH772" s="154"/>
      <c r="KI772" s="154"/>
      <c r="KJ772" s="154"/>
      <c r="KK772" s="154"/>
      <c r="KL772" s="154"/>
      <c r="KM772" s="154"/>
      <c r="KN772" s="154"/>
      <c r="KO772" s="154"/>
      <c r="KP772" s="154"/>
      <c r="KQ772" s="154"/>
      <c r="KR772" s="154"/>
      <c r="KS772" s="154"/>
      <c r="KT772" s="154"/>
      <c r="KU772" s="154"/>
      <c r="KV772" s="154"/>
      <c r="KW772" s="154"/>
      <c r="KX772" s="154"/>
      <c r="KY772" s="154"/>
      <c r="KZ772" s="154"/>
      <c r="LA772" s="154"/>
      <c r="LB772" s="154"/>
      <c r="LC772" s="154"/>
      <c r="LD772" s="154"/>
      <c r="LE772" s="154"/>
      <c r="LF772" s="154"/>
      <c r="LG772" s="154"/>
      <c r="LH772" s="154"/>
      <c r="LI772" s="154"/>
      <c r="LJ772" s="154"/>
      <c r="LK772" s="154"/>
      <c r="LL772" s="154"/>
      <c r="LM772" s="154"/>
      <c r="LN772" s="154"/>
      <c r="LO772" s="154"/>
      <c r="LP772" s="154"/>
      <c r="LQ772" s="154"/>
      <c r="LR772" s="154"/>
      <c r="LS772" s="154"/>
      <c r="LT772" s="154"/>
      <c r="LU772" s="154"/>
      <c r="LV772" s="154"/>
      <c r="LW772" s="154"/>
      <c r="LX772" s="154"/>
      <c r="LY772" s="154"/>
      <c r="LZ772" s="154"/>
      <c r="MA772" s="154"/>
      <c r="MB772" s="154"/>
      <c r="MC772" s="154"/>
      <c r="MD772" s="154"/>
      <c r="ME772" s="154"/>
      <c r="MF772" s="154"/>
      <c r="MG772" s="154"/>
      <c r="MH772" s="154"/>
      <c r="MI772" s="154"/>
      <c r="MJ772" s="154"/>
      <c r="MK772" s="154"/>
      <c r="ML772" s="154"/>
      <c r="MM772" s="154"/>
      <c r="MN772" s="154"/>
      <c r="MO772" s="154"/>
      <c r="MP772" s="154"/>
      <c r="MQ772" s="154"/>
      <c r="MR772" s="154"/>
      <c r="MS772" s="154"/>
      <c r="MT772" s="154"/>
      <c r="MU772" s="154"/>
      <c r="MV772" s="154"/>
      <c r="MW772" s="154"/>
      <c r="MX772" s="154"/>
      <c r="MY772" s="154"/>
      <c r="MZ772" s="154"/>
      <c r="NA772" s="154"/>
      <c r="NB772" s="154"/>
      <c r="NC772" s="154"/>
      <c r="ND772" s="154"/>
      <c r="NE772" s="154"/>
      <c r="NF772" s="154"/>
      <c r="NG772" s="154"/>
      <c r="NH772" s="154"/>
      <c r="NI772" s="154"/>
      <c r="NJ772" s="154"/>
      <c r="NK772" s="154"/>
      <c r="NL772" s="154"/>
      <c r="NM772" s="154"/>
      <c r="NN772" s="154"/>
      <c r="NO772" s="154"/>
      <c r="NP772" s="154"/>
      <c r="NQ772" s="154"/>
      <c r="NR772" s="154"/>
      <c r="NS772" s="154"/>
      <c r="NT772" s="154"/>
      <c r="NU772" s="154"/>
      <c r="NV772" s="154"/>
      <c r="NW772" s="154"/>
      <c r="NX772" s="154"/>
      <c r="NY772" s="154"/>
      <c r="NZ772" s="154"/>
      <c r="OA772" s="154"/>
      <c r="OB772" s="154"/>
      <c r="OC772" s="154"/>
      <c r="OD772" s="154"/>
      <c r="OE772" s="154"/>
      <c r="OF772" s="154"/>
      <c r="OG772" s="154"/>
      <c r="OH772" s="154"/>
      <c r="OI772" s="154"/>
      <c r="OJ772" s="154"/>
      <c r="OK772" s="154"/>
      <c r="OL772" s="154"/>
      <c r="OM772" s="154"/>
      <c r="ON772" s="154"/>
      <c r="OO772" s="154"/>
      <c r="OP772" s="154"/>
      <c r="OQ772" s="154"/>
      <c r="OR772" s="154"/>
      <c r="OS772" s="154"/>
      <c r="OT772" s="154"/>
      <c r="OU772" s="154"/>
      <c r="OV772" s="154"/>
      <c r="OW772" s="154"/>
      <c r="OX772" s="154"/>
      <c r="OY772" s="154"/>
      <c r="OZ772" s="154"/>
      <c r="PA772" s="154"/>
      <c r="PB772" s="154"/>
      <c r="PC772" s="154"/>
      <c r="PD772" s="154"/>
      <c r="PE772" s="154"/>
      <c r="PF772" s="154"/>
      <c r="PG772" s="154"/>
      <c r="PH772" s="154"/>
      <c r="PI772" s="154"/>
      <c r="PJ772" s="154"/>
      <c r="PK772" s="154"/>
      <c r="PL772" s="154"/>
      <c r="PM772" s="154"/>
      <c r="PN772" s="154"/>
      <c r="PO772" s="154"/>
      <c r="PP772" s="154"/>
      <c r="PQ772" s="154"/>
      <c r="PR772" s="154"/>
      <c r="PS772" s="154"/>
      <c r="PT772" s="154"/>
      <c r="PU772" s="154"/>
      <c r="PV772" s="154"/>
      <c r="PW772" s="154"/>
      <c r="PX772" s="154"/>
      <c r="PY772" s="154"/>
      <c r="PZ772" s="154"/>
      <c r="QA772" s="154"/>
      <c r="QB772" s="154"/>
      <c r="QC772" s="154"/>
      <c r="QD772" s="154"/>
      <c r="QE772" s="154"/>
      <c r="QF772" s="154"/>
      <c r="QG772" s="154"/>
      <c r="QH772" s="154"/>
      <c r="QI772" s="154"/>
      <c r="QJ772" s="154"/>
      <c r="QK772" s="154"/>
      <c r="QL772" s="154"/>
      <c r="QM772" s="154"/>
      <c r="QN772" s="154"/>
      <c r="QO772" s="154"/>
      <c r="QP772" s="154"/>
      <c r="QQ772" s="154"/>
      <c r="QR772" s="154"/>
      <c r="QS772" s="154"/>
      <c r="QT772" s="154"/>
      <c r="QU772" s="154"/>
      <c r="QV772" s="154"/>
      <c r="QW772" s="154"/>
      <c r="QX772" s="154"/>
      <c r="QY772" s="154"/>
      <c r="QZ772" s="154"/>
      <c r="RA772" s="154"/>
      <c r="RB772" s="154"/>
      <c r="RC772" s="154"/>
      <c r="RD772" s="154"/>
      <c r="RE772" s="154"/>
      <c r="RF772" s="154"/>
      <c r="RG772" s="154"/>
      <c r="RH772" s="154"/>
      <c r="RI772" s="154"/>
      <c r="RJ772" s="154"/>
      <c r="RK772" s="154"/>
      <c r="RL772" s="154"/>
      <c r="RM772" s="154"/>
      <c r="RN772" s="154"/>
      <c r="RO772" s="154"/>
      <c r="RP772" s="154"/>
      <c r="RQ772" s="154"/>
      <c r="RR772" s="154"/>
      <c r="RS772" s="154"/>
      <c r="RT772" s="154"/>
      <c r="RU772" s="154"/>
      <c r="RV772" s="154"/>
      <c r="RW772" s="154"/>
      <c r="RX772" s="154"/>
      <c r="RY772" s="154"/>
      <c r="RZ772" s="154"/>
      <c r="SA772" s="154"/>
      <c r="SB772" s="154"/>
      <c r="SC772" s="154"/>
      <c r="SD772" s="154"/>
      <c r="SE772" s="154"/>
      <c r="SF772" s="154"/>
      <c r="SG772" s="154"/>
      <c r="SH772" s="154"/>
      <c r="SI772" s="154"/>
      <c r="SJ772" s="154"/>
      <c r="SK772" s="154"/>
      <c r="SL772" s="154"/>
      <c r="SM772" s="154"/>
      <c r="SN772" s="154"/>
      <c r="SO772" s="154"/>
      <c r="SP772" s="154"/>
      <c r="SQ772" s="154"/>
      <c r="SR772" s="154"/>
      <c r="SS772" s="154"/>
      <c r="ST772" s="154"/>
      <c r="SU772" s="154"/>
      <c r="SV772" s="154"/>
      <c r="SW772" s="154"/>
      <c r="SX772" s="154"/>
      <c r="SY772" s="154"/>
      <c r="SZ772" s="154"/>
      <c r="TA772" s="154"/>
      <c r="TB772" s="154"/>
      <c r="TC772" s="154"/>
      <c r="TD772" s="154"/>
      <c r="TE772" s="154"/>
      <c r="TF772" s="154"/>
      <c r="TG772" s="154"/>
      <c r="TH772" s="154"/>
      <c r="TI772" s="154"/>
      <c r="TJ772" s="154"/>
      <c r="TK772" s="154"/>
      <c r="TL772" s="154"/>
      <c r="TM772" s="154"/>
      <c r="TN772" s="154"/>
      <c r="TO772" s="154"/>
      <c r="TP772" s="154"/>
      <c r="TQ772" s="154"/>
      <c r="TR772" s="154"/>
      <c r="TS772" s="154"/>
      <c r="TT772" s="154"/>
      <c r="TU772" s="154"/>
      <c r="TV772" s="154"/>
      <c r="TW772" s="154"/>
      <c r="TX772" s="154"/>
      <c r="TY772" s="154"/>
      <c r="TZ772" s="154"/>
      <c r="UA772" s="154"/>
      <c r="UB772" s="154"/>
      <c r="UC772" s="154"/>
      <c r="UD772" s="154"/>
      <c r="UE772" s="154"/>
      <c r="UF772" s="154"/>
      <c r="UG772" s="154"/>
      <c r="UH772" s="154"/>
      <c r="UI772" s="154"/>
      <c r="UJ772" s="154"/>
      <c r="UK772" s="154"/>
      <c r="UL772" s="154"/>
      <c r="UM772" s="154"/>
      <c r="UN772" s="154"/>
      <c r="UO772" s="154"/>
      <c r="UP772" s="154"/>
      <c r="UQ772" s="154"/>
      <c r="UR772" s="154"/>
      <c r="US772" s="154"/>
      <c r="UT772" s="154"/>
      <c r="UU772" s="154"/>
      <c r="UV772" s="154"/>
      <c r="UW772" s="154"/>
      <c r="UX772" s="154"/>
      <c r="UY772" s="154"/>
      <c r="UZ772" s="154"/>
      <c r="VA772" s="154"/>
      <c r="VB772" s="154"/>
      <c r="VC772" s="154"/>
      <c r="VD772" s="154"/>
      <c r="VE772" s="154"/>
      <c r="VF772" s="154"/>
      <c r="VG772" s="154"/>
      <c r="VH772" s="154"/>
      <c r="VI772" s="154"/>
      <c r="VJ772" s="154"/>
      <c r="VK772" s="154"/>
      <c r="VL772" s="154"/>
      <c r="VM772" s="154"/>
      <c r="VN772" s="154"/>
      <c r="VO772" s="154"/>
      <c r="VP772" s="154"/>
      <c r="VQ772" s="154"/>
      <c r="VR772" s="154"/>
      <c r="VS772" s="154"/>
      <c r="VT772" s="154"/>
      <c r="VU772" s="154"/>
      <c r="VV772" s="154"/>
      <c r="VW772" s="154"/>
    </row>
    <row r="773" spans="1:595" s="153" customFormat="1" ht="99.75" customHeight="1">
      <c r="A773" s="798"/>
      <c r="B773" s="673" t="s">
        <v>1610</v>
      </c>
      <c r="C773" s="657" t="s">
        <v>1611</v>
      </c>
      <c r="D773" s="659" t="s">
        <v>1279</v>
      </c>
      <c r="E773" s="491" t="s">
        <v>1598</v>
      </c>
      <c r="F773" s="196" t="s">
        <v>51</v>
      </c>
      <c r="G773" s="167">
        <v>45292</v>
      </c>
      <c r="H773" s="222" t="s">
        <v>24</v>
      </c>
      <c r="I773" s="212" t="s">
        <v>352</v>
      </c>
      <c r="J773" s="212" t="s">
        <v>352</v>
      </c>
      <c r="K773" s="197" t="s">
        <v>1607</v>
      </c>
      <c r="L773" s="212" t="s">
        <v>28</v>
      </c>
      <c r="M773" s="152">
        <f>M774</f>
        <v>30000</v>
      </c>
      <c r="N773" s="152">
        <f t="shared" ref="N773:R773" si="102">N774</f>
        <v>30000</v>
      </c>
      <c r="O773" s="152">
        <f t="shared" si="102"/>
        <v>30000</v>
      </c>
      <c r="P773" s="152">
        <f t="shared" si="102"/>
        <v>30000</v>
      </c>
      <c r="Q773" s="152">
        <f t="shared" si="102"/>
        <v>30000</v>
      </c>
      <c r="R773" s="152">
        <f t="shared" si="102"/>
        <v>30000</v>
      </c>
      <c r="S773" s="546"/>
      <c r="AU773" s="154"/>
      <c r="AV773" s="154"/>
      <c r="AW773" s="154"/>
      <c r="AX773" s="154"/>
      <c r="AY773" s="154"/>
      <c r="AZ773" s="154"/>
      <c r="BA773" s="154"/>
      <c r="BB773" s="154"/>
      <c r="BC773" s="154"/>
      <c r="BD773" s="154"/>
      <c r="BE773" s="154"/>
      <c r="BF773" s="154"/>
      <c r="BG773" s="154"/>
      <c r="BH773" s="154"/>
      <c r="BI773" s="154"/>
      <c r="BJ773" s="154"/>
      <c r="BK773" s="154"/>
      <c r="BL773" s="154"/>
      <c r="BM773" s="154"/>
      <c r="BN773" s="154"/>
      <c r="BO773" s="154"/>
      <c r="BP773" s="154"/>
      <c r="BQ773" s="154"/>
      <c r="BR773" s="154"/>
      <c r="BS773" s="154"/>
      <c r="BT773" s="154"/>
      <c r="BU773" s="154"/>
      <c r="BV773" s="154"/>
      <c r="BW773" s="154"/>
      <c r="BX773" s="154"/>
      <c r="BY773" s="154"/>
      <c r="BZ773" s="154"/>
      <c r="CA773" s="154"/>
      <c r="CB773" s="154"/>
      <c r="CC773" s="154"/>
      <c r="CD773" s="154"/>
      <c r="CE773" s="154"/>
      <c r="CF773" s="154"/>
      <c r="CG773" s="154"/>
      <c r="CH773" s="154"/>
      <c r="CI773" s="154"/>
      <c r="CJ773" s="154"/>
      <c r="CK773" s="154"/>
      <c r="CL773" s="154"/>
      <c r="CM773" s="154"/>
      <c r="CN773" s="154"/>
      <c r="CO773" s="154"/>
      <c r="CP773" s="154"/>
      <c r="CQ773" s="154"/>
      <c r="CR773" s="154"/>
      <c r="CS773" s="154"/>
      <c r="CT773" s="154"/>
      <c r="CU773" s="154"/>
      <c r="CV773" s="154"/>
      <c r="CW773" s="154"/>
      <c r="CX773" s="154"/>
      <c r="CY773" s="154"/>
      <c r="CZ773" s="154"/>
      <c r="DA773" s="154"/>
      <c r="DB773" s="154"/>
      <c r="DC773" s="154"/>
      <c r="DD773" s="154"/>
      <c r="DE773" s="154"/>
      <c r="DF773" s="154"/>
      <c r="DG773" s="154"/>
      <c r="DH773" s="154"/>
      <c r="DI773" s="154"/>
      <c r="DJ773" s="154"/>
      <c r="DK773" s="154"/>
      <c r="DL773" s="154"/>
      <c r="DM773" s="154"/>
      <c r="DN773" s="154"/>
      <c r="DO773" s="154"/>
      <c r="DP773" s="154"/>
      <c r="DQ773" s="154"/>
      <c r="DR773" s="154"/>
      <c r="DS773" s="154"/>
      <c r="DT773" s="154"/>
      <c r="DU773" s="154"/>
      <c r="DV773" s="154"/>
      <c r="DW773" s="154"/>
      <c r="DX773" s="154"/>
      <c r="DY773" s="154"/>
      <c r="DZ773" s="154"/>
      <c r="EA773" s="154"/>
      <c r="EB773" s="154"/>
      <c r="EC773" s="154"/>
      <c r="ED773" s="154"/>
      <c r="EE773" s="154"/>
      <c r="EF773" s="154"/>
      <c r="EG773" s="154"/>
      <c r="EH773" s="154"/>
      <c r="EI773" s="154"/>
      <c r="EJ773" s="154"/>
      <c r="EK773" s="154"/>
      <c r="EL773" s="154"/>
      <c r="EM773" s="154"/>
      <c r="EN773" s="154"/>
      <c r="EO773" s="154"/>
      <c r="EP773" s="154"/>
      <c r="EQ773" s="154"/>
      <c r="ER773" s="154"/>
      <c r="ES773" s="154"/>
      <c r="ET773" s="154"/>
      <c r="EU773" s="154"/>
      <c r="EV773" s="154"/>
      <c r="EW773" s="154"/>
      <c r="EX773" s="154"/>
      <c r="EY773" s="154"/>
      <c r="EZ773" s="154"/>
      <c r="FA773" s="154"/>
      <c r="FB773" s="154"/>
      <c r="FC773" s="154"/>
      <c r="FD773" s="154"/>
      <c r="FE773" s="154"/>
      <c r="FF773" s="154"/>
      <c r="FG773" s="154"/>
      <c r="FH773" s="154"/>
      <c r="FI773" s="154"/>
      <c r="FJ773" s="154"/>
      <c r="FK773" s="154"/>
      <c r="FL773" s="154"/>
      <c r="FM773" s="154"/>
      <c r="FN773" s="154"/>
      <c r="FO773" s="154"/>
      <c r="FP773" s="154"/>
      <c r="FQ773" s="154"/>
      <c r="FR773" s="154"/>
      <c r="FS773" s="154"/>
      <c r="FT773" s="154"/>
      <c r="FU773" s="154"/>
      <c r="FV773" s="154"/>
      <c r="FW773" s="154"/>
      <c r="FX773" s="154"/>
      <c r="FY773" s="154"/>
      <c r="FZ773" s="154"/>
      <c r="GA773" s="154"/>
      <c r="GB773" s="154"/>
      <c r="GC773" s="154"/>
      <c r="GD773" s="154"/>
      <c r="GE773" s="154"/>
      <c r="GF773" s="154"/>
      <c r="GG773" s="154"/>
      <c r="GH773" s="154"/>
      <c r="GI773" s="154"/>
      <c r="GJ773" s="154"/>
      <c r="GK773" s="154"/>
      <c r="GL773" s="154"/>
      <c r="GM773" s="154"/>
      <c r="GN773" s="154"/>
      <c r="GO773" s="154"/>
      <c r="GP773" s="154"/>
      <c r="GQ773" s="154"/>
      <c r="GR773" s="154"/>
      <c r="GS773" s="154"/>
      <c r="GT773" s="154"/>
      <c r="GU773" s="154"/>
      <c r="GV773" s="154"/>
      <c r="GW773" s="154"/>
      <c r="GX773" s="154"/>
      <c r="GY773" s="154"/>
      <c r="GZ773" s="154"/>
      <c r="HA773" s="154"/>
      <c r="HB773" s="154"/>
      <c r="HC773" s="154"/>
      <c r="HD773" s="154"/>
      <c r="HE773" s="154"/>
      <c r="HF773" s="154"/>
      <c r="HG773" s="154"/>
      <c r="HH773" s="154"/>
      <c r="HI773" s="154"/>
      <c r="HJ773" s="154"/>
      <c r="HK773" s="154"/>
      <c r="HL773" s="154"/>
      <c r="HM773" s="154"/>
      <c r="HN773" s="154"/>
      <c r="HO773" s="154"/>
      <c r="HP773" s="154"/>
      <c r="HQ773" s="154"/>
      <c r="HR773" s="154"/>
      <c r="HS773" s="154"/>
      <c r="HT773" s="154"/>
      <c r="HU773" s="154"/>
      <c r="HV773" s="154"/>
      <c r="HW773" s="154"/>
      <c r="HX773" s="154"/>
      <c r="HY773" s="154"/>
      <c r="HZ773" s="154"/>
      <c r="IA773" s="154"/>
      <c r="IB773" s="154"/>
      <c r="IC773" s="154"/>
      <c r="ID773" s="154"/>
      <c r="IE773" s="154"/>
      <c r="IF773" s="154"/>
      <c r="IG773" s="154"/>
      <c r="IH773" s="154"/>
      <c r="II773" s="154"/>
      <c r="IJ773" s="154"/>
      <c r="IK773" s="154"/>
      <c r="IL773" s="154"/>
      <c r="IM773" s="154"/>
      <c r="IN773" s="154"/>
      <c r="IO773" s="154"/>
      <c r="IP773" s="154"/>
      <c r="IQ773" s="154"/>
      <c r="IR773" s="154"/>
      <c r="IS773" s="154"/>
      <c r="IT773" s="154"/>
      <c r="IU773" s="154"/>
      <c r="IV773" s="154"/>
      <c r="IW773" s="154"/>
      <c r="IX773" s="154"/>
      <c r="IY773" s="154"/>
      <c r="IZ773" s="154"/>
      <c r="JA773" s="154"/>
      <c r="JB773" s="154"/>
      <c r="JC773" s="154"/>
      <c r="JD773" s="154"/>
      <c r="JE773" s="154"/>
      <c r="JF773" s="154"/>
      <c r="JG773" s="154"/>
      <c r="JH773" s="154"/>
      <c r="JI773" s="154"/>
      <c r="JJ773" s="154"/>
      <c r="JK773" s="154"/>
      <c r="JL773" s="154"/>
      <c r="JM773" s="154"/>
      <c r="JN773" s="154"/>
      <c r="JO773" s="154"/>
      <c r="JP773" s="154"/>
      <c r="JQ773" s="154"/>
      <c r="JR773" s="154"/>
      <c r="JS773" s="154"/>
      <c r="JT773" s="154"/>
      <c r="JU773" s="154"/>
      <c r="JV773" s="154"/>
      <c r="JW773" s="154"/>
      <c r="JX773" s="154"/>
      <c r="JY773" s="154"/>
      <c r="JZ773" s="154"/>
      <c r="KA773" s="154"/>
      <c r="KB773" s="154"/>
      <c r="KC773" s="154"/>
      <c r="KD773" s="154"/>
      <c r="KE773" s="154"/>
      <c r="KF773" s="154"/>
      <c r="KG773" s="154"/>
      <c r="KH773" s="154"/>
      <c r="KI773" s="154"/>
      <c r="KJ773" s="154"/>
      <c r="KK773" s="154"/>
      <c r="KL773" s="154"/>
      <c r="KM773" s="154"/>
      <c r="KN773" s="154"/>
      <c r="KO773" s="154"/>
      <c r="KP773" s="154"/>
      <c r="KQ773" s="154"/>
      <c r="KR773" s="154"/>
      <c r="KS773" s="154"/>
      <c r="KT773" s="154"/>
      <c r="KU773" s="154"/>
      <c r="KV773" s="154"/>
      <c r="KW773" s="154"/>
      <c r="KX773" s="154"/>
      <c r="KY773" s="154"/>
      <c r="KZ773" s="154"/>
      <c r="LA773" s="154"/>
      <c r="LB773" s="154"/>
      <c r="LC773" s="154"/>
      <c r="LD773" s="154"/>
      <c r="LE773" s="154"/>
      <c r="LF773" s="154"/>
      <c r="LG773" s="154"/>
      <c r="LH773" s="154"/>
      <c r="LI773" s="154"/>
      <c r="LJ773" s="154"/>
      <c r="LK773" s="154"/>
      <c r="LL773" s="154"/>
      <c r="LM773" s="154"/>
      <c r="LN773" s="154"/>
      <c r="LO773" s="154"/>
      <c r="LP773" s="154"/>
      <c r="LQ773" s="154"/>
      <c r="LR773" s="154"/>
      <c r="LS773" s="154"/>
      <c r="LT773" s="154"/>
      <c r="LU773" s="154"/>
      <c r="LV773" s="154"/>
      <c r="LW773" s="154"/>
      <c r="LX773" s="154"/>
      <c r="LY773" s="154"/>
      <c r="LZ773" s="154"/>
      <c r="MA773" s="154"/>
      <c r="MB773" s="154"/>
      <c r="MC773" s="154"/>
      <c r="MD773" s="154"/>
      <c r="ME773" s="154"/>
      <c r="MF773" s="154"/>
      <c r="MG773" s="154"/>
      <c r="MH773" s="154"/>
      <c r="MI773" s="154"/>
      <c r="MJ773" s="154"/>
      <c r="MK773" s="154"/>
      <c r="ML773" s="154"/>
      <c r="MM773" s="154"/>
      <c r="MN773" s="154"/>
      <c r="MO773" s="154"/>
      <c r="MP773" s="154"/>
      <c r="MQ773" s="154"/>
      <c r="MR773" s="154"/>
      <c r="MS773" s="154"/>
      <c r="MT773" s="154"/>
      <c r="MU773" s="154"/>
      <c r="MV773" s="154"/>
      <c r="MW773" s="154"/>
      <c r="MX773" s="154"/>
      <c r="MY773" s="154"/>
      <c r="MZ773" s="154"/>
      <c r="NA773" s="154"/>
      <c r="NB773" s="154"/>
      <c r="NC773" s="154"/>
      <c r="ND773" s="154"/>
      <c r="NE773" s="154"/>
      <c r="NF773" s="154"/>
      <c r="NG773" s="154"/>
      <c r="NH773" s="154"/>
      <c r="NI773" s="154"/>
      <c r="NJ773" s="154"/>
      <c r="NK773" s="154"/>
      <c r="NL773" s="154"/>
      <c r="NM773" s="154"/>
      <c r="NN773" s="154"/>
      <c r="NO773" s="154"/>
      <c r="NP773" s="154"/>
      <c r="NQ773" s="154"/>
      <c r="NR773" s="154"/>
      <c r="NS773" s="154"/>
      <c r="NT773" s="154"/>
      <c r="NU773" s="154"/>
      <c r="NV773" s="154"/>
      <c r="NW773" s="154"/>
      <c r="NX773" s="154"/>
      <c r="NY773" s="154"/>
      <c r="NZ773" s="154"/>
      <c r="OA773" s="154"/>
      <c r="OB773" s="154"/>
      <c r="OC773" s="154"/>
      <c r="OD773" s="154"/>
      <c r="OE773" s="154"/>
      <c r="OF773" s="154"/>
      <c r="OG773" s="154"/>
      <c r="OH773" s="154"/>
      <c r="OI773" s="154"/>
      <c r="OJ773" s="154"/>
      <c r="OK773" s="154"/>
      <c r="OL773" s="154"/>
      <c r="OM773" s="154"/>
      <c r="ON773" s="154"/>
      <c r="OO773" s="154"/>
      <c r="OP773" s="154"/>
      <c r="OQ773" s="154"/>
      <c r="OR773" s="154"/>
      <c r="OS773" s="154"/>
      <c r="OT773" s="154"/>
      <c r="OU773" s="154"/>
      <c r="OV773" s="154"/>
      <c r="OW773" s="154"/>
      <c r="OX773" s="154"/>
      <c r="OY773" s="154"/>
      <c r="OZ773" s="154"/>
      <c r="PA773" s="154"/>
      <c r="PB773" s="154"/>
      <c r="PC773" s="154"/>
      <c r="PD773" s="154"/>
      <c r="PE773" s="154"/>
      <c r="PF773" s="154"/>
      <c r="PG773" s="154"/>
      <c r="PH773" s="154"/>
      <c r="PI773" s="154"/>
      <c r="PJ773" s="154"/>
      <c r="PK773" s="154"/>
      <c r="PL773" s="154"/>
      <c r="PM773" s="154"/>
      <c r="PN773" s="154"/>
      <c r="PO773" s="154"/>
      <c r="PP773" s="154"/>
      <c r="PQ773" s="154"/>
      <c r="PR773" s="154"/>
      <c r="PS773" s="154"/>
      <c r="PT773" s="154"/>
      <c r="PU773" s="154"/>
      <c r="PV773" s="154"/>
      <c r="PW773" s="154"/>
      <c r="PX773" s="154"/>
      <c r="PY773" s="154"/>
      <c r="PZ773" s="154"/>
      <c r="QA773" s="154"/>
      <c r="QB773" s="154"/>
      <c r="QC773" s="154"/>
      <c r="QD773" s="154"/>
      <c r="QE773" s="154"/>
      <c r="QF773" s="154"/>
      <c r="QG773" s="154"/>
      <c r="QH773" s="154"/>
      <c r="QI773" s="154"/>
      <c r="QJ773" s="154"/>
      <c r="QK773" s="154"/>
      <c r="QL773" s="154"/>
      <c r="QM773" s="154"/>
      <c r="QN773" s="154"/>
      <c r="QO773" s="154"/>
      <c r="QP773" s="154"/>
      <c r="QQ773" s="154"/>
      <c r="QR773" s="154"/>
      <c r="QS773" s="154"/>
      <c r="QT773" s="154"/>
      <c r="QU773" s="154"/>
      <c r="QV773" s="154"/>
      <c r="QW773" s="154"/>
      <c r="QX773" s="154"/>
      <c r="QY773" s="154"/>
      <c r="QZ773" s="154"/>
      <c r="RA773" s="154"/>
      <c r="RB773" s="154"/>
      <c r="RC773" s="154"/>
      <c r="RD773" s="154"/>
      <c r="RE773" s="154"/>
      <c r="RF773" s="154"/>
      <c r="RG773" s="154"/>
      <c r="RH773" s="154"/>
      <c r="RI773" s="154"/>
      <c r="RJ773" s="154"/>
      <c r="RK773" s="154"/>
      <c r="RL773" s="154"/>
      <c r="RM773" s="154"/>
      <c r="RN773" s="154"/>
      <c r="RO773" s="154"/>
      <c r="RP773" s="154"/>
      <c r="RQ773" s="154"/>
      <c r="RR773" s="154"/>
      <c r="RS773" s="154"/>
      <c r="RT773" s="154"/>
      <c r="RU773" s="154"/>
      <c r="RV773" s="154"/>
      <c r="RW773" s="154"/>
      <c r="RX773" s="154"/>
      <c r="RY773" s="154"/>
      <c r="RZ773" s="154"/>
      <c r="SA773" s="154"/>
      <c r="SB773" s="154"/>
      <c r="SC773" s="154"/>
      <c r="SD773" s="154"/>
      <c r="SE773" s="154"/>
      <c r="SF773" s="154"/>
      <c r="SG773" s="154"/>
      <c r="SH773" s="154"/>
      <c r="SI773" s="154"/>
      <c r="SJ773" s="154"/>
      <c r="SK773" s="154"/>
      <c r="SL773" s="154"/>
      <c r="SM773" s="154"/>
      <c r="SN773" s="154"/>
      <c r="SO773" s="154"/>
      <c r="SP773" s="154"/>
      <c r="SQ773" s="154"/>
      <c r="SR773" s="154"/>
      <c r="SS773" s="154"/>
      <c r="ST773" s="154"/>
      <c r="SU773" s="154"/>
      <c r="SV773" s="154"/>
      <c r="SW773" s="154"/>
      <c r="SX773" s="154"/>
      <c r="SY773" s="154"/>
      <c r="SZ773" s="154"/>
      <c r="TA773" s="154"/>
      <c r="TB773" s="154"/>
      <c r="TC773" s="154"/>
      <c r="TD773" s="154"/>
      <c r="TE773" s="154"/>
      <c r="TF773" s="154"/>
      <c r="TG773" s="154"/>
      <c r="TH773" s="154"/>
      <c r="TI773" s="154"/>
      <c r="TJ773" s="154"/>
      <c r="TK773" s="154"/>
      <c r="TL773" s="154"/>
      <c r="TM773" s="154"/>
      <c r="TN773" s="154"/>
      <c r="TO773" s="154"/>
      <c r="TP773" s="154"/>
      <c r="TQ773" s="154"/>
      <c r="TR773" s="154"/>
      <c r="TS773" s="154"/>
      <c r="TT773" s="154"/>
      <c r="TU773" s="154"/>
      <c r="TV773" s="154"/>
      <c r="TW773" s="154"/>
      <c r="TX773" s="154"/>
      <c r="TY773" s="154"/>
      <c r="TZ773" s="154"/>
      <c r="UA773" s="154"/>
      <c r="UB773" s="154"/>
      <c r="UC773" s="154"/>
      <c r="UD773" s="154"/>
      <c r="UE773" s="154"/>
      <c r="UF773" s="154"/>
      <c r="UG773" s="154"/>
      <c r="UH773" s="154"/>
      <c r="UI773" s="154"/>
      <c r="UJ773" s="154"/>
      <c r="UK773" s="154"/>
      <c r="UL773" s="154"/>
      <c r="UM773" s="154"/>
      <c r="UN773" s="154"/>
      <c r="UO773" s="154"/>
      <c r="UP773" s="154"/>
      <c r="UQ773" s="154"/>
      <c r="UR773" s="154"/>
      <c r="US773" s="154"/>
      <c r="UT773" s="154"/>
      <c r="UU773" s="154"/>
      <c r="UV773" s="154"/>
      <c r="UW773" s="154"/>
      <c r="UX773" s="154"/>
      <c r="UY773" s="154"/>
      <c r="UZ773" s="154"/>
      <c r="VA773" s="154"/>
      <c r="VB773" s="154"/>
      <c r="VC773" s="154"/>
      <c r="VD773" s="154"/>
      <c r="VE773" s="154"/>
      <c r="VF773" s="154"/>
      <c r="VG773" s="154"/>
      <c r="VH773" s="154"/>
      <c r="VI773" s="154"/>
      <c r="VJ773" s="154"/>
      <c r="VK773" s="154"/>
      <c r="VL773" s="154"/>
      <c r="VM773" s="154"/>
      <c r="VN773" s="154"/>
      <c r="VO773" s="154"/>
      <c r="VP773" s="154"/>
      <c r="VQ773" s="154"/>
      <c r="VR773" s="154"/>
      <c r="VS773" s="154"/>
      <c r="VT773" s="154"/>
      <c r="VU773" s="154"/>
      <c r="VV773" s="154"/>
      <c r="VW773" s="154"/>
    </row>
    <row r="774" spans="1:595" s="153" customFormat="1" ht="129" customHeight="1">
      <c r="A774" s="798"/>
      <c r="B774" s="689"/>
      <c r="C774" s="658"/>
      <c r="D774" s="660"/>
      <c r="E774" s="494" t="s">
        <v>1284</v>
      </c>
      <c r="F774" s="170" t="s">
        <v>51</v>
      </c>
      <c r="G774" s="176">
        <v>45467</v>
      </c>
      <c r="H774" s="171" t="s">
        <v>24</v>
      </c>
      <c r="I774" s="192" t="s">
        <v>352</v>
      </c>
      <c r="J774" s="192" t="s">
        <v>352</v>
      </c>
      <c r="K774" s="175" t="s">
        <v>1612</v>
      </c>
      <c r="L774" s="192" t="s">
        <v>36</v>
      </c>
      <c r="M774" s="155">
        <v>30000</v>
      </c>
      <c r="N774" s="155">
        <v>30000</v>
      </c>
      <c r="O774" s="155">
        <v>30000</v>
      </c>
      <c r="P774" s="168">
        <v>30000</v>
      </c>
      <c r="Q774" s="161">
        <v>30000</v>
      </c>
      <c r="R774" s="155">
        <v>30000</v>
      </c>
      <c r="S774" s="545">
        <v>3</v>
      </c>
      <c r="AU774" s="154"/>
      <c r="AV774" s="154"/>
      <c r="AW774" s="154"/>
      <c r="AX774" s="154"/>
      <c r="AY774" s="154"/>
      <c r="AZ774" s="154"/>
      <c r="BA774" s="154"/>
      <c r="BB774" s="154"/>
      <c r="BC774" s="154"/>
      <c r="BD774" s="154"/>
      <c r="BE774" s="154"/>
      <c r="BF774" s="154"/>
      <c r="BG774" s="154"/>
      <c r="BH774" s="154"/>
      <c r="BI774" s="154"/>
      <c r="BJ774" s="154"/>
      <c r="BK774" s="154"/>
      <c r="BL774" s="154"/>
      <c r="BM774" s="154"/>
      <c r="BN774" s="154"/>
      <c r="BO774" s="154"/>
      <c r="BP774" s="154"/>
      <c r="BQ774" s="154"/>
      <c r="BR774" s="154"/>
      <c r="BS774" s="154"/>
      <c r="BT774" s="154"/>
      <c r="BU774" s="154"/>
      <c r="BV774" s="154"/>
      <c r="BW774" s="154"/>
      <c r="BX774" s="154"/>
      <c r="BY774" s="154"/>
      <c r="BZ774" s="154"/>
      <c r="CA774" s="154"/>
      <c r="CB774" s="154"/>
      <c r="CC774" s="154"/>
      <c r="CD774" s="154"/>
      <c r="CE774" s="154"/>
      <c r="CF774" s="154"/>
      <c r="CG774" s="154"/>
      <c r="CH774" s="154"/>
      <c r="CI774" s="154"/>
      <c r="CJ774" s="154"/>
      <c r="CK774" s="154"/>
      <c r="CL774" s="154"/>
      <c r="CM774" s="154"/>
      <c r="CN774" s="154"/>
      <c r="CO774" s="154"/>
      <c r="CP774" s="154"/>
      <c r="CQ774" s="154"/>
      <c r="CR774" s="154"/>
      <c r="CS774" s="154"/>
      <c r="CT774" s="154"/>
      <c r="CU774" s="154"/>
      <c r="CV774" s="154"/>
      <c r="CW774" s="154"/>
      <c r="CX774" s="154"/>
      <c r="CY774" s="154"/>
      <c r="CZ774" s="154"/>
      <c r="DA774" s="154"/>
      <c r="DB774" s="154"/>
      <c r="DC774" s="154"/>
      <c r="DD774" s="154"/>
      <c r="DE774" s="154"/>
      <c r="DF774" s="154"/>
      <c r="DG774" s="154"/>
      <c r="DH774" s="154"/>
      <c r="DI774" s="154"/>
      <c r="DJ774" s="154"/>
      <c r="DK774" s="154"/>
      <c r="DL774" s="154"/>
      <c r="DM774" s="154"/>
      <c r="DN774" s="154"/>
      <c r="DO774" s="154"/>
      <c r="DP774" s="154"/>
      <c r="DQ774" s="154"/>
      <c r="DR774" s="154"/>
      <c r="DS774" s="154"/>
      <c r="DT774" s="154"/>
      <c r="DU774" s="154"/>
      <c r="DV774" s="154"/>
      <c r="DW774" s="154"/>
      <c r="DX774" s="154"/>
      <c r="DY774" s="154"/>
      <c r="DZ774" s="154"/>
      <c r="EA774" s="154"/>
      <c r="EB774" s="154"/>
      <c r="EC774" s="154"/>
      <c r="ED774" s="154"/>
      <c r="EE774" s="154"/>
      <c r="EF774" s="154"/>
      <c r="EG774" s="154"/>
      <c r="EH774" s="154"/>
      <c r="EI774" s="154"/>
      <c r="EJ774" s="154"/>
      <c r="EK774" s="154"/>
      <c r="EL774" s="154"/>
      <c r="EM774" s="154"/>
      <c r="EN774" s="154"/>
      <c r="EO774" s="154"/>
      <c r="EP774" s="154"/>
      <c r="EQ774" s="154"/>
      <c r="ER774" s="154"/>
      <c r="ES774" s="154"/>
      <c r="ET774" s="154"/>
      <c r="EU774" s="154"/>
      <c r="EV774" s="154"/>
      <c r="EW774" s="154"/>
      <c r="EX774" s="154"/>
      <c r="EY774" s="154"/>
      <c r="EZ774" s="154"/>
      <c r="FA774" s="154"/>
      <c r="FB774" s="154"/>
      <c r="FC774" s="154"/>
      <c r="FD774" s="154"/>
      <c r="FE774" s="154"/>
      <c r="FF774" s="154"/>
      <c r="FG774" s="154"/>
      <c r="FH774" s="154"/>
      <c r="FI774" s="154"/>
      <c r="FJ774" s="154"/>
      <c r="FK774" s="154"/>
      <c r="FL774" s="154"/>
      <c r="FM774" s="154"/>
      <c r="FN774" s="154"/>
      <c r="FO774" s="154"/>
      <c r="FP774" s="154"/>
      <c r="FQ774" s="154"/>
      <c r="FR774" s="154"/>
      <c r="FS774" s="154"/>
      <c r="FT774" s="154"/>
      <c r="FU774" s="154"/>
      <c r="FV774" s="154"/>
      <c r="FW774" s="154"/>
      <c r="FX774" s="154"/>
      <c r="FY774" s="154"/>
      <c r="FZ774" s="154"/>
      <c r="GA774" s="154"/>
      <c r="GB774" s="154"/>
      <c r="GC774" s="154"/>
      <c r="GD774" s="154"/>
      <c r="GE774" s="154"/>
      <c r="GF774" s="154"/>
      <c r="GG774" s="154"/>
      <c r="GH774" s="154"/>
      <c r="GI774" s="154"/>
      <c r="GJ774" s="154"/>
      <c r="GK774" s="154"/>
      <c r="GL774" s="154"/>
      <c r="GM774" s="154"/>
      <c r="GN774" s="154"/>
      <c r="GO774" s="154"/>
      <c r="GP774" s="154"/>
      <c r="GQ774" s="154"/>
      <c r="GR774" s="154"/>
      <c r="GS774" s="154"/>
      <c r="GT774" s="154"/>
      <c r="GU774" s="154"/>
      <c r="GV774" s="154"/>
      <c r="GW774" s="154"/>
      <c r="GX774" s="154"/>
      <c r="GY774" s="154"/>
      <c r="GZ774" s="154"/>
      <c r="HA774" s="154"/>
      <c r="HB774" s="154"/>
      <c r="HC774" s="154"/>
      <c r="HD774" s="154"/>
      <c r="HE774" s="154"/>
      <c r="HF774" s="154"/>
      <c r="HG774" s="154"/>
      <c r="HH774" s="154"/>
      <c r="HI774" s="154"/>
      <c r="HJ774" s="154"/>
      <c r="HK774" s="154"/>
      <c r="HL774" s="154"/>
      <c r="HM774" s="154"/>
      <c r="HN774" s="154"/>
      <c r="HO774" s="154"/>
      <c r="HP774" s="154"/>
      <c r="HQ774" s="154"/>
      <c r="HR774" s="154"/>
      <c r="HS774" s="154"/>
      <c r="HT774" s="154"/>
      <c r="HU774" s="154"/>
      <c r="HV774" s="154"/>
      <c r="HW774" s="154"/>
      <c r="HX774" s="154"/>
      <c r="HY774" s="154"/>
      <c r="HZ774" s="154"/>
      <c r="IA774" s="154"/>
      <c r="IB774" s="154"/>
      <c r="IC774" s="154"/>
      <c r="ID774" s="154"/>
      <c r="IE774" s="154"/>
      <c r="IF774" s="154"/>
      <c r="IG774" s="154"/>
      <c r="IH774" s="154"/>
      <c r="II774" s="154"/>
      <c r="IJ774" s="154"/>
      <c r="IK774" s="154"/>
      <c r="IL774" s="154"/>
      <c r="IM774" s="154"/>
      <c r="IN774" s="154"/>
      <c r="IO774" s="154"/>
      <c r="IP774" s="154"/>
      <c r="IQ774" s="154"/>
      <c r="IR774" s="154"/>
      <c r="IS774" s="154"/>
      <c r="IT774" s="154"/>
      <c r="IU774" s="154"/>
      <c r="IV774" s="154"/>
      <c r="IW774" s="154"/>
      <c r="IX774" s="154"/>
      <c r="IY774" s="154"/>
      <c r="IZ774" s="154"/>
      <c r="JA774" s="154"/>
      <c r="JB774" s="154"/>
      <c r="JC774" s="154"/>
      <c r="JD774" s="154"/>
      <c r="JE774" s="154"/>
      <c r="JF774" s="154"/>
      <c r="JG774" s="154"/>
      <c r="JH774" s="154"/>
      <c r="JI774" s="154"/>
      <c r="JJ774" s="154"/>
      <c r="JK774" s="154"/>
      <c r="JL774" s="154"/>
      <c r="JM774" s="154"/>
      <c r="JN774" s="154"/>
      <c r="JO774" s="154"/>
      <c r="JP774" s="154"/>
      <c r="JQ774" s="154"/>
      <c r="JR774" s="154"/>
      <c r="JS774" s="154"/>
      <c r="JT774" s="154"/>
      <c r="JU774" s="154"/>
      <c r="JV774" s="154"/>
      <c r="JW774" s="154"/>
      <c r="JX774" s="154"/>
      <c r="JY774" s="154"/>
      <c r="JZ774" s="154"/>
      <c r="KA774" s="154"/>
      <c r="KB774" s="154"/>
      <c r="KC774" s="154"/>
      <c r="KD774" s="154"/>
      <c r="KE774" s="154"/>
      <c r="KF774" s="154"/>
      <c r="KG774" s="154"/>
      <c r="KH774" s="154"/>
      <c r="KI774" s="154"/>
      <c r="KJ774" s="154"/>
      <c r="KK774" s="154"/>
      <c r="KL774" s="154"/>
      <c r="KM774" s="154"/>
      <c r="KN774" s="154"/>
      <c r="KO774" s="154"/>
      <c r="KP774" s="154"/>
      <c r="KQ774" s="154"/>
      <c r="KR774" s="154"/>
      <c r="KS774" s="154"/>
      <c r="KT774" s="154"/>
      <c r="KU774" s="154"/>
      <c r="KV774" s="154"/>
      <c r="KW774" s="154"/>
      <c r="KX774" s="154"/>
      <c r="KY774" s="154"/>
      <c r="KZ774" s="154"/>
      <c r="LA774" s="154"/>
      <c r="LB774" s="154"/>
      <c r="LC774" s="154"/>
      <c r="LD774" s="154"/>
      <c r="LE774" s="154"/>
      <c r="LF774" s="154"/>
      <c r="LG774" s="154"/>
      <c r="LH774" s="154"/>
      <c r="LI774" s="154"/>
      <c r="LJ774" s="154"/>
      <c r="LK774" s="154"/>
      <c r="LL774" s="154"/>
      <c r="LM774" s="154"/>
      <c r="LN774" s="154"/>
      <c r="LO774" s="154"/>
      <c r="LP774" s="154"/>
      <c r="LQ774" s="154"/>
      <c r="LR774" s="154"/>
      <c r="LS774" s="154"/>
      <c r="LT774" s="154"/>
      <c r="LU774" s="154"/>
      <c r="LV774" s="154"/>
      <c r="LW774" s="154"/>
      <c r="LX774" s="154"/>
      <c r="LY774" s="154"/>
      <c r="LZ774" s="154"/>
      <c r="MA774" s="154"/>
      <c r="MB774" s="154"/>
      <c r="MC774" s="154"/>
      <c r="MD774" s="154"/>
      <c r="ME774" s="154"/>
      <c r="MF774" s="154"/>
      <c r="MG774" s="154"/>
      <c r="MH774" s="154"/>
      <c r="MI774" s="154"/>
      <c r="MJ774" s="154"/>
      <c r="MK774" s="154"/>
      <c r="ML774" s="154"/>
      <c r="MM774" s="154"/>
      <c r="MN774" s="154"/>
      <c r="MO774" s="154"/>
      <c r="MP774" s="154"/>
      <c r="MQ774" s="154"/>
      <c r="MR774" s="154"/>
      <c r="MS774" s="154"/>
      <c r="MT774" s="154"/>
      <c r="MU774" s="154"/>
      <c r="MV774" s="154"/>
      <c r="MW774" s="154"/>
      <c r="MX774" s="154"/>
      <c r="MY774" s="154"/>
      <c r="MZ774" s="154"/>
      <c r="NA774" s="154"/>
      <c r="NB774" s="154"/>
      <c r="NC774" s="154"/>
      <c r="ND774" s="154"/>
      <c r="NE774" s="154"/>
      <c r="NF774" s="154"/>
      <c r="NG774" s="154"/>
      <c r="NH774" s="154"/>
      <c r="NI774" s="154"/>
      <c r="NJ774" s="154"/>
      <c r="NK774" s="154"/>
      <c r="NL774" s="154"/>
      <c r="NM774" s="154"/>
      <c r="NN774" s="154"/>
      <c r="NO774" s="154"/>
      <c r="NP774" s="154"/>
      <c r="NQ774" s="154"/>
      <c r="NR774" s="154"/>
      <c r="NS774" s="154"/>
      <c r="NT774" s="154"/>
      <c r="NU774" s="154"/>
      <c r="NV774" s="154"/>
      <c r="NW774" s="154"/>
      <c r="NX774" s="154"/>
      <c r="NY774" s="154"/>
      <c r="NZ774" s="154"/>
      <c r="OA774" s="154"/>
      <c r="OB774" s="154"/>
      <c r="OC774" s="154"/>
      <c r="OD774" s="154"/>
      <c r="OE774" s="154"/>
      <c r="OF774" s="154"/>
      <c r="OG774" s="154"/>
      <c r="OH774" s="154"/>
      <c r="OI774" s="154"/>
      <c r="OJ774" s="154"/>
      <c r="OK774" s="154"/>
      <c r="OL774" s="154"/>
      <c r="OM774" s="154"/>
      <c r="ON774" s="154"/>
      <c r="OO774" s="154"/>
      <c r="OP774" s="154"/>
      <c r="OQ774" s="154"/>
      <c r="OR774" s="154"/>
      <c r="OS774" s="154"/>
      <c r="OT774" s="154"/>
      <c r="OU774" s="154"/>
      <c r="OV774" s="154"/>
      <c r="OW774" s="154"/>
      <c r="OX774" s="154"/>
      <c r="OY774" s="154"/>
      <c r="OZ774" s="154"/>
      <c r="PA774" s="154"/>
      <c r="PB774" s="154"/>
      <c r="PC774" s="154"/>
      <c r="PD774" s="154"/>
      <c r="PE774" s="154"/>
      <c r="PF774" s="154"/>
      <c r="PG774" s="154"/>
      <c r="PH774" s="154"/>
      <c r="PI774" s="154"/>
      <c r="PJ774" s="154"/>
      <c r="PK774" s="154"/>
      <c r="PL774" s="154"/>
      <c r="PM774" s="154"/>
      <c r="PN774" s="154"/>
      <c r="PO774" s="154"/>
      <c r="PP774" s="154"/>
      <c r="PQ774" s="154"/>
      <c r="PR774" s="154"/>
      <c r="PS774" s="154"/>
      <c r="PT774" s="154"/>
      <c r="PU774" s="154"/>
      <c r="PV774" s="154"/>
      <c r="PW774" s="154"/>
      <c r="PX774" s="154"/>
      <c r="PY774" s="154"/>
      <c r="PZ774" s="154"/>
      <c r="QA774" s="154"/>
      <c r="QB774" s="154"/>
      <c r="QC774" s="154"/>
      <c r="QD774" s="154"/>
      <c r="QE774" s="154"/>
      <c r="QF774" s="154"/>
      <c r="QG774" s="154"/>
      <c r="QH774" s="154"/>
      <c r="QI774" s="154"/>
      <c r="QJ774" s="154"/>
      <c r="QK774" s="154"/>
      <c r="QL774" s="154"/>
      <c r="QM774" s="154"/>
      <c r="QN774" s="154"/>
      <c r="QO774" s="154"/>
      <c r="QP774" s="154"/>
      <c r="QQ774" s="154"/>
      <c r="QR774" s="154"/>
      <c r="QS774" s="154"/>
      <c r="QT774" s="154"/>
      <c r="QU774" s="154"/>
      <c r="QV774" s="154"/>
      <c r="QW774" s="154"/>
      <c r="QX774" s="154"/>
      <c r="QY774" s="154"/>
      <c r="QZ774" s="154"/>
      <c r="RA774" s="154"/>
      <c r="RB774" s="154"/>
      <c r="RC774" s="154"/>
      <c r="RD774" s="154"/>
      <c r="RE774" s="154"/>
      <c r="RF774" s="154"/>
      <c r="RG774" s="154"/>
      <c r="RH774" s="154"/>
      <c r="RI774" s="154"/>
      <c r="RJ774" s="154"/>
      <c r="RK774" s="154"/>
      <c r="RL774" s="154"/>
      <c r="RM774" s="154"/>
      <c r="RN774" s="154"/>
      <c r="RO774" s="154"/>
      <c r="RP774" s="154"/>
      <c r="RQ774" s="154"/>
      <c r="RR774" s="154"/>
      <c r="RS774" s="154"/>
      <c r="RT774" s="154"/>
      <c r="RU774" s="154"/>
      <c r="RV774" s="154"/>
      <c r="RW774" s="154"/>
      <c r="RX774" s="154"/>
      <c r="RY774" s="154"/>
      <c r="RZ774" s="154"/>
      <c r="SA774" s="154"/>
      <c r="SB774" s="154"/>
      <c r="SC774" s="154"/>
      <c r="SD774" s="154"/>
      <c r="SE774" s="154"/>
      <c r="SF774" s="154"/>
      <c r="SG774" s="154"/>
      <c r="SH774" s="154"/>
      <c r="SI774" s="154"/>
      <c r="SJ774" s="154"/>
      <c r="SK774" s="154"/>
      <c r="SL774" s="154"/>
      <c r="SM774" s="154"/>
      <c r="SN774" s="154"/>
      <c r="SO774" s="154"/>
      <c r="SP774" s="154"/>
      <c r="SQ774" s="154"/>
      <c r="SR774" s="154"/>
      <c r="SS774" s="154"/>
      <c r="ST774" s="154"/>
      <c r="SU774" s="154"/>
      <c r="SV774" s="154"/>
      <c r="SW774" s="154"/>
      <c r="SX774" s="154"/>
      <c r="SY774" s="154"/>
      <c r="SZ774" s="154"/>
      <c r="TA774" s="154"/>
      <c r="TB774" s="154"/>
      <c r="TC774" s="154"/>
      <c r="TD774" s="154"/>
      <c r="TE774" s="154"/>
      <c r="TF774" s="154"/>
      <c r="TG774" s="154"/>
      <c r="TH774" s="154"/>
      <c r="TI774" s="154"/>
      <c r="TJ774" s="154"/>
      <c r="TK774" s="154"/>
      <c r="TL774" s="154"/>
      <c r="TM774" s="154"/>
      <c r="TN774" s="154"/>
      <c r="TO774" s="154"/>
      <c r="TP774" s="154"/>
      <c r="TQ774" s="154"/>
      <c r="TR774" s="154"/>
      <c r="TS774" s="154"/>
      <c r="TT774" s="154"/>
      <c r="TU774" s="154"/>
      <c r="TV774" s="154"/>
      <c r="TW774" s="154"/>
      <c r="TX774" s="154"/>
      <c r="TY774" s="154"/>
      <c r="TZ774" s="154"/>
      <c r="UA774" s="154"/>
      <c r="UB774" s="154"/>
      <c r="UC774" s="154"/>
      <c r="UD774" s="154"/>
      <c r="UE774" s="154"/>
      <c r="UF774" s="154"/>
      <c r="UG774" s="154"/>
      <c r="UH774" s="154"/>
      <c r="UI774" s="154"/>
      <c r="UJ774" s="154"/>
      <c r="UK774" s="154"/>
      <c r="UL774" s="154"/>
      <c r="UM774" s="154"/>
      <c r="UN774" s="154"/>
      <c r="UO774" s="154"/>
      <c r="UP774" s="154"/>
      <c r="UQ774" s="154"/>
      <c r="UR774" s="154"/>
      <c r="US774" s="154"/>
      <c r="UT774" s="154"/>
      <c r="UU774" s="154"/>
      <c r="UV774" s="154"/>
      <c r="UW774" s="154"/>
      <c r="UX774" s="154"/>
      <c r="UY774" s="154"/>
      <c r="UZ774" s="154"/>
      <c r="VA774" s="154"/>
      <c r="VB774" s="154"/>
      <c r="VC774" s="154"/>
      <c r="VD774" s="154"/>
      <c r="VE774" s="154"/>
      <c r="VF774" s="154"/>
      <c r="VG774" s="154"/>
      <c r="VH774" s="154"/>
      <c r="VI774" s="154"/>
      <c r="VJ774" s="154"/>
      <c r="VK774" s="154"/>
      <c r="VL774" s="154"/>
      <c r="VM774" s="154"/>
      <c r="VN774" s="154"/>
      <c r="VO774" s="154"/>
      <c r="VP774" s="154"/>
      <c r="VQ774" s="154"/>
      <c r="VR774" s="154"/>
      <c r="VS774" s="154"/>
      <c r="VT774" s="154"/>
      <c r="VU774" s="154"/>
      <c r="VV774" s="154"/>
      <c r="VW774" s="154"/>
    </row>
    <row r="775" spans="1:595" s="153" customFormat="1" ht="87.75" customHeight="1">
      <c r="A775" s="798"/>
      <c r="B775" s="673" t="s">
        <v>1613</v>
      </c>
      <c r="C775" s="657" t="s">
        <v>1614</v>
      </c>
      <c r="D775" s="659" t="s">
        <v>1279</v>
      </c>
      <c r="E775" s="491" t="s">
        <v>1598</v>
      </c>
      <c r="F775" s="196" t="s">
        <v>51</v>
      </c>
      <c r="G775" s="167">
        <v>45292</v>
      </c>
      <c r="H775" s="222" t="s">
        <v>24</v>
      </c>
      <c r="I775" s="212" t="s">
        <v>352</v>
      </c>
      <c r="J775" s="212" t="s">
        <v>352</v>
      </c>
      <c r="K775" s="197" t="s">
        <v>1607</v>
      </c>
      <c r="L775" s="212" t="s">
        <v>28</v>
      </c>
      <c r="M775" s="152">
        <f>M776</f>
        <v>10000</v>
      </c>
      <c r="N775" s="152">
        <f t="shared" ref="N775:R775" si="103">N776</f>
        <v>10000</v>
      </c>
      <c r="O775" s="152">
        <f t="shared" si="103"/>
        <v>20000</v>
      </c>
      <c r="P775" s="152">
        <f t="shared" si="103"/>
        <v>20000</v>
      </c>
      <c r="Q775" s="152">
        <f t="shared" si="103"/>
        <v>20000</v>
      </c>
      <c r="R775" s="152">
        <f t="shared" si="103"/>
        <v>20000</v>
      </c>
      <c r="S775" s="546"/>
      <c r="AU775" s="154"/>
      <c r="AV775" s="154"/>
      <c r="AW775" s="154"/>
      <c r="AX775" s="154"/>
      <c r="AY775" s="154"/>
      <c r="AZ775" s="154"/>
      <c r="BA775" s="154"/>
      <c r="BB775" s="154"/>
      <c r="BC775" s="154"/>
      <c r="BD775" s="154"/>
      <c r="BE775" s="154"/>
      <c r="BF775" s="154"/>
      <c r="BG775" s="154"/>
      <c r="BH775" s="154"/>
      <c r="BI775" s="154"/>
      <c r="BJ775" s="154"/>
      <c r="BK775" s="154"/>
      <c r="BL775" s="154"/>
      <c r="BM775" s="154"/>
      <c r="BN775" s="154"/>
      <c r="BO775" s="154"/>
      <c r="BP775" s="154"/>
      <c r="BQ775" s="154"/>
      <c r="BR775" s="154"/>
      <c r="BS775" s="154"/>
      <c r="BT775" s="154"/>
      <c r="BU775" s="154"/>
      <c r="BV775" s="154"/>
      <c r="BW775" s="154"/>
      <c r="BX775" s="154"/>
      <c r="BY775" s="154"/>
      <c r="BZ775" s="154"/>
      <c r="CA775" s="154"/>
      <c r="CB775" s="154"/>
      <c r="CC775" s="154"/>
      <c r="CD775" s="154"/>
      <c r="CE775" s="154"/>
      <c r="CF775" s="154"/>
      <c r="CG775" s="154"/>
      <c r="CH775" s="154"/>
      <c r="CI775" s="154"/>
      <c r="CJ775" s="154"/>
      <c r="CK775" s="154"/>
      <c r="CL775" s="154"/>
      <c r="CM775" s="154"/>
      <c r="CN775" s="154"/>
      <c r="CO775" s="154"/>
      <c r="CP775" s="154"/>
      <c r="CQ775" s="154"/>
      <c r="CR775" s="154"/>
      <c r="CS775" s="154"/>
      <c r="CT775" s="154"/>
      <c r="CU775" s="154"/>
      <c r="CV775" s="154"/>
      <c r="CW775" s="154"/>
      <c r="CX775" s="154"/>
      <c r="CY775" s="154"/>
      <c r="CZ775" s="154"/>
      <c r="DA775" s="154"/>
      <c r="DB775" s="154"/>
      <c r="DC775" s="154"/>
      <c r="DD775" s="154"/>
      <c r="DE775" s="154"/>
      <c r="DF775" s="154"/>
      <c r="DG775" s="154"/>
      <c r="DH775" s="154"/>
      <c r="DI775" s="154"/>
      <c r="DJ775" s="154"/>
      <c r="DK775" s="154"/>
      <c r="DL775" s="154"/>
      <c r="DM775" s="154"/>
      <c r="DN775" s="154"/>
      <c r="DO775" s="154"/>
      <c r="DP775" s="154"/>
      <c r="DQ775" s="154"/>
      <c r="DR775" s="154"/>
      <c r="DS775" s="154"/>
      <c r="DT775" s="154"/>
      <c r="DU775" s="154"/>
      <c r="DV775" s="154"/>
      <c r="DW775" s="154"/>
      <c r="DX775" s="154"/>
      <c r="DY775" s="154"/>
      <c r="DZ775" s="154"/>
      <c r="EA775" s="154"/>
      <c r="EB775" s="154"/>
      <c r="EC775" s="154"/>
      <c r="ED775" s="154"/>
      <c r="EE775" s="154"/>
      <c r="EF775" s="154"/>
      <c r="EG775" s="154"/>
      <c r="EH775" s="154"/>
      <c r="EI775" s="154"/>
      <c r="EJ775" s="154"/>
      <c r="EK775" s="154"/>
      <c r="EL775" s="154"/>
      <c r="EM775" s="154"/>
      <c r="EN775" s="154"/>
      <c r="EO775" s="154"/>
      <c r="EP775" s="154"/>
      <c r="EQ775" s="154"/>
      <c r="ER775" s="154"/>
      <c r="ES775" s="154"/>
      <c r="ET775" s="154"/>
      <c r="EU775" s="154"/>
      <c r="EV775" s="154"/>
      <c r="EW775" s="154"/>
      <c r="EX775" s="154"/>
      <c r="EY775" s="154"/>
      <c r="EZ775" s="154"/>
      <c r="FA775" s="154"/>
      <c r="FB775" s="154"/>
      <c r="FC775" s="154"/>
      <c r="FD775" s="154"/>
      <c r="FE775" s="154"/>
      <c r="FF775" s="154"/>
      <c r="FG775" s="154"/>
      <c r="FH775" s="154"/>
      <c r="FI775" s="154"/>
      <c r="FJ775" s="154"/>
      <c r="FK775" s="154"/>
      <c r="FL775" s="154"/>
      <c r="FM775" s="154"/>
      <c r="FN775" s="154"/>
      <c r="FO775" s="154"/>
      <c r="FP775" s="154"/>
      <c r="FQ775" s="154"/>
      <c r="FR775" s="154"/>
      <c r="FS775" s="154"/>
      <c r="FT775" s="154"/>
      <c r="FU775" s="154"/>
      <c r="FV775" s="154"/>
      <c r="FW775" s="154"/>
      <c r="FX775" s="154"/>
      <c r="FY775" s="154"/>
      <c r="FZ775" s="154"/>
      <c r="GA775" s="154"/>
      <c r="GB775" s="154"/>
      <c r="GC775" s="154"/>
      <c r="GD775" s="154"/>
      <c r="GE775" s="154"/>
      <c r="GF775" s="154"/>
      <c r="GG775" s="154"/>
      <c r="GH775" s="154"/>
      <c r="GI775" s="154"/>
      <c r="GJ775" s="154"/>
      <c r="GK775" s="154"/>
      <c r="GL775" s="154"/>
      <c r="GM775" s="154"/>
      <c r="GN775" s="154"/>
      <c r="GO775" s="154"/>
      <c r="GP775" s="154"/>
      <c r="GQ775" s="154"/>
      <c r="GR775" s="154"/>
      <c r="GS775" s="154"/>
      <c r="GT775" s="154"/>
      <c r="GU775" s="154"/>
      <c r="GV775" s="154"/>
      <c r="GW775" s="154"/>
      <c r="GX775" s="154"/>
      <c r="GY775" s="154"/>
      <c r="GZ775" s="154"/>
      <c r="HA775" s="154"/>
      <c r="HB775" s="154"/>
      <c r="HC775" s="154"/>
      <c r="HD775" s="154"/>
      <c r="HE775" s="154"/>
      <c r="HF775" s="154"/>
      <c r="HG775" s="154"/>
      <c r="HH775" s="154"/>
      <c r="HI775" s="154"/>
      <c r="HJ775" s="154"/>
      <c r="HK775" s="154"/>
      <c r="HL775" s="154"/>
      <c r="HM775" s="154"/>
      <c r="HN775" s="154"/>
      <c r="HO775" s="154"/>
      <c r="HP775" s="154"/>
      <c r="HQ775" s="154"/>
      <c r="HR775" s="154"/>
      <c r="HS775" s="154"/>
      <c r="HT775" s="154"/>
      <c r="HU775" s="154"/>
      <c r="HV775" s="154"/>
      <c r="HW775" s="154"/>
      <c r="HX775" s="154"/>
      <c r="HY775" s="154"/>
      <c r="HZ775" s="154"/>
      <c r="IA775" s="154"/>
      <c r="IB775" s="154"/>
      <c r="IC775" s="154"/>
      <c r="ID775" s="154"/>
      <c r="IE775" s="154"/>
      <c r="IF775" s="154"/>
      <c r="IG775" s="154"/>
      <c r="IH775" s="154"/>
      <c r="II775" s="154"/>
      <c r="IJ775" s="154"/>
      <c r="IK775" s="154"/>
      <c r="IL775" s="154"/>
      <c r="IM775" s="154"/>
      <c r="IN775" s="154"/>
      <c r="IO775" s="154"/>
      <c r="IP775" s="154"/>
      <c r="IQ775" s="154"/>
      <c r="IR775" s="154"/>
      <c r="IS775" s="154"/>
      <c r="IT775" s="154"/>
      <c r="IU775" s="154"/>
      <c r="IV775" s="154"/>
      <c r="IW775" s="154"/>
      <c r="IX775" s="154"/>
      <c r="IY775" s="154"/>
      <c r="IZ775" s="154"/>
      <c r="JA775" s="154"/>
      <c r="JB775" s="154"/>
      <c r="JC775" s="154"/>
      <c r="JD775" s="154"/>
      <c r="JE775" s="154"/>
      <c r="JF775" s="154"/>
      <c r="JG775" s="154"/>
      <c r="JH775" s="154"/>
      <c r="JI775" s="154"/>
      <c r="JJ775" s="154"/>
      <c r="JK775" s="154"/>
      <c r="JL775" s="154"/>
      <c r="JM775" s="154"/>
      <c r="JN775" s="154"/>
      <c r="JO775" s="154"/>
      <c r="JP775" s="154"/>
      <c r="JQ775" s="154"/>
      <c r="JR775" s="154"/>
      <c r="JS775" s="154"/>
      <c r="JT775" s="154"/>
      <c r="JU775" s="154"/>
      <c r="JV775" s="154"/>
      <c r="JW775" s="154"/>
      <c r="JX775" s="154"/>
      <c r="JY775" s="154"/>
      <c r="JZ775" s="154"/>
      <c r="KA775" s="154"/>
      <c r="KB775" s="154"/>
      <c r="KC775" s="154"/>
      <c r="KD775" s="154"/>
      <c r="KE775" s="154"/>
      <c r="KF775" s="154"/>
      <c r="KG775" s="154"/>
      <c r="KH775" s="154"/>
      <c r="KI775" s="154"/>
      <c r="KJ775" s="154"/>
      <c r="KK775" s="154"/>
      <c r="KL775" s="154"/>
      <c r="KM775" s="154"/>
      <c r="KN775" s="154"/>
      <c r="KO775" s="154"/>
      <c r="KP775" s="154"/>
      <c r="KQ775" s="154"/>
      <c r="KR775" s="154"/>
      <c r="KS775" s="154"/>
      <c r="KT775" s="154"/>
      <c r="KU775" s="154"/>
      <c r="KV775" s="154"/>
      <c r="KW775" s="154"/>
      <c r="KX775" s="154"/>
      <c r="KY775" s="154"/>
      <c r="KZ775" s="154"/>
      <c r="LA775" s="154"/>
      <c r="LB775" s="154"/>
      <c r="LC775" s="154"/>
      <c r="LD775" s="154"/>
      <c r="LE775" s="154"/>
      <c r="LF775" s="154"/>
      <c r="LG775" s="154"/>
      <c r="LH775" s="154"/>
      <c r="LI775" s="154"/>
      <c r="LJ775" s="154"/>
      <c r="LK775" s="154"/>
      <c r="LL775" s="154"/>
      <c r="LM775" s="154"/>
      <c r="LN775" s="154"/>
      <c r="LO775" s="154"/>
      <c r="LP775" s="154"/>
      <c r="LQ775" s="154"/>
      <c r="LR775" s="154"/>
      <c r="LS775" s="154"/>
      <c r="LT775" s="154"/>
      <c r="LU775" s="154"/>
      <c r="LV775" s="154"/>
      <c r="LW775" s="154"/>
      <c r="LX775" s="154"/>
      <c r="LY775" s="154"/>
      <c r="LZ775" s="154"/>
      <c r="MA775" s="154"/>
      <c r="MB775" s="154"/>
      <c r="MC775" s="154"/>
      <c r="MD775" s="154"/>
      <c r="ME775" s="154"/>
      <c r="MF775" s="154"/>
      <c r="MG775" s="154"/>
      <c r="MH775" s="154"/>
      <c r="MI775" s="154"/>
      <c r="MJ775" s="154"/>
      <c r="MK775" s="154"/>
      <c r="ML775" s="154"/>
      <c r="MM775" s="154"/>
      <c r="MN775" s="154"/>
      <c r="MO775" s="154"/>
      <c r="MP775" s="154"/>
      <c r="MQ775" s="154"/>
      <c r="MR775" s="154"/>
      <c r="MS775" s="154"/>
      <c r="MT775" s="154"/>
      <c r="MU775" s="154"/>
      <c r="MV775" s="154"/>
      <c r="MW775" s="154"/>
      <c r="MX775" s="154"/>
      <c r="MY775" s="154"/>
      <c r="MZ775" s="154"/>
      <c r="NA775" s="154"/>
      <c r="NB775" s="154"/>
      <c r="NC775" s="154"/>
      <c r="ND775" s="154"/>
      <c r="NE775" s="154"/>
      <c r="NF775" s="154"/>
      <c r="NG775" s="154"/>
      <c r="NH775" s="154"/>
      <c r="NI775" s="154"/>
      <c r="NJ775" s="154"/>
      <c r="NK775" s="154"/>
      <c r="NL775" s="154"/>
      <c r="NM775" s="154"/>
      <c r="NN775" s="154"/>
      <c r="NO775" s="154"/>
      <c r="NP775" s="154"/>
      <c r="NQ775" s="154"/>
      <c r="NR775" s="154"/>
      <c r="NS775" s="154"/>
      <c r="NT775" s="154"/>
      <c r="NU775" s="154"/>
      <c r="NV775" s="154"/>
      <c r="NW775" s="154"/>
      <c r="NX775" s="154"/>
      <c r="NY775" s="154"/>
      <c r="NZ775" s="154"/>
      <c r="OA775" s="154"/>
      <c r="OB775" s="154"/>
      <c r="OC775" s="154"/>
      <c r="OD775" s="154"/>
      <c r="OE775" s="154"/>
      <c r="OF775" s="154"/>
      <c r="OG775" s="154"/>
      <c r="OH775" s="154"/>
      <c r="OI775" s="154"/>
      <c r="OJ775" s="154"/>
      <c r="OK775" s="154"/>
      <c r="OL775" s="154"/>
      <c r="OM775" s="154"/>
      <c r="ON775" s="154"/>
      <c r="OO775" s="154"/>
      <c r="OP775" s="154"/>
      <c r="OQ775" s="154"/>
      <c r="OR775" s="154"/>
      <c r="OS775" s="154"/>
      <c r="OT775" s="154"/>
      <c r="OU775" s="154"/>
      <c r="OV775" s="154"/>
      <c r="OW775" s="154"/>
      <c r="OX775" s="154"/>
      <c r="OY775" s="154"/>
      <c r="OZ775" s="154"/>
      <c r="PA775" s="154"/>
      <c r="PB775" s="154"/>
      <c r="PC775" s="154"/>
      <c r="PD775" s="154"/>
      <c r="PE775" s="154"/>
      <c r="PF775" s="154"/>
      <c r="PG775" s="154"/>
      <c r="PH775" s="154"/>
      <c r="PI775" s="154"/>
      <c r="PJ775" s="154"/>
      <c r="PK775" s="154"/>
      <c r="PL775" s="154"/>
      <c r="PM775" s="154"/>
      <c r="PN775" s="154"/>
      <c r="PO775" s="154"/>
      <c r="PP775" s="154"/>
      <c r="PQ775" s="154"/>
      <c r="PR775" s="154"/>
      <c r="PS775" s="154"/>
      <c r="PT775" s="154"/>
      <c r="PU775" s="154"/>
      <c r="PV775" s="154"/>
      <c r="PW775" s="154"/>
      <c r="PX775" s="154"/>
      <c r="PY775" s="154"/>
      <c r="PZ775" s="154"/>
      <c r="QA775" s="154"/>
      <c r="QB775" s="154"/>
      <c r="QC775" s="154"/>
      <c r="QD775" s="154"/>
      <c r="QE775" s="154"/>
      <c r="QF775" s="154"/>
      <c r="QG775" s="154"/>
      <c r="QH775" s="154"/>
      <c r="QI775" s="154"/>
      <c r="QJ775" s="154"/>
      <c r="QK775" s="154"/>
      <c r="QL775" s="154"/>
      <c r="QM775" s="154"/>
      <c r="QN775" s="154"/>
      <c r="QO775" s="154"/>
      <c r="QP775" s="154"/>
      <c r="QQ775" s="154"/>
      <c r="QR775" s="154"/>
      <c r="QS775" s="154"/>
      <c r="QT775" s="154"/>
      <c r="QU775" s="154"/>
      <c r="QV775" s="154"/>
      <c r="QW775" s="154"/>
      <c r="QX775" s="154"/>
      <c r="QY775" s="154"/>
      <c r="QZ775" s="154"/>
      <c r="RA775" s="154"/>
      <c r="RB775" s="154"/>
      <c r="RC775" s="154"/>
      <c r="RD775" s="154"/>
      <c r="RE775" s="154"/>
      <c r="RF775" s="154"/>
      <c r="RG775" s="154"/>
      <c r="RH775" s="154"/>
      <c r="RI775" s="154"/>
      <c r="RJ775" s="154"/>
      <c r="RK775" s="154"/>
      <c r="RL775" s="154"/>
      <c r="RM775" s="154"/>
      <c r="RN775" s="154"/>
      <c r="RO775" s="154"/>
      <c r="RP775" s="154"/>
      <c r="RQ775" s="154"/>
      <c r="RR775" s="154"/>
      <c r="RS775" s="154"/>
      <c r="RT775" s="154"/>
      <c r="RU775" s="154"/>
      <c r="RV775" s="154"/>
      <c r="RW775" s="154"/>
      <c r="RX775" s="154"/>
      <c r="RY775" s="154"/>
      <c r="RZ775" s="154"/>
      <c r="SA775" s="154"/>
      <c r="SB775" s="154"/>
      <c r="SC775" s="154"/>
      <c r="SD775" s="154"/>
      <c r="SE775" s="154"/>
      <c r="SF775" s="154"/>
      <c r="SG775" s="154"/>
      <c r="SH775" s="154"/>
      <c r="SI775" s="154"/>
      <c r="SJ775" s="154"/>
      <c r="SK775" s="154"/>
      <c r="SL775" s="154"/>
      <c r="SM775" s="154"/>
      <c r="SN775" s="154"/>
      <c r="SO775" s="154"/>
      <c r="SP775" s="154"/>
      <c r="SQ775" s="154"/>
      <c r="SR775" s="154"/>
      <c r="SS775" s="154"/>
      <c r="ST775" s="154"/>
      <c r="SU775" s="154"/>
      <c r="SV775" s="154"/>
      <c r="SW775" s="154"/>
      <c r="SX775" s="154"/>
      <c r="SY775" s="154"/>
      <c r="SZ775" s="154"/>
      <c r="TA775" s="154"/>
      <c r="TB775" s="154"/>
      <c r="TC775" s="154"/>
      <c r="TD775" s="154"/>
      <c r="TE775" s="154"/>
      <c r="TF775" s="154"/>
      <c r="TG775" s="154"/>
      <c r="TH775" s="154"/>
      <c r="TI775" s="154"/>
      <c r="TJ775" s="154"/>
      <c r="TK775" s="154"/>
      <c r="TL775" s="154"/>
      <c r="TM775" s="154"/>
      <c r="TN775" s="154"/>
      <c r="TO775" s="154"/>
      <c r="TP775" s="154"/>
      <c r="TQ775" s="154"/>
      <c r="TR775" s="154"/>
      <c r="TS775" s="154"/>
      <c r="TT775" s="154"/>
      <c r="TU775" s="154"/>
      <c r="TV775" s="154"/>
      <c r="TW775" s="154"/>
      <c r="TX775" s="154"/>
      <c r="TY775" s="154"/>
      <c r="TZ775" s="154"/>
      <c r="UA775" s="154"/>
      <c r="UB775" s="154"/>
      <c r="UC775" s="154"/>
      <c r="UD775" s="154"/>
      <c r="UE775" s="154"/>
      <c r="UF775" s="154"/>
      <c r="UG775" s="154"/>
      <c r="UH775" s="154"/>
      <c r="UI775" s="154"/>
      <c r="UJ775" s="154"/>
      <c r="UK775" s="154"/>
      <c r="UL775" s="154"/>
      <c r="UM775" s="154"/>
      <c r="UN775" s="154"/>
      <c r="UO775" s="154"/>
      <c r="UP775" s="154"/>
      <c r="UQ775" s="154"/>
      <c r="UR775" s="154"/>
      <c r="US775" s="154"/>
      <c r="UT775" s="154"/>
      <c r="UU775" s="154"/>
      <c r="UV775" s="154"/>
      <c r="UW775" s="154"/>
      <c r="UX775" s="154"/>
      <c r="UY775" s="154"/>
      <c r="UZ775" s="154"/>
      <c r="VA775" s="154"/>
      <c r="VB775" s="154"/>
      <c r="VC775" s="154"/>
      <c r="VD775" s="154"/>
      <c r="VE775" s="154"/>
      <c r="VF775" s="154"/>
      <c r="VG775" s="154"/>
      <c r="VH775" s="154"/>
      <c r="VI775" s="154"/>
      <c r="VJ775" s="154"/>
      <c r="VK775" s="154"/>
      <c r="VL775" s="154"/>
      <c r="VM775" s="154"/>
      <c r="VN775" s="154"/>
      <c r="VO775" s="154"/>
      <c r="VP775" s="154"/>
      <c r="VQ775" s="154"/>
      <c r="VR775" s="154"/>
      <c r="VS775" s="154"/>
      <c r="VT775" s="154"/>
      <c r="VU775" s="154"/>
      <c r="VV775" s="154"/>
      <c r="VW775" s="154"/>
    </row>
    <row r="776" spans="1:595" s="153" customFormat="1" ht="132.75" customHeight="1">
      <c r="A776" s="798"/>
      <c r="B776" s="689"/>
      <c r="C776" s="658"/>
      <c r="D776" s="660"/>
      <c r="E776" s="492" t="s">
        <v>1284</v>
      </c>
      <c r="F776" s="170" t="s">
        <v>319</v>
      </c>
      <c r="G776" s="176">
        <v>45467</v>
      </c>
      <c r="H776" s="171" t="s">
        <v>24</v>
      </c>
      <c r="I776" s="192" t="s">
        <v>352</v>
      </c>
      <c r="J776" s="192" t="s">
        <v>352</v>
      </c>
      <c r="K776" s="175" t="s">
        <v>1607</v>
      </c>
      <c r="L776" s="192" t="s">
        <v>36</v>
      </c>
      <c r="M776" s="155">
        <v>10000</v>
      </c>
      <c r="N776" s="155">
        <v>10000</v>
      </c>
      <c r="O776" s="155">
        <v>20000</v>
      </c>
      <c r="P776" s="168">
        <v>20000</v>
      </c>
      <c r="Q776" s="161">
        <v>20000</v>
      </c>
      <c r="R776" s="155">
        <v>20000</v>
      </c>
      <c r="S776" s="545">
        <v>3</v>
      </c>
      <c r="AU776" s="154"/>
      <c r="AV776" s="154"/>
      <c r="AW776" s="154"/>
      <c r="AX776" s="154"/>
      <c r="AY776" s="154"/>
      <c r="AZ776" s="154"/>
      <c r="BA776" s="154"/>
      <c r="BB776" s="154"/>
      <c r="BC776" s="154"/>
      <c r="BD776" s="154"/>
      <c r="BE776" s="154"/>
      <c r="BF776" s="154"/>
      <c r="BG776" s="154"/>
      <c r="BH776" s="154"/>
      <c r="BI776" s="154"/>
      <c r="BJ776" s="154"/>
      <c r="BK776" s="154"/>
      <c r="BL776" s="154"/>
      <c r="BM776" s="154"/>
      <c r="BN776" s="154"/>
      <c r="BO776" s="154"/>
      <c r="BP776" s="154"/>
      <c r="BQ776" s="154"/>
      <c r="BR776" s="154"/>
      <c r="BS776" s="154"/>
      <c r="BT776" s="154"/>
      <c r="BU776" s="154"/>
      <c r="BV776" s="154"/>
      <c r="BW776" s="154"/>
      <c r="BX776" s="154"/>
      <c r="BY776" s="154"/>
      <c r="BZ776" s="154"/>
      <c r="CA776" s="154"/>
      <c r="CB776" s="154"/>
      <c r="CC776" s="154"/>
      <c r="CD776" s="154"/>
      <c r="CE776" s="154"/>
      <c r="CF776" s="154"/>
      <c r="CG776" s="154"/>
      <c r="CH776" s="154"/>
      <c r="CI776" s="154"/>
      <c r="CJ776" s="154"/>
      <c r="CK776" s="154"/>
      <c r="CL776" s="154"/>
      <c r="CM776" s="154"/>
      <c r="CN776" s="154"/>
      <c r="CO776" s="154"/>
      <c r="CP776" s="154"/>
      <c r="CQ776" s="154"/>
      <c r="CR776" s="154"/>
      <c r="CS776" s="154"/>
      <c r="CT776" s="154"/>
      <c r="CU776" s="154"/>
      <c r="CV776" s="154"/>
      <c r="CW776" s="154"/>
      <c r="CX776" s="154"/>
      <c r="CY776" s="154"/>
      <c r="CZ776" s="154"/>
      <c r="DA776" s="154"/>
      <c r="DB776" s="154"/>
      <c r="DC776" s="154"/>
      <c r="DD776" s="154"/>
      <c r="DE776" s="154"/>
      <c r="DF776" s="154"/>
      <c r="DG776" s="154"/>
      <c r="DH776" s="154"/>
      <c r="DI776" s="154"/>
      <c r="DJ776" s="154"/>
      <c r="DK776" s="154"/>
      <c r="DL776" s="154"/>
      <c r="DM776" s="154"/>
      <c r="DN776" s="154"/>
      <c r="DO776" s="154"/>
      <c r="DP776" s="154"/>
      <c r="DQ776" s="154"/>
      <c r="DR776" s="154"/>
      <c r="DS776" s="154"/>
      <c r="DT776" s="154"/>
      <c r="DU776" s="154"/>
      <c r="DV776" s="154"/>
      <c r="DW776" s="154"/>
      <c r="DX776" s="154"/>
      <c r="DY776" s="154"/>
      <c r="DZ776" s="154"/>
      <c r="EA776" s="154"/>
      <c r="EB776" s="154"/>
      <c r="EC776" s="154"/>
      <c r="ED776" s="154"/>
      <c r="EE776" s="154"/>
      <c r="EF776" s="154"/>
      <c r="EG776" s="154"/>
      <c r="EH776" s="154"/>
      <c r="EI776" s="154"/>
      <c r="EJ776" s="154"/>
      <c r="EK776" s="154"/>
      <c r="EL776" s="154"/>
      <c r="EM776" s="154"/>
      <c r="EN776" s="154"/>
      <c r="EO776" s="154"/>
      <c r="EP776" s="154"/>
      <c r="EQ776" s="154"/>
      <c r="ER776" s="154"/>
      <c r="ES776" s="154"/>
      <c r="ET776" s="154"/>
      <c r="EU776" s="154"/>
      <c r="EV776" s="154"/>
      <c r="EW776" s="154"/>
      <c r="EX776" s="154"/>
      <c r="EY776" s="154"/>
      <c r="EZ776" s="154"/>
      <c r="FA776" s="154"/>
      <c r="FB776" s="154"/>
      <c r="FC776" s="154"/>
      <c r="FD776" s="154"/>
      <c r="FE776" s="154"/>
      <c r="FF776" s="154"/>
      <c r="FG776" s="154"/>
      <c r="FH776" s="154"/>
      <c r="FI776" s="154"/>
      <c r="FJ776" s="154"/>
      <c r="FK776" s="154"/>
      <c r="FL776" s="154"/>
      <c r="FM776" s="154"/>
      <c r="FN776" s="154"/>
      <c r="FO776" s="154"/>
      <c r="FP776" s="154"/>
      <c r="FQ776" s="154"/>
      <c r="FR776" s="154"/>
      <c r="FS776" s="154"/>
      <c r="FT776" s="154"/>
      <c r="FU776" s="154"/>
      <c r="FV776" s="154"/>
      <c r="FW776" s="154"/>
      <c r="FX776" s="154"/>
      <c r="FY776" s="154"/>
      <c r="FZ776" s="154"/>
      <c r="GA776" s="154"/>
      <c r="GB776" s="154"/>
      <c r="GC776" s="154"/>
      <c r="GD776" s="154"/>
      <c r="GE776" s="154"/>
      <c r="GF776" s="154"/>
      <c r="GG776" s="154"/>
      <c r="GH776" s="154"/>
      <c r="GI776" s="154"/>
      <c r="GJ776" s="154"/>
      <c r="GK776" s="154"/>
      <c r="GL776" s="154"/>
      <c r="GM776" s="154"/>
      <c r="GN776" s="154"/>
      <c r="GO776" s="154"/>
      <c r="GP776" s="154"/>
      <c r="GQ776" s="154"/>
      <c r="GR776" s="154"/>
      <c r="GS776" s="154"/>
      <c r="GT776" s="154"/>
      <c r="GU776" s="154"/>
      <c r="GV776" s="154"/>
      <c r="GW776" s="154"/>
      <c r="GX776" s="154"/>
      <c r="GY776" s="154"/>
      <c r="GZ776" s="154"/>
      <c r="HA776" s="154"/>
      <c r="HB776" s="154"/>
      <c r="HC776" s="154"/>
      <c r="HD776" s="154"/>
      <c r="HE776" s="154"/>
      <c r="HF776" s="154"/>
      <c r="HG776" s="154"/>
      <c r="HH776" s="154"/>
      <c r="HI776" s="154"/>
      <c r="HJ776" s="154"/>
      <c r="HK776" s="154"/>
      <c r="HL776" s="154"/>
      <c r="HM776" s="154"/>
      <c r="HN776" s="154"/>
      <c r="HO776" s="154"/>
      <c r="HP776" s="154"/>
      <c r="HQ776" s="154"/>
      <c r="HR776" s="154"/>
      <c r="HS776" s="154"/>
      <c r="HT776" s="154"/>
      <c r="HU776" s="154"/>
      <c r="HV776" s="154"/>
      <c r="HW776" s="154"/>
      <c r="HX776" s="154"/>
      <c r="HY776" s="154"/>
      <c r="HZ776" s="154"/>
      <c r="IA776" s="154"/>
      <c r="IB776" s="154"/>
      <c r="IC776" s="154"/>
      <c r="ID776" s="154"/>
      <c r="IE776" s="154"/>
      <c r="IF776" s="154"/>
      <c r="IG776" s="154"/>
      <c r="IH776" s="154"/>
      <c r="II776" s="154"/>
      <c r="IJ776" s="154"/>
      <c r="IK776" s="154"/>
      <c r="IL776" s="154"/>
      <c r="IM776" s="154"/>
      <c r="IN776" s="154"/>
      <c r="IO776" s="154"/>
      <c r="IP776" s="154"/>
      <c r="IQ776" s="154"/>
      <c r="IR776" s="154"/>
      <c r="IS776" s="154"/>
      <c r="IT776" s="154"/>
      <c r="IU776" s="154"/>
      <c r="IV776" s="154"/>
      <c r="IW776" s="154"/>
      <c r="IX776" s="154"/>
      <c r="IY776" s="154"/>
      <c r="IZ776" s="154"/>
      <c r="JA776" s="154"/>
      <c r="JB776" s="154"/>
      <c r="JC776" s="154"/>
      <c r="JD776" s="154"/>
      <c r="JE776" s="154"/>
      <c r="JF776" s="154"/>
      <c r="JG776" s="154"/>
      <c r="JH776" s="154"/>
      <c r="JI776" s="154"/>
      <c r="JJ776" s="154"/>
      <c r="JK776" s="154"/>
      <c r="JL776" s="154"/>
      <c r="JM776" s="154"/>
      <c r="JN776" s="154"/>
      <c r="JO776" s="154"/>
      <c r="JP776" s="154"/>
      <c r="JQ776" s="154"/>
      <c r="JR776" s="154"/>
      <c r="JS776" s="154"/>
      <c r="JT776" s="154"/>
      <c r="JU776" s="154"/>
      <c r="JV776" s="154"/>
      <c r="JW776" s="154"/>
      <c r="JX776" s="154"/>
      <c r="JY776" s="154"/>
      <c r="JZ776" s="154"/>
      <c r="KA776" s="154"/>
      <c r="KB776" s="154"/>
      <c r="KC776" s="154"/>
      <c r="KD776" s="154"/>
      <c r="KE776" s="154"/>
      <c r="KF776" s="154"/>
      <c r="KG776" s="154"/>
      <c r="KH776" s="154"/>
      <c r="KI776" s="154"/>
      <c r="KJ776" s="154"/>
      <c r="KK776" s="154"/>
      <c r="KL776" s="154"/>
      <c r="KM776" s="154"/>
      <c r="KN776" s="154"/>
      <c r="KO776" s="154"/>
      <c r="KP776" s="154"/>
      <c r="KQ776" s="154"/>
      <c r="KR776" s="154"/>
      <c r="KS776" s="154"/>
      <c r="KT776" s="154"/>
      <c r="KU776" s="154"/>
      <c r="KV776" s="154"/>
      <c r="KW776" s="154"/>
      <c r="KX776" s="154"/>
      <c r="KY776" s="154"/>
      <c r="KZ776" s="154"/>
      <c r="LA776" s="154"/>
      <c r="LB776" s="154"/>
      <c r="LC776" s="154"/>
      <c r="LD776" s="154"/>
      <c r="LE776" s="154"/>
      <c r="LF776" s="154"/>
      <c r="LG776" s="154"/>
      <c r="LH776" s="154"/>
      <c r="LI776" s="154"/>
      <c r="LJ776" s="154"/>
      <c r="LK776" s="154"/>
      <c r="LL776" s="154"/>
      <c r="LM776" s="154"/>
      <c r="LN776" s="154"/>
      <c r="LO776" s="154"/>
      <c r="LP776" s="154"/>
      <c r="LQ776" s="154"/>
      <c r="LR776" s="154"/>
      <c r="LS776" s="154"/>
      <c r="LT776" s="154"/>
      <c r="LU776" s="154"/>
      <c r="LV776" s="154"/>
      <c r="LW776" s="154"/>
      <c r="LX776" s="154"/>
      <c r="LY776" s="154"/>
      <c r="LZ776" s="154"/>
      <c r="MA776" s="154"/>
      <c r="MB776" s="154"/>
      <c r="MC776" s="154"/>
      <c r="MD776" s="154"/>
      <c r="ME776" s="154"/>
      <c r="MF776" s="154"/>
      <c r="MG776" s="154"/>
      <c r="MH776" s="154"/>
      <c r="MI776" s="154"/>
      <c r="MJ776" s="154"/>
      <c r="MK776" s="154"/>
      <c r="ML776" s="154"/>
      <c r="MM776" s="154"/>
      <c r="MN776" s="154"/>
      <c r="MO776" s="154"/>
      <c r="MP776" s="154"/>
      <c r="MQ776" s="154"/>
      <c r="MR776" s="154"/>
      <c r="MS776" s="154"/>
      <c r="MT776" s="154"/>
      <c r="MU776" s="154"/>
      <c r="MV776" s="154"/>
      <c r="MW776" s="154"/>
      <c r="MX776" s="154"/>
      <c r="MY776" s="154"/>
      <c r="MZ776" s="154"/>
      <c r="NA776" s="154"/>
      <c r="NB776" s="154"/>
      <c r="NC776" s="154"/>
      <c r="ND776" s="154"/>
      <c r="NE776" s="154"/>
      <c r="NF776" s="154"/>
      <c r="NG776" s="154"/>
      <c r="NH776" s="154"/>
      <c r="NI776" s="154"/>
      <c r="NJ776" s="154"/>
      <c r="NK776" s="154"/>
      <c r="NL776" s="154"/>
      <c r="NM776" s="154"/>
      <c r="NN776" s="154"/>
      <c r="NO776" s="154"/>
      <c r="NP776" s="154"/>
      <c r="NQ776" s="154"/>
      <c r="NR776" s="154"/>
      <c r="NS776" s="154"/>
      <c r="NT776" s="154"/>
      <c r="NU776" s="154"/>
      <c r="NV776" s="154"/>
      <c r="NW776" s="154"/>
      <c r="NX776" s="154"/>
      <c r="NY776" s="154"/>
      <c r="NZ776" s="154"/>
      <c r="OA776" s="154"/>
      <c r="OB776" s="154"/>
      <c r="OC776" s="154"/>
      <c r="OD776" s="154"/>
      <c r="OE776" s="154"/>
      <c r="OF776" s="154"/>
      <c r="OG776" s="154"/>
      <c r="OH776" s="154"/>
      <c r="OI776" s="154"/>
      <c r="OJ776" s="154"/>
      <c r="OK776" s="154"/>
      <c r="OL776" s="154"/>
      <c r="OM776" s="154"/>
      <c r="ON776" s="154"/>
      <c r="OO776" s="154"/>
      <c r="OP776" s="154"/>
      <c r="OQ776" s="154"/>
      <c r="OR776" s="154"/>
      <c r="OS776" s="154"/>
      <c r="OT776" s="154"/>
      <c r="OU776" s="154"/>
      <c r="OV776" s="154"/>
      <c r="OW776" s="154"/>
      <c r="OX776" s="154"/>
      <c r="OY776" s="154"/>
      <c r="OZ776" s="154"/>
      <c r="PA776" s="154"/>
      <c r="PB776" s="154"/>
      <c r="PC776" s="154"/>
      <c r="PD776" s="154"/>
      <c r="PE776" s="154"/>
      <c r="PF776" s="154"/>
      <c r="PG776" s="154"/>
      <c r="PH776" s="154"/>
      <c r="PI776" s="154"/>
      <c r="PJ776" s="154"/>
      <c r="PK776" s="154"/>
      <c r="PL776" s="154"/>
      <c r="PM776" s="154"/>
      <c r="PN776" s="154"/>
      <c r="PO776" s="154"/>
      <c r="PP776" s="154"/>
      <c r="PQ776" s="154"/>
      <c r="PR776" s="154"/>
      <c r="PS776" s="154"/>
      <c r="PT776" s="154"/>
      <c r="PU776" s="154"/>
      <c r="PV776" s="154"/>
      <c r="PW776" s="154"/>
      <c r="PX776" s="154"/>
      <c r="PY776" s="154"/>
      <c r="PZ776" s="154"/>
      <c r="QA776" s="154"/>
      <c r="QB776" s="154"/>
      <c r="QC776" s="154"/>
      <c r="QD776" s="154"/>
      <c r="QE776" s="154"/>
      <c r="QF776" s="154"/>
      <c r="QG776" s="154"/>
      <c r="QH776" s="154"/>
      <c r="QI776" s="154"/>
      <c r="QJ776" s="154"/>
      <c r="QK776" s="154"/>
      <c r="QL776" s="154"/>
      <c r="QM776" s="154"/>
      <c r="QN776" s="154"/>
      <c r="QO776" s="154"/>
      <c r="QP776" s="154"/>
      <c r="QQ776" s="154"/>
      <c r="QR776" s="154"/>
      <c r="QS776" s="154"/>
      <c r="QT776" s="154"/>
      <c r="QU776" s="154"/>
      <c r="QV776" s="154"/>
      <c r="QW776" s="154"/>
      <c r="QX776" s="154"/>
      <c r="QY776" s="154"/>
      <c r="QZ776" s="154"/>
      <c r="RA776" s="154"/>
      <c r="RB776" s="154"/>
      <c r="RC776" s="154"/>
      <c r="RD776" s="154"/>
      <c r="RE776" s="154"/>
      <c r="RF776" s="154"/>
      <c r="RG776" s="154"/>
      <c r="RH776" s="154"/>
      <c r="RI776" s="154"/>
      <c r="RJ776" s="154"/>
      <c r="RK776" s="154"/>
      <c r="RL776" s="154"/>
      <c r="RM776" s="154"/>
      <c r="RN776" s="154"/>
      <c r="RO776" s="154"/>
      <c r="RP776" s="154"/>
      <c r="RQ776" s="154"/>
      <c r="RR776" s="154"/>
      <c r="RS776" s="154"/>
      <c r="RT776" s="154"/>
      <c r="RU776" s="154"/>
      <c r="RV776" s="154"/>
      <c r="RW776" s="154"/>
      <c r="RX776" s="154"/>
      <c r="RY776" s="154"/>
      <c r="RZ776" s="154"/>
      <c r="SA776" s="154"/>
      <c r="SB776" s="154"/>
      <c r="SC776" s="154"/>
      <c r="SD776" s="154"/>
      <c r="SE776" s="154"/>
      <c r="SF776" s="154"/>
      <c r="SG776" s="154"/>
      <c r="SH776" s="154"/>
      <c r="SI776" s="154"/>
      <c r="SJ776" s="154"/>
      <c r="SK776" s="154"/>
      <c r="SL776" s="154"/>
      <c r="SM776" s="154"/>
      <c r="SN776" s="154"/>
      <c r="SO776" s="154"/>
      <c r="SP776" s="154"/>
      <c r="SQ776" s="154"/>
      <c r="SR776" s="154"/>
      <c r="SS776" s="154"/>
      <c r="ST776" s="154"/>
      <c r="SU776" s="154"/>
      <c r="SV776" s="154"/>
      <c r="SW776" s="154"/>
      <c r="SX776" s="154"/>
      <c r="SY776" s="154"/>
      <c r="SZ776" s="154"/>
      <c r="TA776" s="154"/>
      <c r="TB776" s="154"/>
      <c r="TC776" s="154"/>
      <c r="TD776" s="154"/>
      <c r="TE776" s="154"/>
      <c r="TF776" s="154"/>
      <c r="TG776" s="154"/>
      <c r="TH776" s="154"/>
      <c r="TI776" s="154"/>
      <c r="TJ776" s="154"/>
      <c r="TK776" s="154"/>
      <c r="TL776" s="154"/>
      <c r="TM776" s="154"/>
      <c r="TN776" s="154"/>
      <c r="TO776" s="154"/>
      <c r="TP776" s="154"/>
      <c r="TQ776" s="154"/>
      <c r="TR776" s="154"/>
      <c r="TS776" s="154"/>
      <c r="TT776" s="154"/>
      <c r="TU776" s="154"/>
      <c r="TV776" s="154"/>
      <c r="TW776" s="154"/>
      <c r="TX776" s="154"/>
      <c r="TY776" s="154"/>
      <c r="TZ776" s="154"/>
      <c r="UA776" s="154"/>
      <c r="UB776" s="154"/>
      <c r="UC776" s="154"/>
      <c r="UD776" s="154"/>
      <c r="UE776" s="154"/>
      <c r="UF776" s="154"/>
      <c r="UG776" s="154"/>
      <c r="UH776" s="154"/>
      <c r="UI776" s="154"/>
      <c r="UJ776" s="154"/>
      <c r="UK776" s="154"/>
      <c r="UL776" s="154"/>
      <c r="UM776" s="154"/>
      <c r="UN776" s="154"/>
      <c r="UO776" s="154"/>
      <c r="UP776" s="154"/>
      <c r="UQ776" s="154"/>
      <c r="UR776" s="154"/>
      <c r="US776" s="154"/>
      <c r="UT776" s="154"/>
      <c r="UU776" s="154"/>
      <c r="UV776" s="154"/>
      <c r="UW776" s="154"/>
      <c r="UX776" s="154"/>
      <c r="UY776" s="154"/>
      <c r="UZ776" s="154"/>
      <c r="VA776" s="154"/>
      <c r="VB776" s="154"/>
      <c r="VC776" s="154"/>
      <c r="VD776" s="154"/>
      <c r="VE776" s="154"/>
      <c r="VF776" s="154"/>
      <c r="VG776" s="154"/>
      <c r="VH776" s="154"/>
      <c r="VI776" s="154"/>
      <c r="VJ776" s="154"/>
      <c r="VK776" s="154"/>
      <c r="VL776" s="154"/>
      <c r="VM776" s="154"/>
      <c r="VN776" s="154"/>
      <c r="VO776" s="154"/>
      <c r="VP776" s="154"/>
      <c r="VQ776" s="154"/>
      <c r="VR776" s="154"/>
      <c r="VS776" s="154"/>
      <c r="VT776" s="154"/>
      <c r="VU776" s="154"/>
      <c r="VV776" s="154"/>
      <c r="VW776" s="154"/>
    </row>
    <row r="777" spans="1:595" s="153" customFormat="1" ht="102" customHeight="1">
      <c r="A777" s="798"/>
      <c r="B777" s="673" t="s">
        <v>1615</v>
      </c>
      <c r="C777" s="676" t="s">
        <v>1616</v>
      </c>
      <c r="D777" s="659" t="s">
        <v>1279</v>
      </c>
      <c r="E777" s="491" t="s">
        <v>1598</v>
      </c>
      <c r="F777" s="196" t="s">
        <v>51</v>
      </c>
      <c r="G777" s="167">
        <v>45292</v>
      </c>
      <c r="H777" s="222" t="s">
        <v>24</v>
      </c>
      <c r="I777" s="212" t="s">
        <v>352</v>
      </c>
      <c r="J777" s="212" t="s">
        <v>352</v>
      </c>
      <c r="K777" s="197" t="s">
        <v>1617</v>
      </c>
      <c r="L777" s="212" t="s">
        <v>28</v>
      </c>
      <c r="M777" s="152">
        <f>M778</f>
        <v>3000</v>
      </c>
      <c r="N777" s="152">
        <f t="shared" ref="N777:R777" si="104">N778</f>
        <v>3000</v>
      </c>
      <c r="O777" s="152">
        <f t="shared" si="104"/>
        <v>10000</v>
      </c>
      <c r="P777" s="152">
        <f t="shared" si="104"/>
        <v>10000</v>
      </c>
      <c r="Q777" s="152">
        <f t="shared" si="104"/>
        <v>10000</v>
      </c>
      <c r="R777" s="152">
        <f t="shared" si="104"/>
        <v>10000</v>
      </c>
      <c r="S777" s="546"/>
      <c r="AU777" s="154"/>
      <c r="AV777" s="154"/>
      <c r="AW777" s="154"/>
      <c r="AX777" s="154"/>
      <c r="AY777" s="154"/>
      <c r="AZ777" s="154"/>
      <c r="BA777" s="154"/>
      <c r="BB777" s="154"/>
      <c r="BC777" s="154"/>
      <c r="BD777" s="154"/>
      <c r="BE777" s="154"/>
      <c r="BF777" s="154"/>
      <c r="BG777" s="154"/>
      <c r="BH777" s="154"/>
      <c r="BI777" s="154"/>
      <c r="BJ777" s="154"/>
      <c r="BK777" s="154"/>
      <c r="BL777" s="154"/>
      <c r="BM777" s="154"/>
      <c r="BN777" s="154"/>
      <c r="BO777" s="154"/>
      <c r="BP777" s="154"/>
      <c r="BQ777" s="154"/>
      <c r="BR777" s="154"/>
      <c r="BS777" s="154"/>
      <c r="BT777" s="154"/>
      <c r="BU777" s="154"/>
      <c r="BV777" s="154"/>
      <c r="BW777" s="154"/>
      <c r="BX777" s="154"/>
      <c r="BY777" s="154"/>
      <c r="BZ777" s="154"/>
      <c r="CA777" s="154"/>
      <c r="CB777" s="154"/>
      <c r="CC777" s="154"/>
      <c r="CD777" s="154"/>
      <c r="CE777" s="154"/>
      <c r="CF777" s="154"/>
      <c r="CG777" s="154"/>
      <c r="CH777" s="154"/>
      <c r="CI777" s="154"/>
      <c r="CJ777" s="154"/>
      <c r="CK777" s="154"/>
      <c r="CL777" s="154"/>
      <c r="CM777" s="154"/>
      <c r="CN777" s="154"/>
      <c r="CO777" s="154"/>
      <c r="CP777" s="154"/>
      <c r="CQ777" s="154"/>
      <c r="CR777" s="154"/>
      <c r="CS777" s="154"/>
      <c r="CT777" s="154"/>
      <c r="CU777" s="154"/>
      <c r="CV777" s="154"/>
      <c r="CW777" s="154"/>
      <c r="CX777" s="154"/>
      <c r="CY777" s="154"/>
      <c r="CZ777" s="154"/>
      <c r="DA777" s="154"/>
      <c r="DB777" s="154"/>
      <c r="DC777" s="154"/>
      <c r="DD777" s="154"/>
      <c r="DE777" s="154"/>
      <c r="DF777" s="154"/>
      <c r="DG777" s="154"/>
      <c r="DH777" s="154"/>
      <c r="DI777" s="154"/>
      <c r="DJ777" s="154"/>
      <c r="DK777" s="154"/>
      <c r="DL777" s="154"/>
      <c r="DM777" s="154"/>
      <c r="DN777" s="154"/>
      <c r="DO777" s="154"/>
      <c r="DP777" s="154"/>
      <c r="DQ777" s="154"/>
      <c r="DR777" s="154"/>
      <c r="DS777" s="154"/>
      <c r="DT777" s="154"/>
      <c r="DU777" s="154"/>
      <c r="DV777" s="154"/>
      <c r="DW777" s="154"/>
      <c r="DX777" s="154"/>
      <c r="DY777" s="154"/>
      <c r="DZ777" s="154"/>
      <c r="EA777" s="154"/>
      <c r="EB777" s="154"/>
      <c r="EC777" s="154"/>
      <c r="ED777" s="154"/>
      <c r="EE777" s="154"/>
      <c r="EF777" s="154"/>
      <c r="EG777" s="154"/>
      <c r="EH777" s="154"/>
      <c r="EI777" s="154"/>
      <c r="EJ777" s="154"/>
      <c r="EK777" s="154"/>
      <c r="EL777" s="154"/>
      <c r="EM777" s="154"/>
      <c r="EN777" s="154"/>
      <c r="EO777" s="154"/>
      <c r="EP777" s="154"/>
      <c r="EQ777" s="154"/>
      <c r="ER777" s="154"/>
      <c r="ES777" s="154"/>
      <c r="ET777" s="154"/>
      <c r="EU777" s="154"/>
      <c r="EV777" s="154"/>
      <c r="EW777" s="154"/>
      <c r="EX777" s="154"/>
      <c r="EY777" s="154"/>
      <c r="EZ777" s="154"/>
      <c r="FA777" s="154"/>
      <c r="FB777" s="154"/>
      <c r="FC777" s="154"/>
      <c r="FD777" s="154"/>
      <c r="FE777" s="154"/>
      <c r="FF777" s="154"/>
      <c r="FG777" s="154"/>
      <c r="FH777" s="154"/>
      <c r="FI777" s="154"/>
      <c r="FJ777" s="154"/>
      <c r="FK777" s="154"/>
      <c r="FL777" s="154"/>
      <c r="FM777" s="154"/>
      <c r="FN777" s="154"/>
      <c r="FO777" s="154"/>
      <c r="FP777" s="154"/>
      <c r="FQ777" s="154"/>
      <c r="FR777" s="154"/>
      <c r="FS777" s="154"/>
      <c r="FT777" s="154"/>
      <c r="FU777" s="154"/>
      <c r="FV777" s="154"/>
      <c r="FW777" s="154"/>
      <c r="FX777" s="154"/>
      <c r="FY777" s="154"/>
      <c r="FZ777" s="154"/>
      <c r="GA777" s="154"/>
      <c r="GB777" s="154"/>
      <c r="GC777" s="154"/>
      <c r="GD777" s="154"/>
      <c r="GE777" s="154"/>
      <c r="GF777" s="154"/>
      <c r="GG777" s="154"/>
      <c r="GH777" s="154"/>
      <c r="GI777" s="154"/>
      <c r="GJ777" s="154"/>
      <c r="GK777" s="154"/>
      <c r="GL777" s="154"/>
      <c r="GM777" s="154"/>
      <c r="GN777" s="154"/>
      <c r="GO777" s="154"/>
      <c r="GP777" s="154"/>
      <c r="GQ777" s="154"/>
      <c r="GR777" s="154"/>
      <c r="GS777" s="154"/>
      <c r="GT777" s="154"/>
      <c r="GU777" s="154"/>
      <c r="GV777" s="154"/>
      <c r="GW777" s="154"/>
      <c r="GX777" s="154"/>
      <c r="GY777" s="154"/>
      <c r="GZ777" s="154"/>
      <c r="HA777" s="154"/>
      <c r="HB777" s="154"/>
      <c r="HC777" s="154"/>
      <c r="HD777" s="154"/>
      <c r="HE777" s="154"/>
      <c r="HF777" s="154"/>
      <c r="HG777" s="154"/>
      <c r="HH777" s="154"/>
      <c r="HI777" s="154"/>
      <c r="HJ777" s="154"/>
      <c r="HK777" s="154"/>
      <c r="HL777" s="154"/>
      <c r="HM777" s="154"/>
      <c r="HN777" s="154"/>
      <c r="HO777" s="154"/>
      <c r="HP777" s="154"/>
      <c r="HQ777" s="154"/>
      <c r="HR777" s="154"/>
      <c r="HS777" s="154"/>
      <c r="HT777" s="154"/>
      <c r="HU777" s="154"/>
      <c r="HV777" s="154"/>
      <c r="HW777" s="154"/>
      <c r="HX777" s="154"/>
      <c r="HY777" s="154"/>
      <c r="HZ777" s="154"/>
      <c r="IA777" s="154"/>
      <c r="IB777" s="154"/>
      <c r="IC777" s="154"/>
      <c r="ID777" s="154"/>
      <c r="IE777" s="154"/>
      <c r="IF777" s="154"/>
      <c r="IG777" s="154"/>
      <c r="IH777" s="154"/>
      <c r="II777" s="154"/>
      <c r="IJ777" s="154"/>
      <c r="IK777" s="154"/>
      <c r="IL777" s="154"/>
      <c r="IM777" s="154"/>
      <c r="IN777" s="154"/>
      <c r="IO777" s="154"/>
      <c r="IP777" s="154"/>
      <c r="IQ777" s="154"/>
      <c r="IR777" s="154"/>
      <c r="IS777" s="154"/>
      <c r="IT777" s="154"/>
      <c r="IU777" s="154"/>
      <c r="IV777" s="154"/>
      <c r="IW777" s="154"/>
      <c r="IX777" s="154"/>
      <c r="IY777" s="154"/>
      <c r="IZ777" s="154"/>
      <c r="JA777" s="154"/>
      <c r="JB777" s="154"/>
      <c r="JC777" s="154"/>
      <c r="JD777" s="154"/>
      <c r="JE777" s="154"/>
      <c r="JF777" s="154"/>
      <c r="JG777" s="154"/>
      <c r="JH777" s="154"/>
      <c r="JI777" s="154"/>
      <c r="JJ777" s="154"/>
      <c r="JK777" s="154"/>
      <c r="JL777" s="154"/>
      <c r="JM777" s="154"/>
      <c r="JN777" s="154"/>
      <c r="JO777" s="154"/>
      <c r="JP777" s="154"/>
      <c r="JQ777" s="154"/>
      <c r="JR777" s="154"/>
      <c r="JS777" s="154"/>
      <c r="JT777" s="154"/>
      <c r="JU777" s="154"/>
      <c r="JV777" s="154"/>
      <c r="JW777" s="154"/>
      <c r="JX777" s="154"/>
      <c r="JY777" s="154"/>
      <c r="JZ777" s="154"/>
      <c r="KA777" s="154"/>
      <c r="KB777" s="154"/>
      <c r="KC777" s="154"/>
      <c r="KD777" s="154"/>
      <c r="KE777" s="154"/>
      <c r="KF777" s="154"/>
      <c r="KG777" s="154"/>
      <c r="KH777" s="154"/>
      <c r="KI777" s="154"/>
      <c r="KJ777" s="154"/>
      <c r="KK777" s="154"/>
      <c r="KL777" s="154"/>
      <c r="KM777" s="154"/>
      <c r="KN777" s="154"/>
      <c r="KO777" s="154"/>
      <c r="KP777" s="154"/>
      <c r="KQ777" s="154"/>
      <c r="KR777" s="154"/>
      <c r="KS777" s="154"/>
      <c r="KT777" s="154"/>
      <c r="KU777" s="154"/>
      <c r="KV777" s="154"/>
      <c r="KW777" s="154"/>
      <c r="KX777" s="154"/>
      <c r="KY777" s="154"/>
      <c r="KZ777" s="154"/>
      <c r="LA777" s="154"/>
      <c r="LB777" s="154"/>
      <c r="LC777" s="154"/>
      <c r="LD777" s="154"/>
      <c r="LE777" s="154"/>
      <c r="LF777" s="154"/>
      <c r="LG777" s="154"/>
      <c r="LH777" s="154"/>
      <c r="LI777" s="154"/>
      <c r="LJ777" s="154"/>
      <c r="LK777" s="154"/>
      <c r="LL777" s="154"/>
      <c r="LM777" s="154"/>
      <c r="LN777" s="154"/>
      <c r="LO777" s="154"/>
      <c r="LP777" s="154"/>
      <c r="LQ777" s="154"/>
      <c r="LR777" s="154"/>
      <c r="LS777" s="154"/>
      <c r="LT777" s="154"/>
      <c r="LU777" s="154"/>
      <c r="LV777" s="154"/>
      <c r="LW777" s="154"/>
      <c r="LX777" s="154"/>
      <c r="LY777" s="154"/>
      <c r="LZ777" s="154"/>
      <c r="MA777" s="154"/>
      <c r="MB777" s="154"/>
      <c r="MC777" s="154"/>
      <c r="MD777" s="154"/>
      <c r="ME777" s="154"/>
      <c r="MF777" s="154"/>
      <c r="MG777" s="154"/>
      <c r="MH777" s="154"/>
      <c r="MI777" s="154"/>
      <c r="MJ777" s="154"/>
      <c r="MK777" s="154"/>
      <c r="ML777" s="154"/>
      <c r="MM777" s="154"/>
      <c r="MN777" s="154"/>
      <c r="MO777" s="154"/>
      <c r="MP777" s="154"/>
      <c r="MQ777" s="154"/>
      <c r="MR777" s="154"/>
      <c r="MS777" s="154"/>
      <c r="MT777" s="154"/>
      <c r="MU777" s="154"/>
      <c r="MV777" s="154"/>
      <c r="MW777" s="154"/>
      <c r="MX777" s="154"/>
      <c r="MY777" s="154"/>
      <c r="MZ777" s="154"/>
      <c r="NA777" s="154"/>
      <c r="NB777" s="154"/>
      <c r="NC777" s="154"/>
      <c r="ND777" s="154"/>
      <c r="NE777" s="154"/>
      <c r="NF777" s="154"/>
      <c r="NG777" s="154"/>
      <c r="NH777" s="154"/>
      <c r="NI777" s="154"/>
      <c r="NJ777" s="154"/>
      <c r="NK777" s="154"/>
      <c r="NL777" s="154"/>
      <c r="NM777" s="154"/>
      <c r="NN777" s="154"/>
      <c r="NO777" s="154"/>
      <c r="NP777" s="154"/>
      <c r="NQ777" s="154"/>
      <c r="NR777" s="154"/>
      <c r="NS777" s="154"/>
      <c r="NT777" s="154"/>
      <c r="NU777" s="154"/>
      <c r="NV777" s="154"/>
      <c r="NW777" s="154"/>
      <c r="NX777" s="154"/>
      <c r="NY777" s="154"/>
      <c r="NZ777" s="154"/>
      <c r="OA777" s="154"/>
      <c r="OB777" s="154"/>
      <c r="OC777" s="154"/>
      <c r="OD777" s="154"/>
      <c r="OE777" s="154"/>
      <c r="OF777" s="154"/>
      <c r="OG777" s="154"/>
      <c r="OH777" s="154"/>
      <c r="OI777" s="154"/>
      <c r="OJ777" s="154"/>
      <c r="OK777" s="154"/>
      <c r="OL777" s="154"/>
      <c r="OM777" s="154"/>
      <c r="ON777" s="154"/>
      <c r="OO777" s="154"/>
      <c r="OP777" s="154"/>
      <c r="OQ777" s="154"/>
      <c r="OR777" s="154"/>
      <c r="OS777" s="154"/>
      <c r="OT777" s="154"/>
      <c r="OU777" s="154"/>
      <c r="OV777" s="154"/>
      <c r="OW777" s="154"/>
      <c r="OX777" s="154"/>
      <c r="OY777" s="154"/>
      <c r="OZ777" s="154"/>
      <c r="PA777" s="154"/>
      <c r="PB777" s="154"/>
      <c r="PC777" s="154"/>
      <c r="PD777" s="154"/>
      <c r="PE777" s="154"/>
      <c r="PF777" s="154"/>
      <c r="PG777" s="154"/>
      <c r="PH777" s="154"/>
      <c r="PI777" s="154"/>
      <c r="PJ777" s="154"/>
      <c r="PK777" s="154"/>
      <c r="PL777" s="154"/>
      <c r="PM777" s="154"/>
      <c r="PN777" s="154"/>
      <c r="PO777" s="154"/>
      <c r="PP777" s="154"/>
      <c r="PQ777" s="154"/>
      <c r="PR777" s="154"/>
      <c r="PS777" s="154"/>
      <c r="PT777" s="154"/>
      <c r="PU777" s="154"/>
      <c r="PV777" s="154"/>
      <c r="PW777" s="154"/>
      <c r="PX777" s="154"/>
      <c r="PY777" s="154"/>
      <c r="PZ777" s="154"/>
      <c r="QA777" s="154"/>
      <c r="QB777" s="154"/>
      <c r="QC777" s="154"/>
      <c r="QD777" s="154"/>
      <c r="QE777" s="154"/>
      <c r="QF777" s="154"/>
      <c r="QG777" s="154"/>
      <c r="QH777" s="154"/>
      <c r="QI777" s="154"/>
      <c r="QJ777" s="154"/>
      <c r="QK777" s="154"/>
      <c r="QL777" s="154"/>
      <c r="QM777" s="154"/>
      <c r="QN777" s="154"/>
      <c r="QO777" s="154"/>
      <c r="QP777" s="154"/>
      <c r="QQ777" s="154"/>
      <c r="QR777" s="154"/>
      <c r="QS777" s="154"/>
      <c r="QT777" s="154"/>
      <c r="QU777" s="154"/>
      <c r="QV777" s="154"/>
      <c r="QW777" s="154"/>
      <c r="QX777" s="154"/>
      <c r="QY777" s="154"/>
      <c r="QZ777" s="154"/>
      <c r="RA777" s="154"/>
      <c r="RB777" s="154"/>
      <c r="RC777" s="154"/>
      <c r="RD777" s="154"/>
      <c r="RE777" s="154"/>
      <c r="RF777" s="154"/>
      <c r="RG777" s="154"/>
      <c r="RH777" s="154"/>
      <c r="RI777" s="154"/>
      <c r="RJ777" s="154"/>
      <c r="RK777" s="154"/>
      <c r="RL777" s="154"/>
      <c r="RM777" s="154"/>
      <c r="RN777" s="154"/>
      <c r="RO777" s="154"/>
      <c r="RP777" s="154"/>
      <c r="RQ777" s="154"/>
      <c r="RR777" s="154"/>
      <c r="RS777" s="154"/>
      <c r="RT777" s="154"/>
      <c r="RU777" s="154"/>
      <c r="RV777" s="154"/>
      <c r="RW777" s="154"/>
      <c r="RX777" s="154"/>
      <c r="RY777" s="154"/>
      <c r="RZ777" s="154"/>
      <c r="SA777" s="154"/>
      <c r="SB777" s="154"/>
      <c r="SC777" s="154"/>
      <c r="SD777" s="154"/>
      <c r="SE777" s="154"/>
      <c r="SF777" s="154"/>
      <c r="SG777" s="154"/>
      <c r="SH777" s="154"/>
      <c r="SI777" s="154"/>
      <c r="SJ777" s="154"/>
      <c r="SK777" s="154"/>
      <c r="SL777" s="154"/>
      <c r="SM777" s="154"/>
      <c r="SN777" s="154"/>
      <c r="SO777" s="154"/>
      <c r="SP777" s="154"/>
      <c r="SQ777" s="154"/>
      <c r="SR777" s="154"/>
      <c r="SS777" s="154"/>
      <c r="ST777" s="154"/>
      <c r="SU777" s="154"/>
      <c r="SV777" s="154"/>
      <c r="SW777" s="154"/>
      <c r="SX777" s="154"/>
      <c r="SY777" s="154"/>
      <c r="SZ777" s="154"/>
      <c r="TA777" s="154"/>
      <c r="TB777" s="154"/>
      <c r="TC777" s="154"/>
      <c r="TD777" s="154"/>
      <c r="TE777" s="154"/>
      <c r="TF777" s="154"/>
      <c r="TG777" s="154"/>
      <c r="TH777" s="154"/>
      <c r="TI777" s="154"/>
      <c r="TJ777" s="154"/>
      <c r="TK777" s="154"/>
      <c r="TL777" s="154"/>
      <c r="TM777" s="154"/>
      <c r="TN777" s="154"/>
      <c r="TO777" s="154"/>
      <c r="TP777" s="154"/>
      <c r="TQ777" s="154"/>
      <c r="TR777" s="154"/>
      <c r="TS777" s="154"/>
      <c r="TT777" s="154"/>
      <c r="TU777" s="154"/>
      <c r="TV777" s="154"/>
      <c r="TW777" s="154"/>
      <c r="TX777" s="154"/>
      <c r="TY777" s="154"/>
      <c r="TZ777" s="154"/>
      <c r="UA777" s="154"/>
      <c r="UB777" s="154"/>
      <c r="UC777" s="154"/>
      <c r="UD777" s="154"/>
      <c r="UE777" s="154"/>
      <c r="UF777" s="154"/>
      <c r="UG777" s="154"/>
      <c r="UH777" s="154"/>
      <c r="UI777" s="154"/>
      <c r="UJ777" s="154"/>
      <c r="UK777" s="154"/>
      <c r="UL777" s="154"/>
      <c r="UM777" s="154"/>
      <c r="UN777" s="154"/>
      <c r="UO777" s="154"/>
      <c r="UP777" s="154"/>
      <c r="UQ777" s="154"/>
      <c r="UR777" s="154"/>
      <c r="US777" s="154"/>
      <c r="UT777" s="154"/>
      <c r="UU777" s="154"/>
      <c r="UV777" s="154"/>
      <c r="UW777" s="154"/>
      <c r="UX777" s="154"/>
      <c r="UY777" s="154"/>
      <c r="UZ777" s="154"/>
      <c r="VA777" s="154"/>
      <c r="VB777" s="154"/>
      <c r="VC777" s="154"/>
      <c r="VD777" s="154"/>
      <c r="VE777" s="154"/>
      <c r="VF777" s="154"/>
      <c r="VG777" s="154"/>
      <c r="VH777" s="154"/>
      <c r="VI777" s="154"/>
      <c r="VJ777" s="154"/>
      <c r="VK777" s="154"/>
      <c r="VL777" s="154"/>
      <c r="VM777" s="154"/>
      <c r="VN777" s="154"/>
      <c r="VO777" s="154"/>
      <c r="VP777" s="154"/>
      <c r="VQ777" s="154"/>
      <c r="VR777" s="154"/>
      <c r="VS777" s="154"/>
      <c r="VT777" s="154"/>
      <c r="VU777" s="154"/>
      <c r="VV777" s="154"/>
      <c r="VW777" s="154"/>
    </row>
    <row r="778" spans="1:595" s="153" customFormat="1" ht="128.25" customHeight="1">
      <c r="A778" s="798"/>
      <c r="B778" s="689"/>
      <c r="C778" s="658"/>
      <c r="D778" s="660"/>
      <c r="E778" s="492" t="s">
        <v>1284</v>
      </c>
      <c r="F778" s="170" t="s">
        <v>319</v>
      </c>
      <c r="G778" s="176">
        <v>45467</v>
      </c>
      <c r="H778" s="171" t="s">
        <v>24</v>
      </c>
      <c r="I778" s="192" t="s">
        <v>352</v>
      </c>
      <c r="J778" s="192" t="s">
        <v>352</v>
      </c>
      <c r="K778" s="175" t="s">
        <v>1617</v>
      </c>
      <c r="L778" s="192" t="s">
        <v>36</v>
      </c>
      <c r="M778" s="155">
        <v>3000</v>
      </c>
      <c r="N778" s="155">
        <v>3000</v>
      </c>
      <c r="O778" s="155">
        <v>10000</v>
      </c>
      <c r="P778" s="168">
        <v>10000</v>
      </c>
      <c r="Q778" s="161">
        <v>10000</v>
      </c>
      <c r="R778" s="155">
        <v>10000</v>
      </c>
      <c r="S778" s="545">
        <v>3</v>
      </c>
      <c r="AU778" s="154"/>
      <c r="AV778" s="154"/>
      <c r="AW778" s="154"/>
      <c r="AX778" s="154"/>
      <c r="AY778" s="154"/>
      <c r="AZ778" s="154"/>
      <c r="BA778" s="154"/>
      <c r="BB778" s="154"/>
      <c r="BC778" s="154"/>
      <c r="BD778" s="154"/>
      <c r="BE778" s="154"/>
      <c r="BF778" s="154"/>
      <c r="BG778" s="154"/>
      <c r="BH778" s="154"/>
      <c r="BI778" s="154"/>
      <c r="BJ778" s="154"/>
      <c r="BK778" s="154"/>
      <c r="BL778" s="154"/>
      <c r="BM778" s="154"/>
      <c r="BN778" s="154"/>
      <c r="BO778" s="154"/>
      <c r="BP778" s="154"/>
      <c r="BQ778" s="154"/>
      <c r="BR778" s="154"/>
      <c r="BS778" s="154"/>
      <c r="BT778" s="154"/>
      <c r="BU778" s="154"/>
      <c r="BV778" s="154"/>
      <c r="BW778" s="154"/>
      <c r="BX778" s="154"/>
      <c r="BY778" s="154"/>
      <c r="BZ778" s="154"/>
      <c r="CA778" s="154"/>
      <c r="CB778" s="154"/>
      <c r="CC778" s="154"/>
      <c r="CD778" s="154"/>
      <c r="CE778" s="154"/>
      <c r="CF778" s="154"/>
      <c r="CG778" s="154"/>
      <c r="CH778" s="154"/>
      <c r="CI778" s="154"/>
      <c r="CJ778" s="154"/>
      <c r="CK778" s="154"/>
      <c r="CL778" s="154"/>
      <c r="CM778" s="154"/>
      <c r="CN778" s="154"/>
      <c r="CO778" s="154"/>
      <c r="CP778" s="154"/>
      <c r="CQ778" s="154"/>
      <c r="CR778" s="154"/>
      <c r="CS778" s="154"/>
      <c r="CT778" s="154"/>
      <c r="CU778" s="154"/>
      <c r="CV778" s="154"/>
      <c r="CW778" s="154"/>
      <c r="CX778" s="154"/>
      <c r="CY778" s="154"/>
      <c r="CZ778" s="154"/>
      <c r="DA778" s="154"/>
      <c r="DB778" s="154"/>
      <c r="DC778" s="154"/>
      <c r="DD778" s="154"/>
      <c r="DE778" s="154"/>
      <c r="DF778" s="154"/>
      <c r="DG778" s="154"/>
      <c r="DH778" s="154"/>
      <c r="DI778" s="154"/>
      <c r="DJ778" s="154"/>
      <c r="DK778" s="154"/>
      <c r="DL778" s="154"/>
      <c r="DM778" s="154"/>
      <c r="DN778" s="154"/>
      <c r="DO778" s="154"/>
      <c r="DP778" s="154"/>
      <c r="DQ778" s="154"/>
      <c r="DR778" s="154"/>
      <c r="DS778" s="154"/>
      <c r="DT778" s="154"/>
      <c r="DU778" s="154"/>
      <c r="DV778" s="154"/>
      <c r="DW778" s="154"/>
      <c r="DX778" s="154"/>
      <c r="DY778" s="154"/>
      <c r="DZ778" s="154"/>
      <c r="EA778" s="154"/>
      <c r="EB778" s="154"/>
      <c r="EC778" s="154"/>
      <c r="ED778" s="154"/>
      <c r="EE778" s="154"/>
      <c r="EF778" s="154"/>
      <c r="EG778" s="154"/>
      <c r="EH778" s="154"/>
      <c r="EI778" s="154"/>
      <c r="EJ778" s="154"/>
      <c r="EK778" s="154"/>
      <c r="EL778" s="154"/>
      <c r="EM778" s="154"/>
      <c r="EN778" s="154"/>
      <c r="EO778" s="154"/>
      <c r="EP778" s="154"/>
      <c r="EQ778" s="154"/>
      <c r="ER778" s="154"/>
      <c r="ES778" s="154"/>
      <c r="ET778" s="154"/>
      <c r="EU778" s="154"/>
      <c r="EV778" s="154"/>
      <c r="EW778" s="154"/>
      <c r="EX778" s="154"/>
      <c r="EY778" s="154"/>
      <c r="EZ778" s="154"/>
      <c r="FA778" s="154"/>
      <c r="FB778" s="154"/>
      <c r="FC778" s="154"/>
      <c r="FD778" s="154"/>
      <c r="FE778" s="154"/>
      <c r="FF778" s="154"/>
      <c r="FG778" s="154"/>
      <c r="FH778" s="154"/>
      <c r="FI778" s="154"/>
      <c r="FJ778" s="154"/>
      <c r="FK778" s="154"/>
      <c r="FL778" s="154"/>
      <c r="FM778" s="154"/>
      <c r="FN778" s="154"/>
      <c r="FO778" s="154"/>
      <c r="FP778" s="154"/>
      <c r="FQ778" s="154"/>
      <c r="FR778" s="154"/>
      <c r="FS778" s="154"/>
      <c r="FT778" s="154"/>
      <c r="FU778" s="154"/>
      <c r="FV778" s="154"/>
      <c r="FW778" s="154"/>
      <c r="FX778" s="154"/>
      <c r="FY778" s="154"/>
      <c r="FZ778" s="154"/>
      <c r="GA778" s="154"/>
      <c r="GB778" s="154"/>
      <c r="GC778" s="154"/>
      <c r="GD778" s="154"/>
      <c r="GE778" s="154"/>
      <c r="GF778" s="154"/>
      <c r="GG778" s="154"/>
      <c r="GH778" s="154"/>
      <c r="GI778" s="154"/>
      <c r="GJ778" s="154"/>
      <c r="GK778" s="154"/>
      <c r="GL778" s="154"/>
      <c r="GM778" s="154"/>
      <c r="GN778" s="154"/>
      <c r="GO778" s="154"/>
      <c r="GP778" s="154"/>
      <c r="GQ778" s="154"/>
      <c r="GR778" s="154"/>
      <c r="GS778" s="154"/>
      <c r="GT778" s="154"/>
      <c r="GU778" s="154"/>
      <c r="GV778" s="154"/>
      <c r="GW778" s="154"/>
      <c r="GX778" s="154"/>
      <c r="GY778" s="154"/>
      <c r="GZ778" s="154"/>
      <c r="HA778" s="154"/>
      <c r="HB778" s="154"/>
      <c r="HC778" s="154"/>
      <c r="HD778" s="154"/>
      <c r="HE778" s="154"/>
      <c r="HF778" s="154"/>
      <c r="HG778" s="154"/>
      <c r="HH778" s="154"/>
      <c r="HI778" s="154"/>
      <c r="HJ778" s="154"/>
      <c r="HK778" s="154"/>
      <c r="HL778" s="154"/>
      <c r="HM778" s="154"/>
      <c r="HN778" s="154"/>
      <c r="HO778" s="154"/>
      <c r="HP778" s="154"/>
      <c r="HQ778" s="154"/>
      <c r="HR778" s="154"/>
      <c r="HS778" s="154"/>
      <c r="HT778" s="154"/>
      <c r="HU778" s="154"/>
      <c r="HV778" s="154"/>
      <c r="HW778" s="154"/>
      <c r="HX778" s="154"/>
      <c r="HY778" s="154"/>
      <c r="HZ778" s="154"/>
      <c r="IA778" s="154"/>
      <c r="IB778" s="154"/>
      <c r="IC778" s="154"/>
      <c r="ID778" s="154"/>
      <c r="IE778" s="154"/>
      <c r="IF778" s="154"/>
      <c r="IG778" s="154"/>
      <c r="IH778" s="154"/>
      <c r="II778" s="154"/>
      <c r="IJ778" s="154"/>
      <c r="IK778" s="154"/>
      <c r="IL778" s="154"/>
      <c r="IM778" s="154"/>
      <c r="IN778" s="154"/>
      <c r="IO778" s="154"/>
      <c r="IP778" s="154"/>
      <c r="IQ778" s="154"/>
      <c r="IR778" s="154"/>
      <c r="IS778" s="154"/>
      <c r="IT778" s="154"/>
      <c r="IU778" s="154"/>
      <c r="IV778" s="154"/>
      <c r="IW778" s="154"/>
      <c r="IX778" s="154"/>
      <c r="IY778" s="154"/>
      <c r="IZ778" s="154"/>
      <c r="JA778" s="154"/>
      <c r="JB778" s="154"/>
      <c r="JC778" s="154"/>
      <c r="JD778" s="154"/>
      <c r="JE778" s="154"/>
      <c r="JF778" s="154"/>
      <c r="JG778" s="154"/>
      <c r="JH778" s="154"/>
      <c r="JI778" s="154"/>
      <c r="JJ778" s="154"/>
      <c r="JK778" s="154"/>
      <c r="JL778" s="154"/>
      <c r="JM778" s="154"/>
      <c r="JN778" s="154"/>
      <c r="JO778" s="154"/>
      <c r="JP778" s="154"/>
      <c r="JQ778" s="154"/>
      <c r="JR778" s="154"/>
      <c r="JS778" s="154"/>
      <c r="JT778" s="154"/>
      <c r="JU778" s="154"/>
      <c r="JV778" s="154"/>
      <c r="JW778" s="154"/>
      <c r="JX778" s="154"/>
      <c r="JY778" s="154"/>
      <c r="JZ778" s="154"/>
      <c r="KA778" s="154"/>
      <c r="KB778" s="154"/>
      <c r="KC778" s="154"/>
      <c r="KD778" s="154"/>
      <c r="KE778" s="154"/>
      <c r="KF778" s="154"/>
      <c r="KG778" s="154"/>
      <c r="KH778" s="154"/>
      <c r="KI778" s="154"/>
      <c r="KJ778" s="154"/>
      <c r="KK778" s="154"/>
      <c r="KL778" s="154"/>
      <c r="KM778" s="154"/>
      <c r="KN778" s="154"/>
      <c r="KO778" s="154"/>
      <c r="KP778" s="154"/>
      <c r="KQ778" s="154"/>
      <c r="KR778" s="154"/>
      <c r="KS778" s="154"/>
      <c r="KT778" s="154"/>
      <c r="KU778" s="154"/>
      <c r="KV778" s="154"/>
      <c r="KW778" s="154"/>
      <c r="KX778" s="154"/>
      <c r="KY778" s="154"/>
      <c r="KZ778" s="154"/>
      <c r="LA778" s="154"/>
      <c r="LB778" s="154"/>
      <c r="LC778" s="154"/>
      <c r="LD778" s="154"/>
      <c r="LE778" s="154"/>
      <c r="LF778" s="154"/>
      <c r="LG778" s="154"/>
      <c r="LH778" s="154"/>
      <c r="LI778" s="154"/>
      <c r="LJ778" s="154"/>
      <c r="LK778" s="154"/>
      <c r="LL778" s="154"/>
      <c r="LM778" s="154"/>
      <c r="LN778" s="154"/>
      <c r="LO778" s="154"/>
      <c r="LP778" s="154"/>
      <c r="LQ778" s="154"/>
      <c r="LR778" s="154"/>
      <c r="LS778" s="154"/>
      <c r="LT778" s="154"/>
      <c r="LU778" s="154"/>
      <c r="LV778" s="154"/>
      <c r="LW778" s="154"/>
      <c r="LX778" s="154"/>
      <c r="LY778" s="154"/>
      <c r="LZ778" s="154"/>
      <c r="MA778" s="154"/>
      <c r="MB778" s="154"/>
      <c r="MC778" s="154"/>
      <c r="MD778" s="154"/>
      <c r="ME778" s="154"/>
      <c r="MF778" s="154"/>
      <c r="MG778" s="154"/>
      <c r="MH778" s="154"/>
      <c r="MI778" s="154"/>
      <c r="MJ778" s="154"/>
      <c r="MK778" s="154"/>
      <c r="ML778" s="154"/>
      <c r="MM778" s="154"/>
      <c r="MN778" s="154"/>
      <c r="MO778" s="154"/>
      <c r="MP778" s="154"/>
      <c r="MQ778" s="154"/>
      <c r="MR778" s="154"/>
      <c r="MS778" s="154"/>
      <c r="MT778" s="154"/>
      <c r="MU778" s="154"/>
      <c r="MV778" s="154"/>
      <c r="MW778" s="154"/>
      <c r="MX778" s="154"/>
      <c r="MY778" s="154"/>
      <c r="MZ778" s="154"/>
      <c r="NA778" s="154"/>
      <c r="NB778" s="154"/>
      <c r="NC778" s="154"/>
      <c r="ND778" s="154"/>
      <c r="NE778" s="154"/>
      <c r="NF778" s="154"/>
      <c r="NG778" s="154"/>
      <c r="NH778" s="154"/>
      <c r="NI778" s="154"/>
      <c r="NJ778" s="154"/>
      <c r="NK778" s="154"/>
      <c r="NL778" s="154"/>
      <c r="NM778" s="154"/>
      <c r="NN778" s="154"/>
      <c r="NO778" s="154"/>
      <c r="NP778" s="154"/>
      <c r="NQ778" s="154"/>
      <c r="NR778" s="154"/>
      <c r="NS778" s="154"/>
      <c r="NT778" s="154"/>
      <c r="NU778" s="154"/>
      <c r="NV778" s="154"/>
      <c r="NW778" s="154"/>
      <c r="NX778" s="154"/>
      <c r="NY778" s="154"/>
      <c r="NZ778" s="154"/>
      <c r="OA778" s="154"/>
      <c r="OB778" s="154"/>
      <c r="OC778" s="154"/>
      <c r="OD778" s="154"/>
      <c r="OE778" s="154"/>
      <c r="OF778" s="154"/>
      <c r="OG778" s="154"/>
      <c r="OH778" s="154"/>
      <c r="OI778" s="154"/>
      <c r="OJ778" s="154"/>
      <c r="OK778" s="154"/>
      <c r="OL778" s="154"/>
      <c r="OM778" s="154"/>
      <c r="ON778" s="154"/>
      <c r="OO778" s="154"/>
      <c r="OP778" s="154"/>
      <c r="OQ778" s="154"/>
      <c r="OR778" s="154"/>
      <c r="OS778" s="154"/>
      <c r="OT778" s="154"/>
      <c r="OU778" s="154"/>
      <c r="OV778" s="154"/>
      <c r="OW778" s="154"/>
      <c r="OX778" s="154"/>
      <c r="OY778" s="154"/>
      <c r="OZ778" s="154"/>
      <c r="PA778" s="154"/>
      <c r="PB778" s="154"/>
      <c r="PC778" s="154"/>
      <c r="PD778" s="154"/>
      <c r="PE778" s="154"/>
      <c r="PF778" s="154"/>
      <c r="PG778" s="154"/>
      <c r="PH778" s="154"/>
      <c r="PI778" s="154"/>
      <c r="PJ778" s="154"/>
      <c r="PK778" s="154"/>
      <c r="PL778" s="154"/>
      <c r="PM778" s="154"/>
      <c r="PN778" s="154"/>
      <c r="PO778" s="154"/>
      <c r="PP778" s="154"/>
      <c r="PQ778" s="154"/>
      <c r="PR778" s="154"/>
      <c r="PS778" s="154"/>
      <c r="PT778" s="154"/>
      <c r="PU778" s="154"/>
      <c r="PV778" s="154"/>
      <c r="PW778" s="154"/>
      <c r="PX778" s="154"/>
      <c r="PY778" s="154"/>
      <c r="PZ778" s="154"/>
      <c r="QA778" s="154"/>
      <c r="QB778" s="154"/>
      <c r="QC778" s="154"/>
      <c r="QD778" s="154"/>
      <c r="QE778" s="154"/>
      <c r="QF778" s="154"/>
      <c r="QG778" s="154"/>
      <c r="QH778" s="154"/>
      <c r="QI778" s="154"/>
      <c r="QJ778" s="154"/>
      <c r="QK778" s="154"/>
      <c r="QL778" s="154"/>
      <c r="QM778" s="154"/>
      <c r="QN778" s="154"/>
      <c r="QO778" s="154"/>
      <c r="QP778" s="154"/>
      <c r="QQ778" s="154"/>
      <c r="QR778" s="154"/>
      <c r="QS778" s="154"/>
      <c r="QT778" s="154"/>
      <c r="QU778" s="154"/>
      <c r="QV778" s="154"/>
      <c r="QW778" s="154"/>
      <c r="QX778" s="154"/>
      <c r="QY778" s="154"/>
      <c r="QZ778" s="154"/>
      <c r="RA778" s="154"/>
      <c r="RB778" s="154"/>
      <c r="RC778" s="154"/>
      <c r="RD778" s="154"/>
      <c r="RE778" s="154"/>
      <c r="RF778" s="154"/>
      <c r="RG778" s="154"/>
      <c r="RH778" s="154"/>
      <c r="RI778" s="154"/>
      <c r="RJ778" s="154"/>
      <c r="RK778" s="154"/>
      <c r="RL778" s="154"/>
      <c r="RM778" s="154"/>
      <c r="RN778" s="154"/>
      <c r="RO778" s="154"/>
      <c r="RP778" s="154"/>
      <c r="RQ778" s="154"/>
      <c r="RR778" s="154"/>
      <c r="RS778" s="154"/>
      <c r="RT778" s="154"/>
      <c r="RU778" s="154"/>
      <c r="RV778" s="154"/>
      <c r="RW778" s="154"/>
      <c r="RX778" s="154"/>
      <c r="RY778" s="154"/>
      <c r="RZ778" s="154"/>
      <c r="SA778" s="154"/>
      <c r="SB778" s="154"/>
      <c r="SC778" s="154"/>
      <c r="SD778" s="154"/>
      <c r="SE778" s="154"/>
      <c r="SF778" s="154"/>
      <c r="SG778" s="154"/>
      <c r="SH778" s="154"/>
      <c r="SI778" s="154"/>
      <c r="SJ778" s="154"/>
      <c r="SK778" s="154"/>
      <c r="SL778" s="154"/>
      <c r="SM778" s="154"/>
      <c r="SN778" s="154"/>
      <c r="SO778" s="154"/>
      <c r="SP778" s="154"/>
      <c r="SQ778" s="154"/>
      <c r="SR778" s="154"/>
      <c r="SS778" s="154"/>
      <c r="ST778" s="154"/>
      <c r="SU778" s="154"/>
      <c r="SV778" s="154"/>
      <c r="SW778" s="154"/>
      <c r="SX778" s="154"/>
      <c r="SY778" s="154"/>
      <c r="SZ778" s="154"/>
      <c r="TA778" s="154"/>
      <c r="TB778" s="154"/>
      <c r="TC778" s="154"/>
      <c r="TD778" s="154"/>
      <c r="TE778" s="154"/>
      <c r="TF778" s="154"/>
      <c r="TG778" s="154"/>
      <c r="TH778" s="154"/>
      <c r="TI778" s="154"/>
      <c r="TJ778" s="154"/>
      <c r="TK778" s="154"/>
      <c r="TL778" s="154"/>
      <c r="TM778" s="154"/>
      <c r="TN778" s="154"/>
      <c r="TO778" s="154"/>
      <c r="TP778" s="154"/>
      <c r="TQ778" s="154"/>
      <c r="TR778" s="154"/>
      <c r="TS778" s="154"/>
      <c r="TT778" s="154"/>
      <c r="TU778" s="154"/>
      <c r="TV778" s="154"/>
      <c r="TW778" s="154"/>
      <c r="TX778" s="154"/>
      <c r="TY778" s="154"/>
      <c r="TZ778" s="154"/>
      <c r="UA778" s="154"/>
      <c r="UB778" s="154"/>
      <c r="UC778" s="154"/>
      <c r="UD778" s="154"/>
      <c r="UE778" s="154"/>
      <c r="UF778" s="154"/>
      <c r="UG778" s="154"/>
      <c r="UH778" s="154"/>
      <c r="UI778" s="154"/>
      <c r="UJ778" s="154"/>
      <c r="UK778" s="154"/>
      <c r="UL778" s="154"/>
      <c r="UM778" s="154"/>
      <c r="UN778" s="154"/>
      <c r="UO778" s="154"/>
      <c r="UP778" s="154"/>
      <c r="UQ778" s="154"/>
      <c r="UR778" s="154"/>
      <c r="US778" s="154"/>
      <c r="UT778" s="154"/>
      <c r="UU778" s="154"/>
      <c r="UV778" s="154"/>
      <c r="UW778" s="154"/>
      <c r="UX778" s="154"/>
      <c r="UY778" s="154"/>
      <c r="UZ778" s="154"/>
      <c r="VA778" s="154"/>
      <c r="VB778" s="154"/>
      <c r="VC778" s="154"/>
      <c r="VD778" s="154"/>
      <c r="VE778" s="154"/>
      <c r="VF778" s="154"/>
      <c r="VG778" s="154"/>
      <c r="VH778" s="154"/>
      <c r="VI778" s="154"/>
      <c r="VJ778" s="154"/>
      <c r="VK778" s="154"/>
      <c r="VL778" s="154"/>
      <c r="VM778" s="154"/>
      <c r="VN778" s="154"/>
      <c r="VO778" s="154"/>
      <c r="VP778" s="154"/>
      <c r="VQ778" s="154"/>
      <c r="VR778" s="154"/>
      <c r="VS778" s="154"/>
      <c r="VT778" s="154"/>
      <c r="VU778" s="154"/>
      <c r="VV778" s="154"/>
      <c r="VW778" s="154"/>
    </row>
    <row r="779" spans="1:595" s="153" customFormat="1" ht="97.5" customHeight="1">
      <c r="A779" s="798"/>
      <c r="B779" s="673" t="s">
        <v>1618</v>
      </c>
      <c r="C779" s="657" t="s">
        <v>1619</v>
      </c>
      <c r="D779" s="659" t="s">
        <v>1279</v>
      </c>
      <c r="E779" s="491" t="s">
        <v>1598</v>
      </c>
      <c r="F779" s="196" t="s">
        <v>51</v>
      </c>
      <c r="G779" s="222">
        <v>45292</v>
      </c>
      <c r="H779" s="196" t="s">
        <v>24</v>
      </c>
      <c r="I779" s="212" t="s">
        <v>352</v>
      </c>
      <c r="J779" s="212" t="s">
        <v>352</v>
      </c>
      <c r="K779" s="197" t="s">
        <v>1620</v>
      </c>
      <c r="L779" s="212" t="s">
        <v>28</v>
      </c>
      <c r="M779" s="152">
        <f>M780</f>
        <v>30000</v>
      </c>
      <c r="N779" s="152">
        <f t="shared" ref="N779:R779" si="105">N780</f>
        <v>30000</v>
      </c>
      <c r="O779" s="152">
        <f t="shared" si="105"/>
        <v>30000</v>
      </c>
      <c r="P779" s="152">
        <f t="shared" si="105"/>
        <v>30000</v>
      </c>
      <c r="Q779" s="152">
        <f t="shared" si="105"/>
        <v>30000</v>
      </c>
      <c r="R779" s="152">
        <f t="shared" si="105"/>
        <v>30000</v>
      </c>
      <c r="S779" s="546"/>
      <c r="AU779" s="154"/>
      <c r="AV779" s="154"/>
      <c r="AW779" s="154"/>
      <c r="AX779" s="154"/>
      <c r="AY779" s="154"/>
      <c r="AZ779" s="154"/>
      <c r="BA779" s="154"/>
      <c r="BB779" s="154"/>
      <c r="BC779" s="154"/>
      <c r="BD779" s="154"/>
      <c r="BE779" s="154"/>
      <c r="BF779" s="154"/>
      <c r="BG779" s="154"/>
      <c r="BH779" s="154"/>
      <c r="BI779" s="154"/>
      <c r="BJ779" s="154"/>
      <c r="BK779" s="154"/>
      <c r="BL779" s="154"/>
      <c r="BM779" s="154"/>
      <c r="BN779" s="154"/>
      <c r="BO779" s="154"/>
      <c r="BP779" s="154"/>
      <c r="BQ779" s="154"/>
      <c r="BR779" s="154"/>
      <c r="BS779" s="154"/>
      <c r="BT779" s="154"/>
      <c r="BU779" s="154"/>
      <c r="BV779" s="154"/>
      <c r="BW779" s="154"/>
      <c r="BX779" s="154"/>
      <c r="BY779" s="154"/>
      <c r="BZ779" s="154"/>
      <c r="CA779" s="154"/>
      <c r="CB779" s="154"/>
      <c r="CC779" s="154"/>
      <c r="CD779" s="154"/>
      <c r="CE779" s="154"/>
      <c r="CF779" s="154"/>
      <c r="CG779" s="154"/>
      <c r="CH779" s="154"/>
      <c r="CI779" s="154"/>
      <c r="CJ779" s="154"/>
      <c r="CK779" s="154"/>
      <c r="CL779" s="154"/>
      <c r="CM779" s="154"/>
      <c r="CN779" s="154"/>
      <c r="CO779" s="154"/>
      <c r="CP779" s="154"/>
      <c r="CQ779" s="154"/>
      <c r="CR779" s="154"/>
      <c r="CS779" s="154"/>
      <c r="CT779" s="154"/>
      <c r="CU779" s="154"/>
      <c r="CV779" s="154"/>
      <c r="CW779" s="154"/>
      <c r="CX779" s="154"/>
      <c r="CY779" s="154"/>
      <c r="CZ779" s="154"/>
      <c r="DA779" s="154"/>
      <c r="DB779" s="154"/>
      <c r="DC779" s="154"/>
      <c r="DD779" s="154"/>
      <c r="DE779" s="154"/>
      <c r="DF779" s="154"/>
      <c r="DG779" s="154"/>
      <c r="DH779" s="154"/>
      <c r="DI779" s="154"/>
      <c r="DJ779" s="154"/>
      <c r="DK779" s="154"/>
      <c r="DL779" s="154"/>
      <c r="DM779" s="154"/>
      <c r="DN779" s="154"/>
      <c r="DO779" s="154"/>
      <c r="DP779" s="154"/>
      <c r="DQ779" s="154"/>
      <c r="DR779" s="154"/>
      <c r="DS779" s="154"/>
      <c r="DT779" s="154"/>
      <c r="DU779" s="154"/>
      <c r="DV779" s="154"/>
      <c r="DW779" s="154"/>
      <c r="DX779" s="154"/>
      <c r="DY779" s="154"/>
      <c r="DZ779" s="154"/>
      <c r="EA779" s="154"/>
      <c r="EB779" s="154"/>
      <c r="EC779" s="154"/>
      <c r="ED779" s="154"/>
      <c r="EE779" s="154"/>
      <c r="EF779" s="154"/>
      <c r="EG779" s="154"/>
      <c r="EH779" s="154"/>
      <c r="EI779" s="154"/>
      <c r="EJ779" s="154"/>
      <c r="EK779" s="154"/>
      <c r="EL779" s="154"/>
      <c r="EM779" s="154"/>
      <c r="EN779" s="154"/>
      <c r="EO779" s="154"/>
      <c r="EP779" s="154"/>
      <c r="EQ779" s="154"/>
      <c r="ER779" s="154"/>
      <c r="ES779" s="154"/>
      <c r="ET779" s="154"/>
      <c r="EU779" s="154"/>
      <c r="EV779" s="154"/>
      <c r="EW779" s="154"/>
      <c r="EX779" s="154"/>
      <c r="EY779" s="154"/>
      <c r="EZ779" s="154"/>
      <c r="FA779" s="154"/>
      <c r="FB779" s="154"/>
      <c r="FC779" s="154"/>
      <c r="FD779" s="154"/>
      <c r="FE779" s="154"/>
      <c r="FF779" s="154"/>
      <c r="FG779" s="154"/>
      <c r="FH779" s="154"/>
      <c r="FI779" s="154"/>
      <c r="FJ779" s="154"/>
      <c r="FK779" s="154"/>
      <c r="FL779" s="154"/>
      <c r="FM779" s="154"/>
      <c r="FN779" s="154"/>
      <c r="FO779" s="154"/>
      <c r="FP779" s="154"/>
      <c r="FQ779" s="154"/>
      <c r="FR779" s="154"/>
      <c r="FS779" s="154"/>
      <c r="FT779" s="154"/>
      <c r="FU779" s="154"/>
      <c r="FV779" s="154"/>
      <c r="FW779" s="154"/>
      <c r="FX779" s="154"/>
      <c r="FY779" s="154"/>
      <c r="FZ779" s="154"/>
      <c r="GA779" s="154"/>
      <c r="GB779" s="154"/>
      <c r="GC779" s="154"/>
      <c r="GD779" s="154"/>
      <c r="GE779" s="154"/>
      <c r="GF779" s="154"/>
      <c r="GG779" s="154"/>
      <c r="GH779" s="154"/>
      <c r="GI779" s="154"/>
      <c r="GJ779" s="154"/>
      <c r="GK779" s="154"/>
      <c r="GL779" s="154"/>
      <c r="GM779" s="154"/>
      <c r="GN779" s="154"/>
      <c r="GO779" s="154"/>
      <c r="GP779" s="154"/>
      <c r="GQ779" s="154"/>
      <c r="GR779" s="154"/>
      <c r="GS779" s="154"/>
      <c r="GT779" s="154"/>
      <c r="GU779" s="154"/>
      <c r="GV779" s="154"/>
      <c r="GW779" s="154"/>
      <c r="GX779" s="154"/>
      <c r="GY779" s="154"/>
      <c r="GZ779" s="154"/>
      <c r="HA779" s="154"/>
      <c r="HB779" s="154"/>
      <c r="HC779" s="154"/>
      <c r="HD779" s="154"/>
      <c r="HE779" s="154"/>
      <c r="HF779" s="154"/>
      <c r="HG779" s="154"/>
      <c r="HH779" s="154"/>
      <c r="HI779" s="154"/>
      <c r="HJ779" s="154"/>
      <c r="HK779" s="154"/>
      <c r="HL779" s="154"/>
      <c r="HM779" s="154"/>
      <c r="HN779" s="154"/>
      <c r="HO779" s="154"/>
      <c r="HP779" s="154"/>
      <c r="HQ779" s="154"/>
      <c r="HR779" s="154"/>
      <c r="HS779" s="154"/>
      <c r="HT779" s="154"/>
      <c r="HU779" s="154"/>
      <c r="HV779" s="154"/>
      <c r="HW779" s="154"/>
      <c r="HX779" s="154"/>
      <c r="HY779" s="154"/>
      <c r="HZ779" s="154"/>
      <c r="IA779" s="154"/>
      <c r="IB779" s="154"/>
      <c r="IC779" s="154"/>
      <c r="ID779" s="154"/>
      <c r="IE779" s="154"/>
      <c r="IF779" s="154"/>
      <c r="IG779" s="154"/>
      <c r="IH779" s="154"/>
      <c r="II779" s="154"/>
      <c r="IJ779" s="154"/>
      <c r="IK779" s="154"/>
      <c r="IL779" s="154"/>
      <c r="IM779" s="154"/>
      <c r="IN779" s="154"/>
      <c r="IO779" s="154"/>
      <c r="IP779" s="154"/>
      <c r="IQ779" s="154"/>
      <c r="IR779" s="154"/>
      <c r="IS779" s="154"/>
      <c r="IT779" s="154"/>
      <c r="IU779" s="154"/>
      <c r="IV779" s="154"/>
      <c r="IW779" s="154"/>
      <c r="IX779" s="154"/>
      <c r="IY779" s="154"/>
      <c r="IZ779" s="154"/>
      <c r="JA779" s="154"/>
      <c r="JB779" s="154"/>
      <c r="JC779" s="154"/>
      <c r="JD779" s="154"/>
      <c r="JE779" s="154"/>
      <c r="JF779" s="154"/>
      <c r="JG779" s="154"/>
      <c r="JH779" s="154"/>
      <c r="JI779" s="154"/>
      <c r="JJ779" s="154"/>
      <c r="JK779" s="154"/>
      <c r="JL779" s="154"/>
      <c r="JM779" s="154"/>
      <c r="JN779" s="154"/>
      <c r="JO779" s="154"/>
      <c r="JP779" s="154"/>
      <c r="JQ779" s="154"/>
      <c r="JR779" s="154"/>
      <c r="JS779" s="154"/>
      <c r="JT779" s="154"/>
      <c r="JU779" s="154"/>
      <c r="JV779" s="154"/>
      <c r="JW779" s="154"/>
      <c r="JX779" s="154"/>
      <c r="JY779" s="154"/>
      <c r="JZ779" s="154"/>
      <c r="KA779" s="154"/>
      <c r="KB779" s="154"/>
      <c r="KC779" s="154"/>
      <c r="KD779" s="154"/>
      <c r="KE779" s="154"/>
      <c r="KF779" s="154"/>
      <c r="KG779" s="154"/>
      <c r="KH779" s="154"/>
      <c r="KI779" s="154"/>
      <c r="KJ779" s="154"/>
      <c r="KK779" s="154"/>
      <c r="KL779" s="154"/>
      <c r="KM779" s="154"/>
      <c r="KN779" s="154"/>
      <c r="KO779" s="154"/>
      <c r="KP779" s="154"/>
      <c r="KQ779" s="154"/>
      <c r="KR779" s="154"/>
      <c r="KS779" s="154"/>
      <c r="KT779" s="154"/>
      <c r="KU779" s="154"/>
      <c r="KV779" s="154"/>
      <c r="KW779" s="154"/>
      <c r="KX779" s="154"/>
      <c r="KY779" s="154"/>
      <c r="KZ779" s="154"/>
      <c r="LA779" s="154"/>
      <c r="LB779" s="154"/>
      <c r="LC779" s="154"/>
      <c r="LD779" s="154"/>
      <c r="LE779" s="154"/>
      <c r="LF779" s="154"/>
      <c r="LG779" s="154"/>
      <c r="LH779" s="154"/>
      <c r="LI779" s="154"/>
      <c r="LJ779" s="154"/>
      <c r="LK779" s="154"/>
      <c r="LL779" s="154"/>
      <c r="LM779" s="154"/>
      <c r="LN779" s="154"/>
      <c r="LO779" s="154"/>
      <c r="LP779" s="154"/>
      <c r="LQ779" s="154"/>
      <c r="LR779" s="154"/>
      <c r="LS779" s="154"/>
      <c r="LT779" s="154"/>
      <c r="LU779" s="154"/>
      <c r="LV779" s="154"/>
      <c r="LW779" s="154"/>
      <c r="LX779" s="154"/>
      <c r="LY779" s="154"/>
      <c r="LZ779" s="154"/>
      <c r="MA779" s="154"/>
      <c r="MB779" s="154"/>
      <c r="MC779" s="154"/>
      <c r="MD779" s="154"/>
      <c r="ME779" s="154"/>
      <c r="MF779" s="154"/>
      <c r="MG779" s="154"/>
      <c r="MH779" s="154"/>
      <c r="MI779" s="154"/>
      <c r="MJ779" s="154"/>
      <c r="MK779" s="154"/>
      <c r="ML779" s="154"/>
      <c r="MM779" s="154"/>
      <c r="MN779" s="154"/>
      <c r="MO779" s="154"/>
      <c r="MP779" s="154"/>
      <c r="MQ779" s="154"/>
      <c r="MR779" s="154"/>
      <c r="MS779" s="154"/>
      <c r="MT779" s="154"/>
      <c r="MU779" s="154"/>
      <c r="MV779" s="154"/>
      <c r="MW779" s="154"/>
      <c r="MX779" s="154"/>
      <c r="MY779" s="154"/>
      <c r="MZ779" s="154"/>
      <c r="NA779" s="154"/>
      <c r="NB779" s="154"/>
      <c r="NC779" s="154"/>
      <c r="ND779" s="154"/>
      <c r="NE779" s="154"/>
      <c r="NF779" s="154"/>
      <c r="NG779" s="154"/>
      <c r="NH779" s="154"/>
      <c r="NI779" s="154"/>
      <c r="NJ779" s="154"/>
      <c r="NK779" s="154"/>
      <c r="NL779" s="154"/>
      <c r="NM779" s="154"/>
      <c r="NN779" s="154"/>
      <c r="NO779" s="154"/>
      <c r="NP779" s="154"/>
      <c r="NQ779" s="154"/>
      <c r="NR779" s="154"/>
      <c r="NS779" s="154"/>
      <c r="NT779" s="154"/>
      <c r="NU779" s="154"/>
      <c r="NV779" s="154"/>
      <c r="NW779" s="154"/>
      <c r="NX779" s="154"/>
      <c r="NY779" s="154"/>
      <c r="NZ779" s="154"/>
      <c r="OA779" s="154"/>
      <c r="OB779" s="154"/>
      <c r="OC779" s="154"/>
      <c r="OD779" s="154"/>
      <c r="OE779" s="154"/>
      <c r="OF779" s="154"/>
      <c r="OG779" s="154"/>
      <c r="OH779" s="154"/>
      <c r="OI779" s="154"/>
      <c r="OJ779" s="154"/>
      <c r="OK779" s="154"/>
      <c r="OL779" s="154"/>
      <c r="OM779" s="154"/>
      <c r="ON779" s="154"/>
      <c r="OO779" s="154"/>
      <c r="OP779" s="154"/>
      <c r="OQ779" s="154"/>
      <c r="OR779" s="154"/>
      <c r="OS779" s="154"/>
      <c r="OT779" s="154"/>
      <c r="OU779" s="154"/>
      <c r="OV779" s="154"/>
      <c r="OW779" s="154"/>
      <c r="OX779" s="154"/>
      <c r="OY779" s="154"/>
      <c r="OZ779" s="154"/>
      <c r="PA779" s="154"/>
      <c r="PB779" s="154"/>
      <c r="PC779" s="154"/>
      <c r="PD779" s="154"/>
      <c r="PE779" s="154"/>
      <c r="PF779" s="154"/>
      <c r="PG779" s="154"/>
      <c r="PH779" s="154"/>
      <c r="PI779" s="154"/>
      <c r="PJ779" s="154"/>
      <c r="PK779" s="154"/>
      <c r="PL779" s="154"/>
      <c r="PM779" s="154"/>
      <c r="PN779" s="154"/>
      <c r="PO779" s="154"/>
      <c r="PP779" s="154"/>
      <c r="PQ779" s="154"/>
      <c r="PR779" s="154"/>
      <c r="PS779" s="154"/>
      <c r="PT779" s="154"/>
      <c r="PU779" s="154"/>
      <c r="PV779" s="154"/>
      <c r="PW779" s="154"/>
      <c r="PX779" s="154"/>
      <c r="PY779" s="154"/>
      <c r="PZ779" s="154"/>
      <c r="QA779" s="154"/>
      <c r="QB779" s="154"/>
      <c r="QC779" s="154"/>
      <c r="QD779" s="154"/>
      <c r="QE779" s="154"/>
      <c r="QF779" s="154"/>
      <c r="QG779" s="154"/>
      <c r="QH779" s="154"/>
      <c r="QI779" s="154"/>
      <c r="QJ779" s="154"/>
      <c r="QK779" s="154"/>
      <c r="QL779" s="154"/>
      <c r="QM779" s="154"/>
      <c r="QN779" s="154"/>
      <c r="QO779" s="154"/>
      <c r="QP779" s="154"/>
      <c r="QQ779" s="154"/>
      <c r="QR779" s="154"/>
      <c r="QS779" s="154"/>
      <c r="QT779" s="154"/>
      <c r="QU779" s="154"/>
      <c r="QV779" s="154"/>
      <c r="QW779" s="154"/>
      <c r="QX779" s="154"/>
      <c r="QY779" s="154"/>
      <c r="QZ779" s="154"/>
      <c r="RA779" s="154"/>
      <c r="RB779" s="154"/>
      <c r="RC779" s="154"/>
      <c r="RD779" s="154"/>
      <c r="RE779" s="154"/>
      <c r="RF779" s="154"/>
      <c r="RG779" s="154"/>
      <c r="RH779" s="154"/>
      <c r="RI779" s="154"/>
      <c r="RJ779" s="154"/>
      <c r="RK779" s="154"/>
      <c r="RL779" s="154"/>
      <c r="RM779" s="154"/>
      <c r="RN779" s="154"/>
      <c r="RO779" s="154"/>
      <c r="RP779" s="154"/>
      <c r="RQ779" s="154"/>
      <c r="RR779" s="154"/>
      <c r="RS779" s="154"/>
      <c r="RT779" s="154"/>
      <c r="RU779" s="154"/>
      <c r="RV779" s="154"/>
      <c r="RW779" s="154"/>
      <c r="RX779" s="154"/>
      <c r="RY779" s="154"/>
      <c r="RZ779" s="154"/>
      <c r="SA779" s="154"/>
      <c r="SB779" s="154"/>
      <c r="SC779" s="154"/>
      <c r="SD779" s="154"/>
      <c r="SE779" s="154"/>
      <c r="SF779" s="154"/>
      <c r="SG779" s="154"/>
      <c r="SH779" s="154"/>
      <c r="SI779" s="154"/>
      <c r="SJ779" s="154"/>
      <c r="SK779" s="154"/>
      <c r="SL779" s="154"/>
      <c r="SM779" s="154"/>
      <c r="SN779" s="154"/>
      <c r="SO779" s="154"/>
      <c r="SP779" s="154"/>
      <c r="SQ779" s="154"/>
      <c r="SR779" s="154"/>
      <c r="SS779" s="154"/>
      <c r="ST779" s="154"/>
      <c r="SU779" s="154"/>
      <c r="SV779" s="154"/>
      <c r="SW779" s="154"/>
      <c r="SX779" s="154"/>
      <c r="SY779" s="154"/>
      <c r="SZ779" s="154"/>
      <c r="TA779" s="154"/>
      <c r="TB779" s="154"/>
      <c r="TC779" s="154"/>
      <c r="TD779" s="154"/>
      <c r="TE779" s="154"/>
      <c r="TF779" s="154"/>
      <c r="TG779" s="154"/>
      <c r="TH779" s="154"/>
      <c r="TI779" s="154"/>
      <c r="TJ779" s="154"/>
      <c r="TK779" s="154"/>
      <c r="TL779" s="154"/>
      <c r="TM779" s="154"/>
      <c r="TN779" s="154"/>
      <c r="TO779" s="154"/>
      <c r="TP779" s="154"/>
      <c r="TQ779" s="154"/>
      <c r="TR779" s="154"/>
      <c r="TS779" s="154"/>
      <c r="TT779" s="154"/>
      <c r="TU779" s="154"/>
      <c r="TV779" s="154"/>
      <c r="TW779" s="154"/>
      <c r="TX779" s="154"/>
      <c r="TY779" s="154"/>
      <c r="TZ779" s="154"/>
      <c r="UA779" s="154"/>
      <c r="UB779" s="154"/>
      <c r="UC779" s="154"/>
      <c r="UD779" s="154"/>
      <c r="UE779" s="154"/>
      <c r="UF779" s="154"/>
      <c r="UG779" s="154"/>
      <c r="UH779" s="154"/>
      <c r="UI779" s="154"/>
      <c r="UJ779" s="154"/>
      <c r="UK779" s="154"/>
      <c r="UL779" s="154"/>
      <c r="UM779" s="154"/>
      <c r="UN779" s="154"/>
      <c r="UO779" s="154"/>
      <c r="UP779" s="154"/>
      <c r="UQ779" s="154"/>
      <c r="UR779" s="154"/>
      <c r="US779" s="154"/>
      <c r="UT779" s="154"/>
      <c r="UU779" s="154"/>
      <c r="UV779" s="154"/>
      <c r="UW779" s="154"/>
      <c r="UX779" s="154"/>
      <c r="UY779" s="154"/>
      <c r="UZ779" s="154"/>
      <c r="VA779" s="154"/>
      <c r="VB779" s="154"/>
      <c r="VC779" s="154"/>
      <c r="VD779" s="154"/>
      <c r="VE779" s="154"/>
      <c r="VF779" s="154"/>
      <c r="VG779" s="154"/>
      <c r="VH779" s="154"/>
      <c r="VI779" s="154"/>
      <c r="VJ779" s="154"/>
      <c r="VK779" s="154"/>
      <c r="VL779" s="154"/>
      <c r="VM779" s="154"/>
      <c r="VN779" s="154"/>
      <c r="VO779" s="154"/>
      <c r="VP779" s="154"/>
      <c r="VQ779" s="154"/>
      <c r="VR779" s="154"/>
      <c r="VS779" s="154"/>
      <c r="VT779" s="154"/>
      <c r="VU779" s="154"/>
      <c r="VV779" s="154"/>
      <c r="VW779" s="154"/>
    </row>
    <row r="780" spans="1:595" s="153" customFormat="1" ht="134.25" customHeight="1">
      <c r="A780" s="798"/>
      <c r="B780" s="689"/>
      <c r="C780" s="658"/>
      <c r="D780" s="660"/>
      <c r="E780" s="492" t="s">
        <v>1284</v>
      </c>
      <c r="F780" s="170" t="s">
        <v>319</v>
      </c>
      <c r="G780" s="171">
        <v>45467</v>
      </c>
      <c r="H780" s="170" t="s">
        <v>24</v>
      </c>
      <c r="I780" s="192" t="s">
        <v>352</v>
      </c>
      <c r="J780" s="192" t="s">
        <v>352</v>
      </c>
      <c r="K780" s="175" t="s">
        <v>1620</v>
      </c>
      <c r="L780" s="192" t="s">
        <v>36</v>
      </c>
      <c r="M780" s="155">
        <v>30000</v>
      </c>
      <c r="N780" s="155">
        <v>30000</v>
      </c>
      <c r="O780" s="155">
        <v>30000</v>
      </c>
      <c r="P780" s="168">
        <v>30000</v>
      </c>
      <c r="Q780" s="161">
        <v>30000</v>
      </c>
      <c r="R780" s="155">
        <v>30000</v>
      </c>
      <c r="S780" s="545">
        <v>3</v>
      </c>
      <c r="AU780" s="154"/>
      <c r="AV780" s="154"/>
      <c r="AW780" s="154"/>
      <c r="AX780" s="154"/>
      <c r="AY780" s="154"/>
      <c r="AZ780" s="154"/>
      <c r="BA780" s="154"/>
      <c r="BB780" s="154"/>
      <c r="BC780" s="154"/>
      <c r="BD780" s="154"/>
      <c r="BE780" s="154"/>
      <c r="BF780" s="154"/>
      <c r="BG780" s="154"/>
      <c r="BH780" s="154"/>
      <c r="BI780" s="154"/>
      <c r="BJ780" s="154"/>
      <c r="BK780" s="154"/>
      <c r="BL780" s="154"/>
      <c r="BM780" s="154"/>
      <c r="BN780" s="154"/>
      <c r="BO780" s="154"/>
      <c r="BP780" s="154"/>
      <c r="BQ780" s="154"/>
      <c r="BR780" s="154"/>
      <c r="BS780" s="154"/>
      <c r="BT780" s="154"/>
      <c r="BU780" s="154"/>
      <c r="BV780" s="154"/>
      <c r="BW780" s="154"/>
      <c r="BX780" s="154"/>
      <c r="BY780" s="154"/>
      <c r="BZ780" s="154"/>
      <c r="CA780" s="154"/>
      <c r="CB780" s="154"/>
      <c r="CC780" s="154"/>
      <c r="CD780" s="154"/>
      <c r="CE780" s="154"/>
      <c r="CF780" s="154"/>
      <c r="CG780" s="154"/>
      <c r="CH780" s="154"/>
      <c r="CI780" s="154"/>
      <c r="CJ780" s="154"/>
      <c r="CK780" s="154"/>
      <c r="CL780" s="154"/>
      <c r="CM780" s="154"/>
      <c r="CN780" s="154"/>
      <c r="CO780" s="154"/>
      <c r="CP780" s="154"/>
      <c r="CQ780" s="154"/>
      <c r="CR780" s="154"/>
      <c r="CS780" s="154"/>
      <c r="CT780" s="154"/>
      <c r="CU780" s="154"/>
      <c r="CV780" s="154"/>
      <c r="CW780" s="154"/>
      <c r="CX780" s="154"/>
      <c r="CY780" s="154"/>
      <c r="CZ780" s="154"/>
      <c r="DA780" s="154"/>
      <c r="DB780" s="154"/>
      <c r="DC780" s="154"/>
      <c r="DD780" s="154"/>
      <c r="DE780" s="154"/>
      <c r="DF780" s="154"/>
      <c r="DG780" s="154"/>
      <c r="DH780" s="154"/>
      <c r="DI780" s="154"/>
      <c r="DJ780" s="154"/>
      <c r="DK780" s="154"/>
      <c r="DL780" s="154"/>
      <c r="DM780" s="154"/>
      <c r="DN780" s="154"/>
      <c r="DO780" s="154"/>
      <c r="DP780" s="154"/>
      <c r="DQ780" s="154"/>
      <c r="DR780" s="154"/>
      <c r="DS780" s="154"/>
      <c r="DT780" s="154"/>
      <c r="DU780" s="154"/>
      <c r="DV780" s="154"/>
      <c r="DW780" s="154"/>
      <c r="DX780" s="154"/>
      <c r="DY780" s="154"/>
      <c r="DZ780" s="154"/>
      <c r="EA780" s="154"/>
      <c r="EB780" s="154"/>
      <c r="EC780" s="154"/>
      <c r="ED780" s="154"/>
      <c r="EE780" s="154"/>
      <c r="EF780" s="154"/>
      <c r="EG780" s="154"/>
      <c r="EH780" s="154"/>
      <c r="EI780" s="154"/>
      <c r="EJ780" s="154"/>
      <c r="EK780" s="154"/>
      <c r="EL780" s="154"/>
      <c r="EM780" s="154"/>
      <c r="EN780" s="154"/>
      <c r="EO780" s="154"/>
      <c r="EP780" s="154"/>
      <c r="EQ780" s="154"/>
      <c r="ER780" s="154"/>
      <c r="ES780" s="154"/>
      <c r="ET780" s="154"/>
      <c r="EU780" s="154"/>
      <c r="EV780" s="154"/>
      <c r="EW780" s="154"/>
      <c r="EX780" s="154"/>
      <c r="EY780" s="154"/>
      <c r="EZ780" s="154"/>
      <c r="FA780" s="154"/>
      <c r="FB780" s="154"/>
      <c r="FC780" s="154"/>
      <c r="FD780" s="154"/>
      <c r="FE780" s="154"/>
      <c r="FF780" s="154"/>
      <c r="FG780" s="154"/>
      <c r="FH780" s="154"/>
      <c r="FI780" s="154"/>
      <c r="FJ780" s="154"/>
      <c r="FK780" s="154"/>
      <c r="FL780" s="154"/>
      <c r="FM780" s="154"/>
      <c r="FN780" s="154"/>
      <c r="FO780" s="154"/>
      <c r="FP780" s="154"/>
      <c r="FQ780" s="154"/>
      <c r="FR780" s="154"/>
      <c r="FS780" s="154"/>
      <c r="FT780" s="154"/>
      <c r="FU780" s="154"/>
      <c r="FV780" s="154"/>
      <c r="FW780" s="154"/>
      <c r="FX780" s="154"/>
      <c r="FY780" s="154"/>
      <c r="FZ780" s="154"/>
      <c r="GA780" s="154"/>
      <c r="GB780" s="154"/>
      <c r="GC780" s="154"/>
      <c r="GD780" s="154"/>
      <c r="GE780" s="154"/>
      <c r="GF780" s="154"/>
      <c r="GG780" s="154"/>
      <c r="GH780" s="154"/>
      <c r="GI780" s="154"/>
      <c r="GJ780" s="154"/>
      <c r="GK780" s="154"/>
      <c r="GL780" s="154"/>
      <c r="GM780" s="154"/>
      <c r="GN780" s="154"/>
      <c r="GO780" s="154"/>
      <c r="GP780" s="154"/>
      <c r="GQ780" s="154"/>
      <c r="GR780" s="154"/>
      <c r="GS780" s="154"/>
      <c r="GT780" s="154"/>
      <c r="GU780" s="154"/>
      <c r="GV780" s="154"/>
      <c r="GW780" s="154"/>
      <c r="GX780" s="154"/>
      <c r="GY780" s="154"/>
      <c r="GZ780" s="154"/>
      <c r="HA780" s="154"/>
      <c r="HB780" s="154"/>
      <c r="HC780" s="154"/>
      <c r="HD780" s="154"/>
      <c r="HE780" s="154"/>
      <c r="HF780" s="154"/>
      <c r="HG780" s="154"/>
      <c r="HH780" s="154"/>
      <c r="HI780" s="154"/>
      <c r="HJ780" s="154"/>
      <c r="HK780" s="154"/>
      <c r="HL780" s="154"/>
      <c r="HM780" s="154"/>
      <c r="HN780" s="154"/>
      <c r="HO780" s="154"/>
      <c r="HP780" s="154"/>
      <c r="HQ780" s="154"/>
      <c r="HR780" s="154"/>
      <c r="HS780" s="154"/>
      <c r="HT780" s="154"/>
      <c r="HU780" s="154"/>
      <c r="HV780" s="154"/>
      <c r="HW780" s="154"/>
      <c r="HX780" s="154"/>
      <c r="HY780" s="154"/>
      <c r="HZ780" s="154"/>
      <c r="IA780" s="154"/>
      <c r="IB780" s="154"/>
      <c r="IC780" s="154"/>
      <c r="ID780" s="154"/>
      <c r="IE780" s="154"/>
      <c r="IF780" s="154"/>
      <c r="IG780" s="154"/>
      <c r="IH780" s="154"/>
      <c r="II780" s="154"/>
      <c r="IJ780" s="154"/>
      <c r="IK780" s="154"/>
      <c r="IL780" s="154"/>
      <c r="IM780" s="154"/>
      <c r="IN780" s="154"/>
      <c r="IO780" s="154"/>
      <c r="IP780" s="154"/>
      <c r="IQ780" s="154"/>
      <c r="IR780" s="154"/>
      <c r="IS780" s="154"/>
      <c r="IT780" s="154"/>
      <c r="IU780" s="154"/>
      <c r="IV780" s="154"/>
      <c r="IW780" s="154"/>
      <c r="IX780" s="154"/>
      <c r="IY780" s="154"/>
      <c r="IZ780" s="154"/>
      <c r="JA780" s="154"/>
      <c r="JB780" s="154"/>
      <c r="JC780" s="154"/>
      <c r="JD780" s="154"/>
      <c r="JE780" s="154"/>
      <c r="JF780" s="154"/>
      <c r="JG780" s="154"/>
      <c r="JH780" s="154"/>
      <c r="JI780" s="154"/>
      <c r="JJ780" s="154"/>
      <c r="JK780" s="154"/>
      <c r="JL780" s="154"/>
      <c r="JM780" s="154"/>
      <c r="JN780" s="154"/>
      <c r="JO780" s="154"/>
      <c r="JP780" s="154"/>
      <c r="JQ780" s="154"/>
      <c r="JR780" s="154"/>
      <c r="JS780" s="154"/>
      <c r="JT780" s="154"/>
      <c r="JU780" s="154"/>
      <c r="JV780" s="154"/>
      <c r="JW780" s="154"/>
      <c r="JX780" s="154"/>
      <c r="JY780" s="154"/>
      <c r="JZ780" s="154"/>
      <c r="KA780" s="154"/>
      <c r="KB780" s="154"/>
      <c r="KC780" s="154"/>
      <c r="KD780" s="154"/>
      <c r="KE780" s="154"/>
      <c r="KF780" s="154"/>
      <c r="KG780" s="154"/>
      <c r="KH780" s="154"/>
      <c r="KI780" s="154"/>
      <c r="KJ780" s="154"/>
      <c r="KK780" s="154"/>
      <c r="KL780" s="154"/>
      <c r="KM780" s="154"/>
      <c r="KN780" s="154"/>
      <c r="KO780" s="154"/>
      <c r="KP780" s="154"/>
      <c r="KQ780" s="154"/>
      <c r="KR780" s="154"/>
      <c r="KS780" s="154"/>
      <c r="KT780" s="154"/>
      <c r="KU780" s="154"/>
      <c r="KV780" s="154"/>
      <c r="KW780" s="154"/>
      <c r="KX780" s="154"/>
      <c r="KY780" s="154"/>
      <c r="KZ780" s="154"/>
      <c r="LA780" s="154"/>
      <c r="LB780" s="154"/>
      <c r="LC780" s="154"/>
      <c r="LD780" s="154"/>
      <c r="LE780" s="154"/>
      <c r="LF780" s="154"/>
      <c r="LG780" s="154"/>
      <c r="LH780" s="154"/>
      <c r="LI780" s="154"/>
      <c r="LJ780" s="154"/>
      <c r="LK780" s="154"/>
      <c r="LL780" s="154"/>
      <c r="LM780" s="154"/>
      <c r="LN780" s="154"/>
      <c r="LO780" s="154"/>
      <c r="LP780" s="154"/>
      <c r="LQ780" s="154"/>
      <c r="LR780" s="154"/>
      <c r="LS780" s="154"/>
      <c r="LT780" s="154"/>
      <c r="LU780" s="154"/>
      <c r="LV780" s="154"/>
      <c r="LW780" s="154"/>
      <c r="LX780" s="154"/>
      <c r="LY780" s="154"/>
      <c r="LZ780" s="154"/>
      <c r="MA780" s="154"/>
      <c r="MB780" s="154"/>
      <c r="MC780" s="154"/>
      <c r="MD780" s="154"/>
      <c r="ME780" s="154"/>
      <c r="MF780" s="154"/>
      <c r="MG780" s="154"/>
      <c r="MH780" s="154"/>
      <c r="MI780" s="154"/>
      <c r="MJ780" s="154"/>
      <c r="MK780" s="154"/>
      <c r="ML780" s="154"/>
      <c r="MM780" s="154"/>
      <c r="MN780" s="154"/>
      <c r="MO780" s="154"/>
      <c r="MP780" s="154"/>
      <c r="MQ780" s="154"/>
      <c r="MR780" s="154"/>
      <c r="MS780" s="154"/>
      <c r="MT780" s="154"/>
      <c r="MU780" s="154"/>
      <c r="MV780" s="154"/>
      <c r="MW780" s="154"/>
      <c r="MX780" s="154"/>
      <c r="MY780" s="154"/>
      <c r="MZ780" s="154"/>
      <c r="NA780" s="154"/>
      <c r="NB780" s="154"/>
      <c r="NC780" s="154"/>
      <c r="ND780" s="154"/>
      <c r="NE780" s="154"/>
      <c r="NF780" s="154"/>
      <c r="NG780" s="154"/>
      <c r="NH780" s="154"/>
      <c r="NI780" s="154"/>
      <c r="NJ780" s="154"/>
      <c r="NK780" s="154"/>
      <c r="NL780" s="154"/>
      <c r="NM780" s="154"/>
      <c r="NN780" s="154"/>
      <c r="NO780" s="154"/>
      <c r="NP780" s="154"/>
      <c r="NQ780" s="154"/>
      <c r="NR780" s="154"/>
      <c r="NS780" s="154"/>
      <c r="NT780" s="154"/>
      <c r="NU780" s="154"/>
      <c r="NV780" s="154"/>
      <c r="NW780" s="154"/>
      <c r="NX780" s="154"/>
      <c r="NY780" s="154"/>
      <c r="NZ780" s="154"/>
      <c r="OA780" s="154"/>
      <c r="OB780" s="154"/>
      <c r="OC780" s="154"/>
      <c r="OD780" s="154"/>
      <c r="OE780" s="154"/>
      <c r="OF780" s="154"/>
      <c r="OG780" s="154"/>
      <c r="OH780" s="154"/>
      <c r="OI780" s="154"/>
      <c r="OJ780" s="154"/>
      <c r="OK780" s="154"/>
      <c r="OL780" s="154"/>
      <c r="OM780" s="154"/>
      <c r="ON780" s="154"/>
      <c r="OO780" s="154"/>
      <c r="OP780" s="154"/>
      <c r="OQ780" s="154"/>
      <c r="OR780" s="154"/>
      <c r="OS780" s="154"/>
      <c r="OT780" s="154"/>
      <c r="OU780" s="154"/>
      <c r="OV780" s="154"/>
      <c r="OW780" s="154"/>
      <c r="OX780" s="154"/>
      <c r="OY780" s="154"/>
      <c r="OZ780" s="154"/>
      <c r="PA780" s="154"/>
      <c r="PB780" s="154"/>
      <c r="PC780" s="154"/>
      <c r="PD780" s="154"/>
      <c r="PE780" s="154"/>
      <c r="PF780" s="154"/>
      <c r="PG780" s="154"/>
      <c r="PH780" s="154"/>
      <c r="PI780" s="154"/>
      <c r="PJ780" s="154"/>
      <c r="PK780" s="154"/>
      <c r="PL780" s="154"/>
      <c r="PM780" s="154"/>
      <c r="PN780" s="154"/>
      <c r="PO780" s="154"/>
      <c r="PP780" s="154"/>
      <c r="PQ780" s="154"/>
      <c r="PR780" s="154"/>
      <c r="PS780" s="154"/>
      <c r="PT780" s="154"/>
      <c r="PU780" s="154"/>
      <c r="PV780" s="154"/>
      <c r="PW780" s="154"/>
      <c r="PX780" s="154"/>
      <c r="PY780" s="154"/>
      <c r="PZ780" s="154"/>
      <c r="QA780" s="154"/>
      <c r="QB780" s="154"/>
      <c r="QC780" s="154"/>
      <c r="QD780" s="154"/>
      <c r="QE780" s="154"/>
      <c r="QF780" s="154"/>
      <c r="QG780" s="154"/>
      <c r="QH780" s="154"/>
      <c r="QI780" s="154"/>
      <c r="QJ780" s="154"/>
      <c r="QK780" s="154"/>
      <c r="QL780" s="154"/>
      <c r="QM780" s="154"/>
      <c r="QN780" s="154"/>
      <c r="QO780" s="154"/>
      <c r="QP780" s="154"/>
      <c r="QQ780" s="154"/>
      <c r="QR780" s="154"/>
      <c r="QS780" s="154"/>
      <c r="QT780" s="154"/>
      <c r="QU780" s="154"/>
      <c r="QV780" s="154"/>
      <c r="QW780" s="154"/>
      <c r="QX780" s="154"/>
      <c r="QY780" s="154"/>
      <c r="QZ780" s="154"/>
      <c r="RA780" s="154"/>
      <c r="RB780" s="154"/>
      <c r="RC780" s="154"/>
      <c r="RD780" s="154"/>
      <c r="RE780" s="154"/>
      <c r="RF780" s="154"/>
      <c r="RG780" s="154"/>
      <c r="RH780" s="154"/>
      <c r="RI780" s="154"/>
      <c r="RJ780" s="154"/>
      <c r="RK780" s="154"/>
      <c r="RL780" s="154"/>
      <c r="RM780" s="154"/>
      <c r="RN780" s="154"/>
      <c r="RO780" s="154"/>
      <c r="RP780" s="154"/>
      <c r="RQ780" s="154"/>
      <c r="RR780" s="154"/>
      <c r="RS780" s="154"/>
      <c r="RT780" s="154"/>
      <c r="RU780" s="154"/>
      <c r="RV780" s="154"/>
      <c r="RW780" s="154"/>
      <c r="RX780" s="154"/>
      <c r="RY780" s="154"/>
      <c r="RZ780" s="154"/>
      <c r="SA780" s="154"/>
      <c r="SB780" s="154"/>
      <c r="SC780" s="154"/>
      <c r="SD780" s="154"/>
      <c r="SE780" s="154"/>
      <c r="SF780" s="154"/>
      <c r="SG780" s="154"/>
      <c r="SH780" s="154"/>
      <c r="SI780" s="154"/>
      <c r="SJ780" s="154"/>
      <c r="SK780" s="154"/>
      <c r="SL780" s="154"/>
      <c r="SM780" s="154"/>
      <c r="SN780" s="154"/>
      <c r="SO780" s="154"/>
      <c r="SP780" s="154"/>
      <c r="SQ780" s="154"/>
      <c r="SR780" s="154"/>
      <c r="SS780" s="154"/>
      <c r="ST780" s="154"/>
      <c r="SU780" s="154"/>
      <c r="SV780" s="154"/>
      <c r="SW780" s="154"/>
      <c r="SX780" s="154"/>
      <c r="SY780" s="154"/>
      <c r="SZ780" s="154"/>
      <c r="TA780" s="154"/>
      <c r="TB780" s="154"/>
      <c r="TC780" s="154"/>
      <c r="TD780" s="154"/>
      <c r="TE780" s="154"/>
      <c r="TF780" s="154"/>
      <c r="TG780" s="154"/>
      <c r="TH780" s="154"/>
      <c r="TI780" s="154"/>
      <c r="TJ780" s="154"/>
      <c r="TK780" s="154"/>
      <c r="TL780" s="154"/>
      <c r="TM780" s="154"/>
      <c r="TN780" s="154"/>
      <c r="TO780" s="154"/>
      <c r="TP780" s="154"/>
      <c r="TQ780" s="154"/>
      <c r="TR780" s="154"/>
      <c r="TS780" s="154"/>
      <c r="TT780" s="154"/>
      <c r="TU780" s="154"/>
      <c r="TV780" s="154"/>
      <c r="TW780" s="154"/>
      <c r="TX780" s="154"/>
      <c r="TY780" s="154"/>
      <c r="TZ780" s="154"/>
      <c r="UA780" s="154"/>
      <c r="UB780" s="154"/>
      <c r="UC780" s="154"/>
      <c r="UD780" s="154"/>
      <c r="UE780" s="154"/>
      <c r="UF780" s="154"/>
      <c r="UG780" s="154"/>
      <c r="UH780" s="154"/>
      <c r="UI780" s="154"/>
      <c r="UJ780" s="154"/>
      <c r="UK780" s="154"/>
      <c r="UL780" s="154"/>
      <c r="UM780" s="154"/>
      <c r="UN780" s="154"/>
      <c r="UO780" s="154"/>
      <c r="UP780" s="154"/>
      <c r="UQ780" s="154"/>
      <c r="UR780" s="154"/>
      <c r="US780" s="154"/>
      <c r="UT780" s="154"/>
      <c r="UU780" s="154"/>
      <c r="UV780" s="154"/>
      <c r="UW780" s="154"/>
      <c r="UX780" s="154"/>
      <c r="UY780" s="154"/>
      <c r="UZ780" s="154"/>
      <c r="VA780" s="154"/>
      <c r="VB780" s="154"/>
      <c r="VC780" s="154"/>
      <c r="VD780" s="154"/>
      <c r="VE780" s="154"/>
      <c r="VF780" s="154"/>
      <c r="VG780" s="154"/>
      <c r="VH780" s="154"/>
      <c r="VI780" s="154"/>
      <c r="VJ780" s="154"/>
      <c r="VK780" s="154"/>
      <c r="VL780" s="154"/>
      <c r="VM780" s="154"/>
      <c r="VN780" s="154"/>
      <c r="VO780" s="154"/>
      <c r="VP780" s="154"/>
      <c r="VQ780" s="154"/>
      <c r="VR780" s="154"/>
      <c r="VS780" s="154"/>
      <c r="VT780" s="154"/>
      <c r="VU780" s="154"/>
      <c r="VV780" s="154"/>
      <c r="VW780" s="154"/>
    </row>
    <row r="781" spans="1:595" s="153" customFormat="1" ht="91.5" customHeight="1">
      <c r="A781" s="798"/>
      <c r="B781" s="673" t="s">
        <v>1621</v>
      </c>
      <c r="C781" s="657" t="s">
        <v>1622</v>
      </c>
      <c r="D781" s="659" t="s">
        <v>1279</v>
      </c>
      <c r="E781" s="491" t="s">
        <v>1598</v>
      </c>
      <c r="F781" s="659" t="s">
        <v>51</v>
      </c>
      <c r="G781" s="222">
        <v>45292</v>
      </c>
      <c r="H781" s="659" t="s">
        <v>24</v>
      </c>
      <c r="I781" s="212" t="s">
        <v>352</v>
      </c>
      <c r="J781" s="212" t="s">
        <v>352</v>
      </c>
      <c r="K781" s="197" t="s">
        <v>1623</v>
      </c>
      <c r="L781" s="212" t="s">
        <v>28</v>
      </c>
      <c r="M781" s="152">
        <f t="shared" ref="M781:R781" si="106">M782</f>
        <v>10000</v>
      </c>
      <c r="N781" s="152">
        <f t="shared" si="106"/>
        <v>10000</v>
      </c>
      <c r="O781" s="152">
        <f t="shared" si="106"/>
        <v>20000</v>
      </c>
      <c r="P781" s="152">
        <f t="shared" si="106"/>
        <v>20000</v>
      </c>
      <c r="Q781" s="152">
        <f t="shared" si="106"/>
        <v>20000</v>
      </c>
      <c r="R781" s="152">
        <f t="shared" si="106"/>
        <v>20000</v>
      </c>
      <c r="S781" s="546"/>
      <c r="AU781" s="154"/>
      <c r="AV781" s="154"/>
      <c r="AW781" s="154"/>
      <c r="AX781" s="154"/>
      <c r="AY781" s="154"/>
      <c r="AZ781" s="154"/>
      <c r="BA781" s="154"/>
      <c r="BB781" s="154"/>
      <c r="BC781" s="154"/>
      <c r="BD781" s="154"/>
      <c r="BE781" s="154"/>
      <c r="BF781" s="154"/>
      <c r="BG781" s="154"/>
      <c r="BH781" s="154"/>
      <c r="BI781" s="154"/>
      <c r="BJ781" s="154"/>
      <c r="BK781" s="154"/>
      <c r="BL781" s="154"/>
      <c r="BM781" s="154"/>
      <c r="BN781" s="154"/>
      <c r="BO781" s="154"/>
      <c r="BP781" s="154"/>
      <c r="BQ781" s="154"/>
      <c r="BR781" s="154"/>
      <c r="BS781" s="154"/>
      <c r="BT781" s="154"/>
      <c r="BU781" s="154"/>
      <c r="BV781" s="154"/>
      <c r="BW781" s="154"/>
      <c r="BX781" s="154"/>
      <c r="BY781" s="154"/>
      <c r="BZ781" s="154"/>
      <c r="CA781" s="154"/>
      <c r="CB781" s="154"/>
      <c r="CC781" s="154"/>
      <c r="CD781" s="154"/>
      <c r="CE781" s="154"/>
      <c r="CF781" s="154"/>
      <c r="CG781" s="154"/>
      <c r="CH781" s="154"/>
      <c r="CI781" s="154"/>
      <c r="CJ781" s="154"/>
      <c r="CK781" s="154"/>
      <c r="CL781" s="154"/>
      <c r="CM781" s="154"/>
      <c r="CN781" s="154"/>
      <c r="CO781" s="154"/>
      <c r="CP781" s="154"/>
      <c r="CQ781" s="154"/>
      <c r="CR781" s="154"/>
      <c r="CS781" s="154"/>
      <c r="CT781" s="154"/>
      <c r="CU781" s="154"/>
      <c r="CV781" s="154"/>
      <c r="CW781" s="154"/>
      <c r="CX781" s="154"/>
      <c r="CY781" s="154"/>
      <c r="CZ781" s="154"/>
      <c r="DA781" s="154"/>
      <c r="DB781" s="154"/>
      <c r="DC781" s="154"/>
      <c r="DD781" s="154"/>
      <c r="DE781" s="154"/>
      <c r="DF781" s="154"/>
      <c r="DG781" s="154"/>
      <c r="DH781" s="154"/>
      <c r="DI781" s="154"/>
      <c r="DJ781" s="154"/>
      <c r="DK781" s="154"/>
      <c r="DL781" s="154"/>
      <c r="DM781" s="154"/>
      <c r="DN781" s="154"/>
      <c r="DO781" s="154"/>
      <c r="DP781" s="154"/>
      <c r="DQ781" s="154"/>
      <c r="DR781" s="154"/>
      <c r="DS781" s="154"/>
      <c r="DT781" s="154"/>
      <c r="DU781" s="154"/>
      <c r="DV781" s="154"/>
      <c r="DW781" s="154"/>
      <c r="DX781" s="154"/>
      <c r="DY781" s="154"/>
      <c r="DZ781" s="154"/>
      <c r="EA781" s="154"/>
      <c r="EB781" s="154"/>
      <c r="EC781" s="154"/>
      <c r="ED781" s="154"/>
      <c r="EE781" s="154"/>
      <c r="EF781" s="154"/>
      <c r="EG781" s="154"/>
      <c r="EH781" s="154"/>
      <c r="EI781" s="154"/>
      <c r="EJ781" s="154"/>
      <c r="EK781" s="154"/>
      <c r="EL781" s="154"/>
      <c r="EM781" s="154"/>
      <c r="EN781" s="154"/>
      <c r="EO781" s="154"/>
      <c r="EP781" s="154"/>
      <c r="EQ781" s="154"/>
      <c r="ER781" s="154"/>
      <c r="ES781" s="154"/>
      <c r="ET781" s="154"/>
      <c r="EU781" s="154"/>
      <c r="EV781" s="154"/>
      <c r="EW781" s="154"/>
      <c r="EX781" s="154"/>
      <c r="EY781" s="154"/>
      <c r="EZ781" s="154"/>
      <c r="FA781" s="154"/>
      <c r="FB781" s="154"/>
      <c r="FC781" s="154"/>
      <c r="FD781" s="154"/>
      <c r="FE781" s="154"/>
      <c r="FF781" s="154"/>
      <c r="FG781" s="154"/>
      <c r="FH781" s="154"/>
      <c r="FI781" s="154"/>
      <c r="FJ781" s="154"/>
      <c r="FK781" s="154"/>
      <c r="FL781" s="154"/>
      <c r="FM781" s="154"/>
      <c r="FN781" s="154"/>
      <c r="FO781" s="154"/>
      <c r="FP781" s="154"/>
      <c r="FQ781" s="154"/>
      <c r="FR781" s="154"/>
      <c r="FS781" s="154"/>
      <c r="FT781" s="154"/>
      <c r="FU781" s="154"/>
      <c r="FV781" s="154"/>
      <c r="FW781" s="154"/>
      <c r="FX781" s="154"/>
      <c r="FY781" s="154"/>
      <c r="FZ781" s="154"/>
      <c r="GA781" s="154"/>
      <c r="GB781" s="154"/>
      <c r="GC781" s="154"/>
      <c r="GD781" s="154"/>
      <c r="GE781" s="154"/>
      <c r="GF781" s="154"/>
      <c r="GG781" s="154"/>
      <c r="GH781" s="154"/>
      <c r="GI781" s="154"/>
      <c r="GJ781" s="154"/>
      <c r="GK781" s="154"/>
      <c r="GL781" s="154"/>
      <c r="GM781" s="154"/>
      <c r="GN781" s="154"/>
      <c r="GO781" s="154"/>
      <c r="GP781" s="154"/>
      <c r="GQ781" s="154"/>
      <c r="GR781" s="154"/>
      <c r="GS781" s="154"/>
      <c r="GT781" s="154"/>
      <c r="GU781" s="154"/>
      <c r="GV781" s="154"/>
      <c r="GW781" s="154"/>
      <c r="GX781" s="154"/>
      <c r="GY781" s="154"/>
      <c r="GZ781" s="154"/>
      <c r="HA781" s="154"/>
      <c r="HB781" s="154"/>
      <c r="HC781" s="154"/>
      <c r="HD781" s="154"/>
      <c r="HE781" s="154"/>
      <c r="HF781" s="154"/>
      <c r="HG781" s="154"/>
      <c r="HH781" s="154"/>
      <c r="HI781" s="154"/>
      <c r="HJ781" s="154"/>
      <c r="HK781" s="154"/>
      <c r="HL781" s="154"/>
      <c r="HM781" s="154"/>
      <c r="HN781" s="154"/>
      <c r="HO781" s="154"/>
      <c r="HP781" s="154"/>
      <c r="HQ781" s="154"/>
      <c r="HR781" s="154"/>
      <c r="HS781" s="154"/>
      <c r="HT781" s="154"/>
      <c r="HU781" s="154"/>
      <c r="HV781" s="154"/>
      <c r="HW781" s="154"/>
      <c r="HX781" s="154"/>
      <c r="HY781" s="154"/>
      <c r="HZ781" s="154"/>
      <c r="IA781" s="154"/>
      <c r="IB781" s="154"/>
      <c r="IC781" s="154"/>
      <c r="ID781" s="154"/>
      <c r="IE781" s="154"/>
      <c r="IF781" s="154"/>
      <c r="IG781" s="154"/>
      <c r="IH781" s="154"/>
      <c r="II781" s="154"/>
      <c r="IJ781" s="154"/>
      <c r="IK781" s="154"/>
      <c r="IL781" s="154"/>
      <c r="IM781" s="154"/>
      <c r="IN781" s="154"/>
      <c r="IO781" s="154"/>
      <c r="IP781" s="154"/>
      <c r="IQ781" s="154"/>
      <c r="IR781" s="154"/>
      <c r="IS781" s="154"/>
      <c r="IT781" s="154"/>
      <c r="IU781" s="154"/>
      <c r="IV781" s="154"/>
      <c r="IW781" s="154"/>
      <c r="IX781" s="154"/>
      <c r="IY781" s="154"/>
      <c r="IZ781" s="154"/>
      <c r="JA781" s="154"/>
      <c r="JB781" s="154"/>
      <c r="JC781" s="154"/>
      <c r="JD781" s="154"/>
      <c r="JE781" s="154"/>
      <c r="JF781" s="154"/>
      <c r="JG781" s="154"/>
      <c r="JH781" s="154"/>
      <c r="JI781" s="154"/>
      <c r="JJ781" s="154"/>
      <c r="JK781" s="154"/>
      <c r="JL781" s="154"/>
      <c r="JM781" s="154"/>
      <c r="JN781" s="154"/>
      <c r="JO781" s="154"/>
      <c r="JP781" s="154"/>
      <c r="JQ781" s="154"/>
      <c r="JR781" s="154"/>
      <c r="JS781" s="154"/>
      <c r="JT781" s="154"/>
      <c r="JU781" s="154"/>
      <c r="JV781" s="154"/>
      <c r="JW781" s="154"/>
      <c r="JX781" s="154"/>
      <c r="JY781" s="154"/>
      <c r="JZ781" s="154"/>
      <c r="KA781" s="154"/>
      <c r="KB781" s="154"/>
      <c r="KC781" s="154"/>
      <c r="KD781" s="154"/>
      <c r="KE781" s="154"/>
      <c r="KF781" s="154"/>
      <c r="KG781" s="154"/>
      <c r="KH781" s="154"/>
      <c r="KI781" s="154"/>
      <c r="KJ781" s="154"/>
      <c r="KK781" s="154"/>
      <c r="KL781" s="154"/>
      <c r="KM781" s="154"/>
      <c r="KN781" s="154"/>
      <c r="KO781" s="154"/>
      <c r="KP781" s="154"/>
      <c r="KQ781" s="154"/>
      <c r="KR781" s="154"/>
      <c r="KS781" s="154"/>
      <c r="KT781" s="154"/>
      <c r="KU781" s="154"/>
      <c r="KV781" s="154"/>
      <c r="KW781" s="154"/>
      <c r="KX781" s="154"/>
      <c r="KY781" s="154"/>
      <c r="KZ781" s="154"/>
      <c r="LA781" s="154"/>
      <c r="LB781" s="154"/>
      <c r="LC781" s="154"/>
      <c r="LD781" s="154"/>
      <c r="LE781" s="154"/>
      <c r="LF781" s="154"/>
      <c r="LG781" s="154"/>
      <c r="LH781" s="154"/>
      <c r="LI781" s="154"/>
      <c r="LJ781" s="154"/>
      <c r="LK781" s="154"/>
      <c r="LL781" s="154"/>
      <c r="LM781" s="154"/>
      <c r="LN781" s="154"/>
      <c r="LO781" s="154"/>
      <c r="LP781" s="154"/>
      <c r="LQ781" s="154"/>
      <c r="LR781" s="154"/>
      <c r="LS781" s="154"/>
      <c r="LT781" s="154"/>
      <c r="LU781" s="154"/>
      <c r="LV781" s="154"/>
      <c r="LW781" s="154"/>
      <c r="LX781" s="154"/>
      <c r="LY781" s="154"/>
      <c r="LZ781" s="154"/>
      <c r="MA781" s="154"/>
      <c r="MB781" s="154"/>
      <c r="MC781" s="154"/>
      <c r="MD781" s="154"/>
      <c r="ME781" s="154"/>
      <c r="MF781" s="154"/>
      <c r="MG781" s="154"/>
      <c r="MH781" s="154"/>
      <c r="MI781" s="154"/>
      <c r="MJ781" s="154"/>
      <c r="MK781" s="154"/>
      <c r="ML781" s="154"/>
      <c r="MM781" s="154"/>
      <c r="MN781" s="154"/>
      <c r="MO781" s="154"/>
      <c r="MP781" s="154"/>
      <c r="MQ781" s="154"/>
      <c r="MR781" s="154"/>
      <c r="MS781" s="154"/>
      <c r="MT781" s="154"/>
      <c r="MU781" s="154"/>
      <c r="MV781" s="154"/>
      <c r="MW781" s="154"/>
      <c r="MX781" s="154"/>
      <c r="MY781" s="154"/>
      <c r="MZ781" s="154"/>
      <c r="NA781" s="154"/>
      <c r="NB781" s="154"/>
      <c r="NC781" s="154"/>
      <c r="ND781" s="154"/>
      <c r="NE781" s="154"/>
      <c r="NF781" s="154"/>
      <c r="NG781" s="154"/>
      <c r="NH781" s="154"/>
      <c r="NI781" s="154"/>
      <c r="NJ781" s="154"/>
      <c r="NK781" s="154"/>
      <c r="NL781" s="154"/>
      <c r="NM781" s="154"/>
      <c r="NN781" s="154"/>
      <c r="NO781" s="154"/>
      <c r="NP781" s="154"/>
      <c r="NQ781" s="154"/>
      <c r="NR781" s="154"/>
      <c r="NS781" s="154"/>
      <c r="NT781" s="154"/>
      <c r="NU781" s="154"/>
      <c r="NV781" s="154"/>
      <c r="NW781" s="154"/>
      <c r="NX781" s="154"/>
      <c r="NY781" s="154"/>
      <c r="NZ781" s="154"/>
      <c r="OA781" s="154"/>
      <c r="OB781" s="154"/>
      <c r="OC781" s="154"/>
      <c r="OD781" s="154"/>
      <c r="OE781" s="154"/>
      <c r="OF781" s="154"/>
      <c r="OG781" s="154"/>
      <c r="OH781" s="154"/>
      <c r="OI781" s="154"/>
      <c r="OJ781" s="154"/>
      <c r="OK781" s="154"/>
      <c r="OL781" s="154"/>
      <c r="OM781" s="154"/>
      <c r="ON781" s="154"/>
      <c r="OO781" s="154"/>
      <c r="OP781" s="154"/>
      <c r="OQ781" s="154"/>
      <c r="OR781" s="154"/>
      <c r="OS781" s="154"/>
      <c r="OT781" s="154"/>
      <c r="OU781" s="154"/>
      <c r="OV781" s="154"/>
      <c r="OW781" s="154"/>
      <c r="OX781" s="154"/>
      <c r="OY781" s="154"/>
      <c r="OZ781" s="154"/>
      <c r="PA781" s="154"/>
      <c r="PB781" s="154"/>
      <c r="PC781" s="154"/>
      <c r="PD781" s="154"/>
      <c r="PE781" s="154"/>
      <c r="PF781" s="154"/>
      <c r="PG781" s="154"/>
      <c r="PH781" s="154"/>
      <c r="PI781" s="154"/>
      <c r="PJ781" s="154"/>
      <c r="PK781" s="154"/>
      <c r="PL781" s="154"/>
      <c r="PM781" s="154"/>
      <c r="PN781" s="154"/>
      <c r="PO781" s="154"/>
      <c r="PP781" s="154"/>
      <c r="PQ781" s="154"/>
      <c r="PR781" s="154"/>
      <c r="PS781" s="154"/>
      <c r="PT781" s="154"/>
      <c r="PU781" s="154"/>
      <c r="PV781" s="154"/>
      <c r="PW781" s="154"/>
      <c r="PX781" s="154"/>
      <c r="PY781" s="154"/>
      <c r="PZ781" s="154"/>
      <c r="QA781" s="154"/>
      <c r="QB781" s="154"/>
      <c r="QC781" s="154"/>
      <c r="QD781" s="154"/>
      <c r="QE781" s="154"/>
      <c r="QF781" s="154"/>
      <c r="QG781" s="154"/>
      <c r="QH781" s="154"/>
      <c r="QI781" s="154"/>
      <c r="QJ781" s="154"/>
      <c r="QK781" s="154"/>
      <c r="QL781" s="154"/>
      <c r="QM781" s="154"/>
      <c r="QN781" s="154"/>
      <c r="QO781" s="154"/>
      <c r="QP781" s="154"/>
      <c r="QQ781" s="154"/>
      <c r="QR781" s="154"/>
      <c r="QS781" s="154"/>
      <c r="QT781" s="154"/>
      <c r="QU781" s="154"/>
      <c r="QV781" s="154"/>
      <c r="QW781" s="154"/>
      <c r="QX781" s="154"/>
      <c r="QY781" s="154"/>
      <c r="QZ781" s="154"/>
      <c r="RA781" s="154"/>
      <c r="RB781" s="154"/>
      <c r="RC781" s="154"/>
      <c r="RD781" s="154"/>
      <c r="RE781" s="154"/>
      <c r="RF781" s="154"/>
      <c r="RG781" s="154"/>
      <c r="RH781" s="154"/>
      <c r="RI781" s="154"/>
      <c r="RJ781" s="154"/>
      <c r="RK781" s="154"/>
      <c r="RL781" s="154"/>
      <c r="RM781" s="154"/>
      <c r="RN781" s="154"/>
      <c r="RO781" s="154"/>
      <c r="RP781" s="154"/>
      <c r="RQ781" s="154"/>
      <c r="RR781" s="154"/>
      <c r="RS781" s="154"/>
      <c r="RT781" s="154"/>
      <c r="RU781" s="154"/>
      <c r="RV781" s="154"/>
      <c r="RW781" s="154"/>
      <c r="RX781" s="154"/>
      <c r="RY781" s="154"/>
      <c r="RZ781" s="154"/>
      <c r="SA781" s="154"/>
      <c r="SB781" s="154"/>
      <c r="SC781" s="154"/>
      <c r="SD781" s="154"/>
      <c r="SE781" s="154"/>
      <c r="SF781" s="154"/>
      <c r="SG781" s="154"/>
      <c r="SH781" s="154"/>
      <c r="SI781" s="154"/>
      <c r="SJ781" s="154"/>
      <c r="SK781" s="154"/>
      <c r="SL781" s="154"/>
      <c r="SM781" s="154"/>
      <c r="SN781" s="154"/>
      <c r="SO781" s="154"/>
      <c r="SP781" s="154"/>
      <c r="SQ781" s="154"/>
      <c r="SR781" s="154"/>
      <c r="SS781" s="154"/>
      <c r="ST781" s="154"/>
      <c r="SU781" s="154"/>
      <c r="SV781" s="154"/>
      <c r="SW781" s="154"/>
      <c r="SX781" s="154"/>
      <c r="SY781" s="154"/>
      <c r="SZ781" s="154"/>
      <c r="TA781" s="154"/>
      <c r="TB781" s="154"/>
      <c r="TC781" s="154"/>
      <c r="TD781" s="154"/>
      <c r="TE781" s="154"/>
      <c r="TF781" s="154"/>
      <c r="TG781" s="154"/>
      <c r="TH781" s="154"/>
      <c r="TI781" s="154"/>
      <c r="TJ781" s="154"/>
      <c r="TK781" s="154"/>
      <c r="TL781" s="154"/>
      <c r="TM781" s="154"/>
      <c r="TN781" s="154"/>
      <c r="TO781" s="154"/>
      <c r="TP781" s="154"/>
      <c r="TQ781" s="154"/>
      <c r="TR781" s="154"/>
      <c r="TS781" s="154"/>
      <c r="TT781" s="154"/>
      <c r="TU781" s="154"/>
      <c r="TV781" s="154"/>
      <c r="TW781" s="154"/>
      <c r="TX781" s="154"/>
      <c r="TY781" s="154"/>
      <c r="TZ781" s="154"/>
      <c r="UA781" s="154"/>
      <c r="UB781" s="154"/>
      <c r="UC781" s="154"/>
      <c r="UD781" s="154"/>
      <c r="UE781" s="154"/>
      <c r="UF781" s="154"/>
      <c r="UG781" s="154"/>
      <c r="UH781" s="154"/>
      <c r="UI781" s="154"/>
      <c r="UJ781" s="154"/>
      <c r="UK781" s="154"/>
      <c r="UL781" s="154"/>
      <c r="UM781" s="154"/>
      <c r="UN781" s="154"/>
      <c r="UO781" s="154"/>
      <c r="UP781" s="154"/>
      <c r="UQ781" s="154"/>
      <c r="UR781" s="154"/>
      <c r="US781" s="154"/>
      <c r="UT781" s="154"/>
      <c r="UU781" s="154"/>
      <c r="UV781" s="154"/>
      <c r="UW781" s="154"/>
      <c r="UX781" s="154"/>
      <c r="UY781" s="154"/>
      <c r="UZ781" s="154"/>
      <c r="VA781" s="154"/>
      <c r="VB781" s="154"/>
      <c r="VC781" s="154"/>
      <c r="VD781" s="154"/>
      <c r="VE781" s="154"/>
      <c r="VF781" s="154"/>
      <c r="VG781" s="154"/>
      <c r="VH781" s="154"/>
      <c r="VI781" s="154"/>
      <c r="VJ781" s="154"/>
      <c r="VK781" s="154"/>
      <c r="VL781" s="154"/>
      <c r="VM781" s="154"/>
      <c r="VN781" s="154"/>
      <c r="VO781" s="154"/>
      <c r="VP781" s="154"/>
      <c r="VQ781" s="154"/>
      <c r="VR781" s="154"/>
      <c r="VS781" s="154"/>
      <c r="VT781" s="154"/>
      <c r="VU781" s="154"/>
      <c r="VV781" s="154"/>
      <c r="VW781" s="154"/>
    </row>
    <row r="782" spans="1:595" s="153" customFormat="1" ht="131.25" customHeight="1">
      <c r="A782" s="798"/>
      <c r="B782" s="689"/>
      <c r="C782" s="658"/>
      <c r="D782" s="660"/>
      <c r="E782" s="492" t="s">
        <v>1284</v>
      </c>
      <c r="F782" s="660"/>
      <c r="G782" s="171">
        <v>45467</v>
      </c>
      <c r="H782" s="660"/>
      <c r="I782" s="192" t="s">
        <v>352</v>
      </c>
      <c r="J782" s="192" t="s">
        <v>352</v>
      </c>
      <c r="K782" s="175" t="s">
        <v>1623</v>
      </c>
      <c r="L782" s="192" t="s">
        <v>424</v>
      </c>
      <c r="M782" s="155">
        <v>10000</v>
      </c>
      <c r="N782" s="155">
        <v>10000</v>
      </c>
      <c r="O782" s="155">
        <v>20000</v>
      </c>
      <c r="P782" s="168">
        <v>20000</v>
      </c>
      <c r="Q782" s="161">
        <v>20000</v>
      </c>
      <c r="R782" s="155">
        <v>20000</v>
      </c>
      <c r="S782" s="545"/>
      <c r="AU782" s="154"/>
      <c r="AV782" s="154"/>
      <c r="AW782" s="154"/>
      <c r="AX782" s="154"/>
      <c r="AY782" s="154"/>
      <c r="AZ782" s="154"/>
      <c r="BA782" s="154"/>
      <c r="BB782" s="154"/>
      <c r="BC782" s="154"/>
      <c r="BD782" s="154"/>
      <c r="BE782" s="154"/>
      <c r="BF782" s="154"/>
      <c r="BG782" s="154"/>
      <c r="BH782" s="154"/>
      <c r="BI782" s="154"/>
      <c r="BJ782" s="154"/>
      <c r="BK782" s="154"/>
      <c r="BL782" s="154"/>
      <c r="BM782" s="154"/>
      <c r="BN782" s="154"/>
      <c r="BO782" s="154"/>
      <c r="BP782" s="154"/>
      <c r="BQ782" s="154"/>
      <c r="BR782" s="154"/>
      <c r="BS782" s="154"/>
      <c r="BT782" s="154"/>
      <c r="BU782" s="154"/>
      <c r="BV782" s="154"/>
      <c r="BW782" s="154"/>
      <c r="BX782" s="154"/>
      <c r="BY782" s="154"/>
      <c r="BZ782" s="154"/>
      <c r="CA782" s="154"/>
      <c r="CB782" s="154"/>
      <c r="CC782" s="154"/>
      <c r="CD782" s="154"/>
      <c r="CE782" s="154"/>
      <c r="CF782" s="154"/>
      <c r="CG782" s="154"/>
      <c r="CH782" s="154"/>
      <c r="CI782" s="154"/>
      <c r="CJ782" s="154"/>
      <c r="CK782" s="154"/>
      <c r="CL782" s="154"/>
      <c r="CM782" s="154"/>
      <c r="CN782" s="154"/>
      <c r="CO782" s="154"/>
      <c r="CP782" s="154"/>
      <c r="CQ782" s="154"/>
      <c r="CR782" s="154"/>
      <c r="CS782" s="154"/>
      <c r="CT782" s="154"/>
      <c r="CU782" s="154"/>
      <c r="CV782" s="154"/>
      <c r="CW782" s="154"/>
      <c r="CX782" s="154"/>
      <c r="CY782" s="154"/>
      <c r="CZ782" s="154"/>
      <c r="DA782" s="154"/>
      <c r="DB782" s="154"/>
      <c r="DC782" s="154"/>
      <c r="DD782" s="154"/>
      <c r="DE782" s="154"/>
      <c r="DF782" s="154"/>
      <c r="DG782" s="154"/>
      <c r="DH782" s="154"/>
      <c r="DI782" s="154"/>
      <c r="DJ782" s="154"/>
      <c r="DK782" s="154"/>
      <c r="DL782" s="154"/>
      <c r="DM782" s="154"/>
      <c r="DN782" s="154"/>
      <c r="DO782" s="154"/>
      <c r="DP782" s="154"/>
      <c r="DQ782" s="154"/>
      <c r="DR782" s="154"/>
      <c r="DS782" s="154"/>
      <c r="DT782" s="154"/>
      <c r="DU782" s="154"/>
      <c r="DV782" s="154"/>
      <c r="DW782" s="154"/>
      <c r="DX782" s="154"/>
      <c r="DY782" s="154"/>
      <c r="DZ782" s="154"/>
      <c r="EA782" s="154"/>
      <c r="EB782" s="154"/>
      <c r="EC782" s="154"/>
      <c r="ED782" s="154"/>
      <c r="EE782" s="154"/>
      <c r="EF782" s="154"/>
      <c r="EG782" s="154"/>
      <c r="EH782" s="154"/>
      <c r="EI782" s="154"/>
      <c r="EJ782" s="154"/>
      <c r="EK782" s="154"/>
      <c r="EL782" s="154"/>
      <c r="EM782" s="154"/>
      <c r="EN782" s="154"/>
      <c r="EO782" s="154"/>
      <c r="EP782" s="154"/>
      <c r="EQ782" s="154"/>
      <c r="ER782" s="154"/>
      <c r="ES782" s="154"/>
      <c r="ET782" s="154"/>
      <c r="EU782" s="154"/>
      <c r="EV782" s="154"/>
      <c r="EW782" s="154"/>
      <c r="EX782" s="154"/>
      <c r="EY782" s="154"/>
      <c r="EZ782" s="154"/>
      <c r="FA782" s="154"/>
      <c r="FB782" s="154"/>
      <c r="FC782" s="154"/>
      <c r="FD782" s="154"/>
      <c r="FE782" s="154"/>
      <c r="FF782" s="154"/>
      <c r="FG782" s="154"/>
      <c r="FH782" s="154"/>
      <c r="FI782" s="154"/>
      <c r="FJ782" s="154"/>
      <c r="FK782" s="154"/>
      <c r="FL782" s="154"/>
      <c r="FM782" s="154"/>
      <c r="FN782" s="154"/>
      <c r="FO782" s="154"/>
      <c r="FP782" s="154"/>
      <c r="FQ782" s="154"/>
      <c r="FR782" s="154"/>
      <c r="FS782" s="154"/>
      <c r="FT782" s="154"/>
      <c r="FU782" s="154"/>
      <c r="FV782" s="154"/>
      <c r="FW782" s="154"/>
      <c r="FX782" s="154"/>
      <c r="FY782" s="154"/>
      <c r="FZ782" s="154"/>
      <c r="GA782" s="154"/>
      <c r="GB782" s="154"/>
      <c r="GC782" s="154"/>
      <c r="GD782" s="154"/>
      <c r="GE782" s="154"/>
      <c r="GF782" s="154"/>
      <c r="GG782" s="154"/>
      <c r="GH782" s="154"/>
      <c r="GI782" s="154"/>
      <c r="GJ782" s="154"/>
      <c r="GK782" s="154"/>
      <c r="GL782" s="154"/>
      <c r="GM782" s="154"/>
      <c r="GN782" s="154"/>
      <c r="GO782" s="154"/>
      <c r="GP782" s="154"/>
      <c r="GQ782" s="154"/>
      <c r="GR782" s="154"/>
      <c r="GS782" s="154"/>
      <c r="GT782" s="154"/>
      <c r="GU782" s="154"/>
      <c r="GV782" s="154"/>
      <c r="GW782" s="154"/>
      <c r="GX782" s="154"/>
      <c r="GY782" s="154"/>
      <c r="GZ782" s="154"/>
      <c r="HA782" s="154"/>
      <c r="HB782" s="154"/>
      <c r="HC782" s="154"/>
      <c r="HD782" s="154"/>
      <c r="HE782" s="154"/>
      <c r="HF782" s="154"/>
      <c r="HG782" s="154"/>
      <c r="HH782" s="154"/>
      <c r="HI782" s="154"/>
      <c r="HJ782" s="154"/>
      <c r="HK782" s="154"/>
      <c r="HL782" s="154"/>
      <c r="HM782" s="154"/>
      <c r="HN782" s="154"/>
      <c r="HO782" s="154"/>
      <c r="HP782" s="154"/>
      <c r="HQ782" s="154"/>
      <c r="HR782" s="154"/>
      <c r="HS782" s="154"/>
      <c r="HT782" s="154"/>
      <c r="HU782" s="154"/>
      <c r="HV782" s="154"/>
      <c r="HW782" s="154"/>
      <c r="HX782" s="154"/>
      <c r="HY782" s="154"/>
      <c r="HZ782" s="154"/>
      <c r="IA782" s="154"/>
      <c r="IB782" s="154"/>
      <c r="IC782" s="154"/>
      <c r="ID782" s="154"/>
      <c r="IE782" s="154"/>
      <c r="IF782" s="154"/>
      <c r="IG782" s="154"/>
      <c r="IH782" s="154"/>
      <c r="II782" s="154"/>
      <c r="IJ782" s="154"/>
      <c r="IK782" s="154"/>
      <c r="IL782" s="154"/>
      <c r="IM782" s="154"/>
      <c r="IN782" s="154"/>
      <c r="IO782" s="154"/>
      <c r="IP782" s="154"/>
      <c r="IQ782" s="154"/>
      <c r="IR782" s="154"/>
      <c r="IS782" s="154"/>
      <c r="IT782" s="154"/>
      <c r="IU782" s="154"/>
      <c r="IV782" s="154"/>
      <c r="IW782" s="154"/>
      <c r="IX782" s="154"/>
      <c r="IY782" s="154"/>
      <c r="IZ782" s="154"/>
      <c r="JA782" s="154"/>
      <c r="JB782" s="154"/>
      <c r="JC782" s="154"/>
      <c r="JD782" s="154"/>
      <c r="JE782" s="154"/>
      <c r="JF782" s="154"/>
      <c r="JG782" s="154"/>
      <c r="JH782" s="154"/>
      <c r="JI782" s="154"/>
      <c r="JJ782" s="154"/>
      <c r="JK782" s="154"/>
      <c r="JL782" s="154"/>
      <c r="JM782" s="154"/>
      <c r="JN782" s="154"/>
      <c r="JO782" s="154"/>
      <c r="JP782" s="154"/>
      <c r="JQ782" s="154"/>
      <c r="JR782" s="154"/>
      <c r="JS782" s="154"/>
      <c r="JT782" s="154"/>
      <c r="JU782" s="154"/>
      <c r="JV782" s="154"/>
      <c r="JW782" s="154"/>
      <c r="JX782" s="154"/>
      <c r="JY782" s="154"/>
      <c r="JZ782" s="154"/>
      <c r="KA782" s="154"/>
      <c r="KB782" s="154"/>
      <c r="KC782" s="154"/>
      <c r="KD782" s="154"/>
      <c r="KE782" s="154"/>
      <c r="KF782" s="154"/>
      <c r="KG782" s="154"/>
      <c r="KH782" s="154"/>
      <c r="KI782" s="154"/>
      <c r="KJ782" s="154"/>
      <c r="KK782" s="154"/>
      <c r="KL782" s="154"/>
      <c r="KM782" s="154"/>
      <c r="KN782" s="154"/>
      <c r="KO782" s="154"/>
      <c r="KP782" s="154"/>
      <c r="KQ782" s="154"/>
      <c r="KR782" s="154"/>
      <c r="KS782" s="154"/>
      <c r="KT782" s="154"/>
      <c r="KU782" s="154"/>
      <c r="KV782" s="154"/>
      <c r="KW782" s="154"/>
      <c r="KX782" s="154"/>
      <c r="KY782" s="154"/>
      <c r="KZ782" s="154"/>
      <c r="LA782" s="154"/>
      <c r="LB782" s="154"/>
      <c r="LC782" s="154"/>
      <c r="LD782" s="154"/>
      <c r="LE782" s="154"/>
      <c r="LF782" s="154"/>
      <c r="LG782" s="154"/>
      <c r="LH782" s="154"/>
      <c r="LI782" s="154"/>
      <c r="LJ782" s="154"/>
      <c r="LK782" s="154"/>
      <c r="LL782" s="154"/>
      <c r="LM782" s="154"/>
      <c r="LN782" s="154"/>
      <c r="LO782" s="154"/>
      <c r="LP782" s="154"/>
      <c r="LQ782" s="154"/>
      <c r="LR782" s="154"/>
      <c r="LS782" s="154"/>
      <c r="LT782" s="154"/>
      <c r="LU782" s="154"/>
      <c r="LV782" s="154"/>
      <c r="LW782" s="154"/>
      <c r="LX782" s="154"/>
      <c r="LY782" s="154"/>
      <c r="LZ782" s="154"/>
      <c r="MA782" s="154"/>
      <c r="MB782" s="154"/>
      <c r="MC782" s="154"/>
      <c r="MD782" s="154"/>
      <c r="ME782" s="154"/>
      <c r="MF782" s="154"/>
      <c r="MG782" s="154"/>
      <c r="MH782" s="154"/>
      <c r="MI782" s="154"/>
      <c r="MJ782" s="154"/>
      <c r="MK782" s="154"/>
      <c r="ML782" s="154"/>
      <c r="MM782" s="154"/>
      <c r="MN782" s="154"/>
      <c r="MO782" s="154"/>
      <c r="MP782" s="154"/>
      <c r="MQ782" s="154"/>
      <c r="MR782" s="154"/>
      <c r="MS782" s="154"/>
      <c r="MT782" s="154"/>
      <c r="MU782" s="154"/>
      <c r="MV782" s="154"/>
      <c r="MW782" s="154"/>
      <c r="MX782" s="154"/>
      <c r="MY782" s="154"/>
      <c r="MZ782" s="154"/>
      <c r="NA782" s="154"/>
      <c r="NB782" s="154"/>
      <c r="NC782" s="154"/>
      <c r="ND782" s="154"/>
      <c r="NE782" s="154"/>
      <c r="NF782" s="154"/>
      <c r="NG782" s="154"/>
      <c r="NH782" s="154"/>
      <c r="NI782" s="154"/>
      <c r="NJ782" s="154"/>
      <c r="NK782" s="154"/>
      <c r="NL782" s="154"/>
      <c r="NM782" s="154"/>
      <c r="NN782" s="154"/>
      <c r="NO782" s="154"/>
      <c r="NP782" s="154"/>
      <c r="NQ782" s="154"/>
      <c r="NR782" s="154"/>
      <c r="NS782" s="154"/>
      <c r="NT782" s="154"/>
      <c r="NU782" s="154"/>
      <c r="NV782" s="154"/>
      <c r="NW782" s="154"/>
      <c r="NX782" s="154"/>
      <c r="NY782" s="154"/>
      <c r="NZ782" s="154"/>
      <c r="OA782" s="154"/>
      <c r="OB782" s="154"/>
      <c r="OC782" s="154"/>
      <c r="OD782" s="154"/>
      <c r="OE782" s="154"/>
      <c r="OF782" s="154"/>
      <c r="OG782" s="154"/>
      <c r="OH782" s="154"/>
      <c r="OI782" s="154"/>
      <c r="OJ782" s="154"/>
      <c r="OK782" s="154"/>
      <c r="OL782" s="154"/>
      <c r="OM782" s="154"/>
      <c r="ON782" s="154"/>
      <c r="OO782" s="154"/>
      <c r="OP782" s="154"/>
      <c r="OQ782" s="154"/>
      <c r="OR782" s="154"/>
      <c r="OS782" s="154"/>
      <c r="OT782" s="154"/>
      <c r="OU782" s="154"/>
      <c r="OV782" s="154"/>
      <c r="OW782" s="154"/>
      <c r="OX782" s="154"/>
      <c r="OY782" s="154"/>
      <c r="OZ782" s="154"/>
      <c r="PA782" s="154"/>
      <c r="PB782" s="154"/>
      <c r="PC782" s="154"/>
      <c r="PD782" s="154"/>
      <c r="PE782" s="154"/>
      <c r="PF782" s="154"/>
      <c r="PG782" s="154"/>
      <c r="PH782" s="154"/>
      <c r="PI782" s="154"/>
      <c r="PJ782" s="154"/>
      <c r="PK782" s="154"/>
      <c r="PL782" s="154"/>
      <c r="PM782" s="154"/>
      <c r="PN782" s="154"/>
      <c r="PO782" s="154"/>
      <c r="PP782" s="154"/>
      <c r="PQ782" s="154"/>
      <c r="PR782" s="154"/>
      <c r="PS782" s="154"/>
      <c r="PT782" s="154"/>
      <c r="PU782" s="154"/>
      <c r="PV782" s="154"/>
      <c r="PW782" s="154"/>
      <c r="PX782" s="154"/>
      <c r="PY782" s="154"/>
      <c r="PZ782" s="154"/>
      <c r="QA782" s="154"/>
      <c r="QB782" s="154"/>
      <c r="QC782" s="154"/>
      <c r="QD782" s="154"/>
      <c r="QE782" s="154"/>
      <c r="QF782" s="154"/>
      <c r="QG782" s="154"/>
      <c r="QH782" s="154"/>
      <c r="QI782" s="154"/>
      <c r="QJ782" s="154"/>
      <c r="QK782" s="154"/>
      <c r="QL782" s="154"/>
      <c r="QM782" s="154"/>
      <c r="QN782" s="154"/>
      <c r="QO782" s="154"/>
      <c r="QP782" s="154"/>
      <c r="QQ782" s="154"/>
      <c r="QR782" s="154"/>
      <c r="QS782" s="154"/>
      <c r="QT782" s="154"/>
      <c r="QU782" s="154"/>
      <c r="QV782" s="154"/>
      <c r="QW782" s="154"/>
      <c r="QX782" s="154"/>
      <c r="QY782" s="154"/>
      <c r="QZ782" s="154"/>
      <c r="RA782" s="154"/>
      <c r="RB782" s="154"/>
      <c r="RC782" s="154"/>
      <c r="RD782" s="154"/>
      <c r="RE782" s="154"/>
      <c r="RF782" s="154"/>
      <c r="RG782" s="154"/>
      <c r="RH782" s="154"/>
      <c r="RI782" s="154"/>
      <c r="RJ782" s="154"/>
      <c r="RK782" s="154"/>
      <c r="RL782" s="154"/>
      <c r="RM782" s="154"/>
      <c r="RN782" s="154"/>
      <c r="RO782" s="154"/>
      <c r="RP782" s="154"/>
      <c r="RQ782" s="154"/>
      <c r="RR782" s="154"/>
      <c r="RS782" s="154"/>
      <c r="RT782" s="154"/>
      <c r="RU782" s="154"/>
      <c r="RV782" s="154"/>
      <c r="RW782" s="154"/>
      <c r="RX782" s="154"/>
      <c r="RY782" s="154"/>
      <c r="RZ782" s="154"/>
      <c r="SA782" s="154"/>
      <c r="SB782" s="154"/>
      <c r="SC782" s="154"/>
      <c r="SD782" s="154"/>
      <c r="SE782" s="154"/>
      <c r="SF782" s="154"/>
      <c r="SG782" s="154"/>
      <c r="SH782" s="154"/>
      <c r="SI782" s="154"/>
      <c r="SJ782" s="154"/>
      <c r="SK782" s="154"/>
      <c r="SL782" s="154"/>
      <c r="SM782" s="154"/>
      <c r="SN782" s="154"/>
      <c r="SO782" s="154"/>
      <c r="SP782" s="154"/>
      <c r="SQ782" s="154"/>
      <c r="SR782" s="154"/>
      <c r="SS782" s="154"/>
      <c r="ST782" s="154"/>
      <c r="SU782" s="154"/>
      <c r="SV782" s="154"/>
      <c r="SW782" s="154"/>
      <c r="SX782" s="154"/>
      <c r="SY782" s="154"/>
      <c r="SZ782" s="154"/>
      <c r="TA782" s="154"/>
      <c r="TB782" s="154"/>
      <c r="TC782" s="154"/>
      <c r="TD782" s="154"/>
      <c r="TE782" s="154"/>
      <c r="TF782" s="154"/>
      <c r="TG782" s="154"/>
      <c r="TH782" s="154"/>
      <c r="TI782" s="154"/>
      <c r="TJ782" s="154"/>
      <c r="TK782" s="154"/>
      <c r="TL782" s="154"/>
      <c r="TM782" s="154"/>
      <c r="TN782" s="154"/>
      <c r="TO782" s="154"/>
      <c r="TP782" s="154"/>
      <c r="TQ782" s="154"/>
      <c r="TR782" s="154"/>
      <c r="TS782" s="154"/>
      <c r="TT782" s="154"/>
      <c r="TU782" s="154"/>
      <c r="TV782" s="154"/>
      <c r="TW782" s="154"/>
      <c r="TX782" s="154"/>
      <c r="TY782" s="154"/>
      <c r="TZ782" s="154"/>
      <c r="UA782" s="154"/>
      <c r="UB782" s="154"/>
      <c r="UC782" s="154"/>
      <c r="UD782" s="154"/>
      <c r="UE782" s="154"/>
      <c r="UF782" s="154"/>
      <c r="UG782" s="154"/>
      <c r="UH782" s="154"/>
      <c r="UI782" s="154"/>
      <c r="UJ782" s="154"/>
      <c r="UK782" s="154"/>
      <c r="UL782" s="154"/>
      <c r="UM782" s="154"/>
      <c r="UN782" s="154"/>
      <c r="UO782" s="154"/>
      <c r="UP782" s="154"/>
      <c r="UQ782" s="154"/>
      <c r="UR782" s="154"/>
      <c r="US782" s="154"/>
      <c r="UT782" s="154"/>
      <c r="UU782" s="154"/>
      <c r="UV782" s="154"/>
      <c r="UW782" s="154"/>
      <c r="UX782" s="154"/>
      <c r="UY782" s="154"/>
      <c r="UZ782" s="154"/>
      <c r="VA782" s="154"/>
      <c r="VB782" s="154"/>
      <c r="VC782" s="154"/>
      <c r="VD782" s="154"/>
      <c r="VE782" s="154"/>
      <c r="VF782" s="154"/>
      <c r="VG782" s="154"/>
      <c r="VH782" s="154"/>
      <c r="VI782" s="154"/>
      <c r="VJ782" s="154"/>
      <c r="VK782" s="154"/>
      <c r="VL782" s="154"/>
      <c r="VM782" s="154"/>
      <c r="VN782" s="154"/>
      <c r="VO782" s="154"/>
      <c r="VP782" s="154"/>
      <c r="VQ782" s="154"/>
      <c r="VR782" s="154"/>
      <c r="VS782" s="154"/>
      <c r="VT782" s="154"/>
      <c r="VU782" s="154"/>
      <c r="VV782" s="154"/>
      <c r="VW782" s="154"/>
    </row>
    <row r="783" spans="1:595" s="153" customFormat="1" ht="100.5" customHeight="1">
      <c r="A783" s="798"/>
      <c r="B783" s="673" t="s">
        <v>1624</v>
      </c>
      <c r="C783" s="657" t="s">
        <v>1625</v>
      </c>
      <c r="D783" s="659" t="s">
        <v>1279</v>
      </c>
      <c r="E783" s="491" t="s">
        <v>1598</v>
      </c>
      <c r="F783" s="196" t="s">
        <v>51</v>
      </c>
      <c r="G783" s="222">
        <v>45292</v>
      </c>
      <c r="H783" s="196" t="s">
        <v>24</v>
      </c>
      <c r="I783" s="212" t="s">
        <v>352</v>
      </c>
      <c r="J783" s="212" t="s">
        <v>352</v>
      </c>
      <c r="K783" s="197" t="s">
        <v>1623</v>
      </c>
      <c r="L783" s="212" t="s">
        <v>28</v>
      </c>
      <c r="M783" s="152">
        <f>M784</f>
        <v>10000</v>
      </c>
      <c r="N783" s="152">
        <f t="shared" ref="N783:R783" si="107">N784</f>
        <v>10000</v>
      </c>
      <c r="O783" s="152">
        <f t="shared" si="107"/>
        <v>30000</v>
      </c>
      <c r="P783" s="152">
        <f t="shared" si="107"/>
        <v>30000</v>
      </c>
      <c r="Q783" s="152">
        <f t="shared" si="107"/>
        <v>30000</v>
      </c>
      <c r="R783" s="152">
        <f t="shared" si="107"/>
        <v>30000</v>
      </c>
      <c r="S783" s="546"/>
      <c r="AU783" s="154"/>
      <c r="AV783" s="154"/>
      <c r="AW783" s="154"/>
      <c r="AX783" s="154"/>
      <c r="AY783" s="154"/>
      <c r="AZ783" s="154"/>
      <c r="BA783" s="154"/>
      <c r="BB783" s="154"/>
      <c r="BC783" s="154"/>
      <c r="BD783" s="154"/>
      <c r="BE783" s="154"/>
      <c r="BF783" s="154"/>
      <c r="BG783" s="154"/>
      <c r="BH783" s="154"/>
      <c r="BI783" s="154"/>
      <c r="BJ783" s="154"/>
      <c r="BK783" s="154"/>
      <c r="BL783" s="154"/>
      <c r="BM783" s="154"/>
      <c r="BN783" s="154"/>
      <c r="BO783" s="154"/>
      <c r="BP783" s="154"/>
      <c r="BQ783" s="154"/>
      <c r="BR783" s="154"/>
      <c r="BS783" s="154"/>
      <c r="BT783" s="154"/>
      <c r="BU783" s="154"/>
      <c r="BV783" s="154"/>
      <c r="BW783" s="154"/>
      <c r="BX783" s="154"/>
      <c r="BY783" s="154"/>
      <c r="BZ783" s="154"/>
      <c r="CA783" s="154"/>
      <c r="CB783" s="154"/>
      <c r="CC783" s="154"/>
      <c r="CD783" s="154"/>
      <c r="CE783" s="154"/>
      <c r="CF783" s="154"/>
      <c r="CG783" s="154"/>
      <c r="CH783" s="154"/>
      <c r="CI783" s="154"/>
      <c r="CJ783" s="154"/>
      <c r="CK783" s="154"/>
      <c r="CL783" s="154"/>
      <c r="CM783" s="154"/>
      <c r="CN783" s="154"/>
      <c r="CO783" s="154"/>
      <c r="CP783" s="154"/>
      <c r="CQ783" s="154"/>
      <c r="CR783" s="154"/>
      <c r="CS783" s="154"/>
      <c r="CT783" s="154"/>
      <c r="CU783" s="154"/>
      <c r="CV783" s="154"/>
      <c r="CW783" s="154"/>
      <c r="CX783" s="154"/>
      <c r="CY783" s="154"/>
      <c r="CZ783" s="154"/>
      <c r="DA783" s="154"/>
      <c r="DB783" s="154"/>
      <c r="DC783" s="154"/>
      <c r="DD783" s="154"/>
      <c r="DE783" s="154"/>
      <c r="DF783" s="154"/>
      <c r="DG783" s="154"/>
      <c r="DH783" s="154"/>
      <c r="DI783" s="154"/>
      <c r="DJ783" s="154"/>
      <c r="DK783" s="154"/>
      <c r="DL783" s="154"/>
      <c r="DM783" s="154"/>
      <c r="DN783" s="154"/>
      <c r="DO783" s="154"/>
      <c r="DP783" s="154"/>
      <c r="DQ783" s="154"/>
      <c r="DR783" s="154"/>
      <c r="DS783" s="154"/>
      <c r="DT783" s="154"/>
      <c r="DU783" s="154"/>
      <c r="DV783" s="154"/>
      <c r="DW783" s="154"/>
      <c r="DX783" s="154"/>
      <c r="DY783" s="154"/>
      <c r="DZ783" s="154"/>
      <c r="EA783" s="154"/>
      <c r="EB783" s="154"/>
      <c r="EC783" s="154"/>
      <c r="ED783" s="154"/>
      <c r="EE783" s="154"/>
      <c r="EF783" s="154"/>
      <c r="EG783" s="154"/>
      <c r="EH783" s="154"/>
      <c r="EI783" s="154"/>
      <c r="EJ783" s="154"/>
      <c r="EK783" s="154"/>
      <c r="EL783" s="154"/>
      <c r="EM783" s="154"/>
      <c r="EN783" s="154"/>
      <c r="EO783" s="154"/>
      <c r="EP783" s="154"/>
      <c r="EQ783" s="154"/>
      <c r="ER783" s="154"/>
      <c r="ES783" s="154"/>
      <c r="ET783" s="154"/>
      <c r="EU783" s="154"/>
      <c r="EV783" s="154"/>
      <c r="EW783" s="154"/>
      <c r="EX783" s="154"/>
      <c r="EY783" s="154"/>
      <c r="EZ783" s="154"/>
      <c r="FA783" s="154"/>
      <c r="FB783" s="154"/>
      <c r="FC783" s="154"/>
      <c r="FD783" s="154"/>
      <c r="FE783" s="154"/>
      <c r="FF783" s="154"/>
      <c r="FG783" s="154"/>
      <c r="FH783" s="154"/>
      <c r="FI783" s="154"/>
      <c r="FJ783" s="154"/>
      <c r="FK783" s="154"/>
      <c r="FL783" s="154"/>
      <c r="FM783" s="154"/>
      <c r="FN783" s="154"/>
      <c r="FO783" s="154"/>
      <c r="FP783" s="154"/>
      <c r="FQ783" s="154"/>
      <c r="FR783" s="154"/>
      <c r="FS783" s="154"/>
      <c r="FT783" s="154"/>
      <c r="FU783" s="154"/>
      <c r="FV783" s="154"/>
      <c r="FW783" s="154"/>
      <c r="FX783" s="154"/>
      <c r="FY783" s="154"/>
      <c r="FZ783" s="154"/>
      <c r="GA783" s="154"/>
      <c r="GB783" s="154"/>
      <c r="GC783" s="154"/>
      <c r="GD783" s="154"/>
      <c r="GE783" s="154"/>
      <c r="GF783" s="154"/>
      <c r="GG783" s="154"/>
      <c r="GH783" s="154"/>
      <c r="GI783" s="154"/>
      <c r="GJ783" s="154"/>
      <c r="GK783" s="154"/>
      <c r="GL783" s="154"/>
      <c r="GM783" s="154"/>
      <c r="GN783" s="154"/>
      <c r="GO783" s="154"/>
      <c r="GP783" s="154"/>
      <c r="GQ783" s="154"/>
      <c r="GR783" s="154"/>
      <c r="GS783" s="154"/>
      <c r="GT783" s="154"/>
      <c r="GU783" s="154"/>
      <c r="GV783" s="154"/>
      <c r="GW783" s="154"/>
      <c r="GX783" s="154"/>
      <c r="GY783" s="154"/>
      <c r="GZ783" s="154"/>
      <c r="HA783" s="154"/>
      <c r="HB783" s="154"/>
      <c r="HC783" s="154"/>
      <c r="HD783" s="154"/>
      <c r="HE783" s="154"/>
      <c r="HF783" s="154"/>
      <c r="HG783" s="154"/>
      <c r="HH783" s="154"/>
      <c r="HI783" s="154"/>
      <c r="HJ783" s="154"/>
      <c r="HK783" s="154"/>
      <c r="HL783" s="154"/>
      <c r="HM783" s="154"/>
      <c r="HN783" s="154"/>
      <c r="HO783" s="154"/>
      <c r="HP783" s="154"/>
      <c r="HQ783" s="154"/>
      <c r="HR783" s="154"/>
      <c r="HS783" s="154"/>
      <c r="HT783" s="154"/>
      <c r="HU783" s="154"/>
      <c r="HV783" s="154"/>
      <c r="HW783" s="154"/>
      <c r="HX783" s="154"/>
      <c r="HY783" s="154"/>
      <c r="HZ783" s="154"/>
      <c r="IA783" s="154"/>
      <c r="IB783" s="154"/>
      <c r="IC783" s="154"/>
      <c r="ID783" s="154"/>
      <c r="IE783" s="154"/>
      <c r="IF783" s="154"/>
      <c r="IG783" s="154"/>
      <c r="IH783" s="154"/>
      <c r="II783" s="154"/>
      <c r="IJ783" s="154"/>
      <c r="IK783" s="154"/>
      <c r="IL783" s="154"/>
      <c r="IM783" s="154"/>
      <c r="IN783" s="154"/>
      <c r="IO783" s="154"/>
      <c r="IP783" s="154"/>
      <c r="IQ783" s="154"/>
      <c r="IR783" s="154"/>
      <c r="IS783" s="154"/>
      <c r="IT783" s="154"/>
      <c r="IU783" s="154"/>
      <c r="IV783" s="154"/>
      <c r="IW783" s="154"/>
      <c r="IX783" s="154"/>
      <c r="IY783" s="154"/>
      <c r="IZ783" s="154"/>
      <c r="JA783" s="154"/>
      <c r="JB783" s="154"/>
      <c r="JC783" s="154"/>
      <c r="JD783" s="154"/>
      <c r="JE783" s="154"/>
      <c r="JF783" s="154"/>
      <c r="JG783" s="154"/>
      <c r="JH783" s="154"/>
      <c r="JI783" s="154"/>
      <c r="JJ783" s="154"/>
      <c r="JK783" s="154"/>
      <c r="JL783" s="154"/>
      <c r="JM783" s="154"/>
      <c r="JN783" s="154"/>
      <c r="JO783" s="154"/>
      <c r="JP783" s="154"/>
      <c r="JQ783" s="154"/>
      <c r="JR783" s="154"/>
      <c r="JS783" s="154"/>
      <c r="JT783" s="154"/>
      <c r="JU783" s="154"/>
      <c r="JV783" s="154"/>
      <c r="JW783" s="154"/>
      <c r="JX783" s="154"/>
      <c r="JY783" s="154"/>
      <c r="JZ783" s="154"/>
      <c r="KA783" s="154"/>
      <c r="KB783" s="154"/>
      <c r="KC783" s="154"/>
      <c r="KD783" s="154"/>
      <c r="KE783" s="154"/>
      <c r="KF783" s="154"/>
      <c r="KG783" s="154"/>
      <c r="KH783" s="154"/>
      <c r="KI783" s="154"/>
      <c r="KJ783" s="154"/>
      <c r="KK783" s="154"/>
      <c r="KL783" s="154"/>
      <c r="KM783" s="154"/>
      <c r="KN783" s="154"/>
      <c r="KO783" s="154"/>
      <c r="KP783" s="154"/>
      <c r="KQ783" s="154"/>
      <c r="KR783" s="154"/>
      <c r="KS783" s="154"/>
      <c r="KT783" s="154"/>
      <c r="KU783" s="154"/>
      <c r="KV783" s="154"/>
      <c r="KW783" s="154"/>
      <c r="KX783" s="154"/>
      <c r="KY783" s="154"/>
      <c r="KZ783" s="154"/>
      <c r="LA783" s="154"/>
      <c r="LB783" s="154"/>
      <c r="LC783" s="154"/>
      <c r="LD783" s="154"/>
      <c r="LE783" s="154"/>
      <c r="LF783" s="154"/>
      <c r="LG783" s="154"/>
      <c r="LH783" s="154"/>
      <c r="LI783" s="154"/>
      <c r="LJ783" s="154"/>
      <c r="LK783" s="154"/>
      <c r="LL783" s="154"/>
      <c r="LM783" s="154"/>
      <c r="LN783" s="154"/>
      <c r="LO783" s="154"/>
      <c r="LP783" s="154"/>
      <c r="LQ783" s="154"/>
      <c r="LR783" s="154"/>
      <c r="LS783" s="154"/>
      <c r="LT783" s="154"/>
      <c r="LU783" s="154"/>
      <c r="LV783" s="154"/>
      <c r="LW783" s="154"/>
      <c r="LX783" s="154"/>
      <c r="LY783" s="154"/>
      <c r="LZ783" s="154"/>
      <c r="MA783" s="154"/>
      <c r="MB783" s="154"/>
      <c r="MC783" s="154"/>
      <c r="MD783" s="154"/>
      <c r="ME783" s="154"/>
      <c r="MF783" s="154"/>
      <c r="MG783" s="154"/>
      <c r="MH783" s="154"/>
      <c r="MI783" s="154"/>
      <c r="MJ783" s="154"/>
      <c r="MK783" s="154"/>
      <c r="ML783" s="154"/>
      <c r="MM783" s="154"/>
      <c r="MN783" s="154"/>
      <c r="MO783" s="154"/>
      <c r="MP783" s="154"/>
      <c r="MQ783" s="154"/>
      <c r="MR783" s="154"/>
      <c r="MS783" s="154"/>
      <c r="MT783" s="154"/>
      <c r="MU783" s="154"/>
      <c r="MV783" s="154"/>
      <c r="MW783" s="154"/>
      <c r="MX783" s="154"/>
      <c r="MY783" s="154"/>
      <c r="MZ783" s="154"/>
      <c r="NA783" s="154"/>
      <c r="NB783" s="154"/>
      <c r="NC783" s="154"/>
      <c r="ND783" s="154"/>
      <c r="NE783" s="154"/>
      <c r="NF783" s="154"/>
      <c r="NG783" s="154"/>
      <c r="NH783" s="154"/>
      <c r="NI783" s="154"/>
      <c r="NJ783" s="154"/>
      <c r="NK783" s="154"/>
      <c r="NL783" s="154"/>
      <c r="NM783" s="154"/>
      <c r="NN783" s="154"/>
      <c r="NO783" s="154"/>
      <c r="NP783" s="154"/>
      <c r="NQ783" s="154"/>
      <c r="NR783" s="154"/>
      <c r="NS783" s="154"/>
      <c r="NT783" s="154"/>
      <c r="NU783" s="154"/>
      <c r="NV783" s="154"/>
      <c r="NW783" s="154"/>
      <c r="NX783" s="154"/>
      <c r="NY783" s="154"/>
      <c r="NZ783" s="154"/>
      <c r="OA783" s="154"/>
      <c r="OB783" s="154"/>
      <c r="OC783" s="154"/>
      <c r="OD783" s="154"/>
      <c r="OE783" s="154"/>
      <c r="OF783" s="154"/>
      <c r="OG783" s="154"/>
      <c r="OH783" s="154"/>
      <c r="OI783" s="154"/>
      <c r="OJ783" s="154"/>
      <c r="OK783" s="154"/>
      <c r="OL783" s="154"/>
      <c r="OM783" s="154"/>
      <c r="ON783" s="154"/>
      <c r="OO783" s="154"/>
      <c r="OP783" s="154"/>
      <c r="OQ783" s="154"/>
      <c r="OR783" s="154"/>
      <c r="OS783" s="154"/>
      <c r="OT783" s="154"/>
      <c r="OU783" s="154"/>
      <c r="OV783" s="154"/>
      <c r="OW783" s="154"/>
      <c r="OX783" s="154"/>
      <c r="OY783" s="154"/>
      <c r="OZ783" s="154"/>
      <c r="PA783" s="154"/>
      <c r="PB783" s="154"/>
      <c r="PC783" s="154"/>
      <c r="PD783" s="154"/>
      <c r="PE783" s="154"/>
      <c r="PF783" s="154"/>
      <c r="PG783" s="154"/>
      <c r="PH783" s="154"/>
      <c r="PI783" s="154"/>
      <c r="PJ783" s="154"/>
      <c r="PK783" s="154"/>
      <c r="PL783" s="154"/>
      <c r="PM783" s="154"/>
      <c r="PN783" s="154"/>
      <c r="PO783" s="154"/>
      <c r="PP783" s="154"/>
      <c r="PQ783" s="154"/>
      <c r="PR783" s="154"/>
      <c r="PS783" s="154"/>
      <c r="PT783" s="154"/>
      <c r="PU783" s="154"/>
      <c r="PV783" s="154"/>
      <c r="PW783" s="154"/>
      <c r="PX783" s="154"/>
      <c r="PY783" s="154"/>
      <c r="PZ783" s="154"/>
      <c r="QA783" s="154"/>
      <c r="QB783" s="154"/>
      <c r="QC783" s="154"/>
      <c r="QD783" s="154"/>
      <c r="QE783" s="154"/>
      <c r="QF783" s="154"/>
      <c r="QG783" s="154"/>
      <c r="QH783" s="154"/>
      <c r="QI783" s="154"/>
      <c r="QJ783" s="154"/>
      <c r="QK783" s="154"/>
      <c r="QL783" s="154"/>
      <c r="QM783" s="154"/>
      <c r="QN783" s="154"/>
      <c r="QO783" s="154"/>
      <c r="QP783" s="154"/>
      <c r="QQ783" s="154"/>
      <c r="QR783" s="154"/>
      <c r="QS783" s="154"/>
      <c r="QT783" s="154"/>
      <c r="QU783" s="154"/>
      <c r="QV783" s="154"/>
      <c r="QW783" s="154"/>
      <c r="QX783" s="154"/>
      <c r="QY783" s="154"/>
      <c r="QZ783" s="154"/>
      <c r="RA783" s="154"/>
      <c r="RB783" s="154"/>
      <c r="RC783" s="154"/>
      <c r="RD783" s="154"/>
      <c r="RE783" s="154"/>
      <c r="RF783" s="154"/>
      <c r="RG783" s="154"/>
      <c r="RH783" s="154"/>
      <c r="RI783" s="154"/>
      <c r="RJ783" s="154"/>
      <c r="RK783" s="154"/>
      <c r="RL783" s="154"/>
      <c r="RM783" s="154"/>
      <c r="RN783" s="154"/>
      <c r="RO783" s="154"/>
      <c r="RP783" s="154"/>
      <c r="RQ783" s="154"/>
      <c r="RR783" s="154"/>
      <c r="RS783" s="154"/>
      <c r="RT783" s="154"/>
      <c r="RU783" s="154"/>
      <c r="RV783" s="154"/>
      <c r="RW783" s="154"/>
      <c r="RX783" s="154"/>
      <c r="RY783" s="154"/>
      <c r="RZ783" s="154"/>
      <c r="SA783" s="154"/>
      <c r="SB783" s="154"/>
      <c r="SC783" s="154"/>
      <c r="SD783" s="154"/>
      <c r="SE783" s="154"/>
      <c r="SF783" s="154"/>
      <c r="SG783" s="154"/>
      <c r="SH783" s="154"/>
      <c r="SI783" s="154"/>
      <c r="SJ783" s="154"/>
      <c r="SK783" s="154"/>
      <c r="SL783" s="154"/>
      <c r="SM783" s="154"/>
      <c r="SN783" s="154"/>
      <c r="SO783" s="154"/>
      <c r="SP783" s="154"/>
      <c r="SQ783" s="154"/>
      <c r="SR783" s="154"/>
      <c r="SS783" s="154"/>
      <c r="ST783" s="154"/>
      <c r="SU783" s="154"/>
      <c r="SV783" s="154"/>
      <c r="SW783" s="154"/>
      <c r="SX783" s="154"/>
      <c r="SY783" s="154"/>
      <c r="SZ783" s="154"/>
      <c r="TA783" s="154"/>
      <c r="TB783" s="154"/>
      <c r="TC783" s="154"/>
      <c r="TD783" s="154"/>
      <c r="TE783" s="154"/>
      <c r="TF783" s="154"/>
      <c r="TG783" s="154"/>
      <c r="TH783" s="154"/>
      <c r="TI783" s="154"/>
      <c r="TJ783" s="154"/>
      <c r="TK783" s="154"/>
      <c r="TL783" s="154"/>
      <c r="TM783" s="154"/>
      <c r="TN783" s="154"/>
      <c r="TO783" s="154"/>
      <c r="TP783" s="154"/>
      <c r="TQ783" s="154"/>
      <c r="TR783" s="154"/>
      <c r="TS783" s="154"/>
      <c r="TT783" s="154"/>
      <c r="TU783" s="154"/>
      <c r="TV783" s="154"/>
      <c r="TW783" s="154"/>
      <c r="TX783" s="154"/>
      <c r="TY783" s="154"/>
      <c r="TZ783" s="154"/>
      <c r="UA783" s="154"/>
      <c r="UB783" s="154"/>
      <c r="UC783" s="154"/>
      <c r="UD783" s="154"/>
      <c r="UE783" s="154"/>
      <c r="UF783" s="154"/>
      <c r="UG783" s="154"/>
      <c r="UH783" s="154"/>
      <c r="UI783" s="154"/>
      <c r="UJ783" s="154"/>
      <c r="UK783" s="154"/>
      <c r="UL783" s="154"/>
      <c r="UM783" s="154"/>
      <c r="UN783" s="154"/>
      <c r="UO783" s="154"/>
      <c r="UP783" s="154"/>
      <c r="UQ783" s="154"/>
      <c r="UR783" s="154"/>
      <c r="US783" s="154"/>
      <c r="UT783" s="154"/>
      <c r="UU783" s="154"/>
      <c r="UV783" s="154"/>
      <c r="UW783" s="154"/>
      <c r="UX783" s="154"/>
      <c r="UY783" s="154"/>
      <c r="UZ783" s="154"/>
      <c r="VA783" s="154"/>
      <c r="VB783" s="154"/>
      <c r="VC783" s="154"/>
      <c r="VD783" s="154"/>
      <c r="VE783" s="154"/>
      <c r="VF783" s="154"/>
      <c r="VG783" s="154"/>
      <c r="VH783" s="154"/>
      <c r="VI783" s="154"/>
      <c r="VJ783" s="154"/>
      <c r="VK783" s="154"/>
      <c r="VL783" s="154"/>
      <c r="VM783" s="154"/>
      <c r="VN783" s="154"/>
      <c r="VO783" s="154"/>
      <c r="VP783" s="154"/>
      <c r="VQ783" s="154"/>
      <c r="VR783" s="154"/>
      <c r="VS783" s="154"/>
      <c r="VT783" s="154"/>
      <c r="VU783" s="154"/>
      <c r="VV783" s="154"/>
      <c r="VW783" s="154"/>
    </row>
    <row r="784" spans="1:595" s="153" customFormat="1" ht="128.25" customHeight="1">
      <c r="A784" s="798"/>
      <c r="B784" s="689"/>
      <c r="C784" s="658"/>
      <c r="D784" s="660"/>
      <c r="E784" s="492" t="s">
        <v>1284</v>
      </c>
      <c r="F784" s="238" t="s">
        <v>51</v>
      </c>
      <c r="G784" s="171">
        <v>45467</v>
      </c>
      <c r="H784" s="170" t="s">
        <v>24</v>
      </c>
      <c r="I784" s="192" t="s">
        <v>352</v>
      </c>
      <c r="J784" s="192" t="s">
        <v>352</v>
      </c>
      <c r="K784" s="175" t="s">
        <v>1623</v>
      </c>
      <c r="L784" s="192" t="s">
        <v>36</v>
      </c>
      <c r="M784" s="155">
        <v>10000</v>
      </c>
      <c r="N784" s="155">
        <v>10000</v>
      </c>
      <c r="O784" s="155">
        <v>30000</v>
      </c>
      <c r="P784" s="168">
        <v>30000</v>
      </c>
      <c r="Q784" s="161">
        <v>30000</v>
      </c>
      <c r="R784" s="155">
        <v>30000</v>
      </c>
      <c r="S784" s="545">
        <v>3</v>
      </c>
      <c r="AU784" s="154"/>
      <c r="AV784" s="154"/>
      <c r="AW784" s="154"/>
      <c r="AX784" s="154"/>
      <c r="AY784" s="154"/>
      <c r="AZ784" s="154"/>
      <c r="BA784" s="154"/>
      <c r="BB784" s="154"/>
      <c r="BC784" s="154"/>
      <c r="BD784" s="154"/>
      <c r="BE784" s="154"/>
      <c r="BF784" s="154"/>
      <c r="BG784" s="154"/>
      <c r="BH784" s="154"/>
      <c r="BI784" s="154"/>
      <c r="BJ784" s="154"/>
      <c r="BK784" s="154"/>
      <c r="BL784" s="154"/>
      <c r="BM784" s="154"/>
      <c r="BN784" s="154"/>
      <c r="BO784" s="154"/>
      <c r="BP784" s="154"/>
      <c r="BQ784" s="154"/>
      <c r="BR784" s="154"/>
      <c r="BS784" s="154"/>
      <c r="BT784" s="154"/>
      <c r="BU784" s="154"/>
      <c r="BV784" s="154"/>
      <c r="BW784" s="154"/>
      <c r="BX784" s="154"/>
      <c r="BY784" s="154"/>
      <c r="BZ784" s="154"/>
      <c r="CA784" s="154"/>
      <c r="CB784" s="154"/>
      <c r="CC784" s="154"/>
      <c r="CD784" s="154"/>
      <c r="CE784" s="154"/>
      <c r="CF784" s="154"/>
      <c r="CG784" s="154"/>
      <c r="CH784" s="154"/>
      <c r="CI784" s="154"/>
      <c r="CJ784" s="154"/>
      <c r="CK784" s="154"/>
      <c r="CL784" s="154"/>
      <c r="CM784" s="154"/>
      <c r="CN784" s="154"/>
      <c r="CO784" s="154"/>
      <c r="CP784" s="154"/>
      <c r="CQ784" s="154"/>
      <c r="CR784" s="154"/>
      <c r="CS784" s="154"/>
      <c r="CT784" s="154"/>
      <c r="CU784" s="154"/>
      <c r="CV784" s="154"/>
      <c r="CW784" s="154"/>
      <c r="CX784" s="154"/>
      <c r="CY784" s="154"/>
      <c r="CZ784" s="154"/>
      <c r="DA784" s="154"/>
      <c r="DB784" s="154"/>
      <c r="DC784" s="154"/>
      <c r="DD784" s="154"/>
      <c r="DE784" s="154"/>
      <c r="DF784" s="154"/>
      <c r="DG784" s="154"/>
      <c r="DH784" s="154"/>
      <c r="DI784" s="154"/>
      <c r="DJ784" s="154"/>
      <c r="DK784" s="154"/>
      <c r="DL784" s="154"/>
      <c r="DM784" s="154"/>
      <c r="DN784" s="154"/>
      <c r="DO784" s="154"/>
      <c r="DP784" s="154"/>
      <c r="DQ784" s="154"/>
      <c r="DR784" s="154"/>
      <c r="DS784" s="154"/>
      <c r="DT784" s="154"/>
      <c r="DU784" s="154"/>
      <c r="DV784" s="154"/>
      <c r="DW784" s="154"/>
      <c r="DX784" s="154"/>
      <c r="DY784" s="154"/>
      <c r="DZ784" s="154"/>
      <c r="EA784" s="154"/>
      <c r="EB784" s="154"/>
      <c r="EC784" s="154"/>
      <c r="ED784" s="154"/>
      <c r="EE784" s="154"/>
      <c r="EF784" s="154"/>
      <c r="EG784" s="154"/>
      <c r="EH784" s="154"/>
      <c r="EI784" s="154"/>
      <c r="EJ784" s="154"/>
      <c r="EK784" s="154"/>
      <c r="EL784" s="154"/>
      <c r="EM784" s="154"/>
      <c r="EN784" s="154"/>
      <c r="EO784" s="154"/>
      <c r="EP784" s="154"/>
      <c r="EQ784" s="154"/>
      <c r="ER784" s="154"/>
      <c r="ES784" s="154"/>
      <c r="ET784" s="154"/>
      <c r="EU784" s="154"/>
      <c r="EV784" s="154"/>
      <c r="EW784" s="154"/>
      <c r="EX784" s="154"/>
      <c r="EY784" s="154"/>
      <c r="EZ784" s="154"/>
      <c r="FA784" s="154"/>
      <c r="FB784" s="154"/>
      <c r="FC784" s="154"/>
      <c r="FD784" s="154"/>
      <c r="FE784" s="154"/>
      <c r="FF784" s="154"/>
      <c r="FG784" s="154"/>
      <c r="FH784" s="154"/>
      <c r="FI784" s="154"/>
      <c r="FJ784" s="154"/>
      <c r="FK784" s="154"/>
      <c r="FL784" s="154"/>
      <c r="FM784" s="154"/>
      <c r="FN784" s="154"/>
      <c r="FO784" s="154"/>
      <c r="FP784" s="154"/>
      <c r="FQ784" s="154"/>
      <c r="FR784" s="154"/>
      <c r="FS784" s="154"/>
      <c r="FT784" s="154"/>
      <c r="FU784" s="154"/>
      <c r="FV784" s="154"/>
      <c r="FW784" s="154"/>
      <c r="FX784" s="154"/>
      <c r="FY784" s="154"/>
      <c r="FZ784" s="154"/>
      <c r="GA784" s="154"/>
      <c r="GB784" s="154"/>
      <c r="GC784" s="154"/>
      <c r="GD784" s="154"/>
      <c r="GE784" s="154"/>
      <c r="GF784" s="154"/>
      <c r="GG784" s="154"/>
      <c r="GH784" s="154"/>
      <c r="GI784" s="154"/>
      <c r="GJ784" s="154"/>
      <c r="GK784" s="154"/>
      <c r="GL784" s="154"/>
      <c r="GM784" s="154"/>
      <c r="GN784" s="154"/>
      <c r="GO784" s="154"/>
      <c r="GP784" s="154"/>
      <c r="GQ784" s="154"/>
      <c r="GR784" s="154"/>
      <c r="GS784" s="154"/>
      <c r="GT784" s="154"/>
      <c r="GU784" s="154"/>
      <c r="GV784" s="154"/>
      <c r="GW784" s="154"/>
      <c r="GX784" s="154"/>
      <c r="GY784" s="154"/>
      <c r="GZ784" s="154"/>
      <c r="HA784" s="154"/>
      <c r="HB784" s="154"/>
      <c r="HC784" s="154"/>
      <c r="HD784" s="154"/>
      <c r="HE784" s="154"/>
      <c r="HF784" s="154"/>
      <c r="HG784" s="154"/>
      <c r="HH784" s="154"/>
      <c r="HI784" s="154"/>
      <c r="HJ784" s="154"/>
      <c r="HK784" s="154"/>
      <c r="HL784" s="154"/>
      <c r="HM784" s="154"/>
      <c r="HN784" s="154"/>
      <c r="HO784" s="154"/>
      <c r="HP784" s="154"/>
      <c r="HQ784" s="154"/>
      <c r="HR784" s="154"/>
      <c r="HS784" s="154"/>
      <c r="HT784" s="154"/>
      <c r="HU784" s="154"/>
      <c r="HV784" s="154"/>
      <c r="HW784" s="154"/>
      <c r="HX784" s="154"/>
      <c r="HY784" s="154"/>
      <c r="HZ784" s="154"/>
      <c r="IA784" s="154"/>
      <c r="IB784" s="154"/>
      <c r="IC784" s="154"/>
      <c r="ID784" s="154"/>
      <c r="IE784" s="154"/>
      <c r="IF784" s="154"/>
      <c r="IG784" s="154"/>
      <c r="IH784" s="154"/>
      <c r="II784" s="154"/>
      <c r="IJ784" s="154"/>
      <c r="IK784" s="154"/>
      <c r="IL784" s="154"/>
      <c r="IM784" s="154"/>
      <c r="IN784" s="154"/>
      <c r="IO784" s="154"/>
      <c r="IP784" s="154"/>
      <c r="IQ784" s="154"/>
      <c r="IR784" s="154"/>
      <c r="IS784" s="154"/>
      <c r="IT784" s="154"/>
      <c r="IU784" s="154"/>
      <c r="IV784" s="154"/>
      <c r="IW784" s="154"/>
      <c r="IX784" s="154"/>
      <c r="IY784" s="154"/>
      <c r="IZ784" s="154"/>
      <c r="JA784" s="154"/>
      <c r="JB784" s="154"/>
      <c r="JC784" s="154"/>
      <c r="JD784" s="154"/>
      <c r="JE784" s="154"/>
      <c r="JF784" s="154"/>
      <c r="JG784" s="154"/>
      <c r="JH784" s="154"/>
      <c r="JI784" s="154"/>
      <c r="JJ784" s="154"/>
      <c r="JK784" s="154"/>
      <c r="JL784" s="154"/>
      <c r="JM784" s="154"/>
      <c r="JN784" s="154"/>
      <c r="JO784" s="154"/>
      <c r="JP784" s="154"/>
      <c r="JQ784" s="154"/>
      <c r="JR784" s="154"/>
      <c r="JS784" s="154"/>
      <c r="JT784" s="154"/>
      <c r="JU784" s="154"/>
      <c r="JV784" s="154"/>
      <c r="JW784" s="154"/>
      <c r="JX784" s="154"/>
      <c r="JY784" s="154"/>
      <c r="JZ784" s="154"/>
      <c r="KA784" s="154"/>
      <c r="KB784" s="154"/>
      <c r="KC784" s="154"/>
      <c r="KD784" s="154"/>
      <c r="KE784" s="154"/>
      <c r="KF784" s="154"/>
      <c r="KG784" s="154"/>
      <c r="KH784" s="154"/>
      <c r="KI784" s="154"/>
      <c r="KJ784" s="154"/>
      <c r="KK784" s="154"/>
      <c r="KL784" s="154"/>
      <c r="KM784" s="154"/>
      <c r="KN784" s="154"/>
      <c r="KO784" s="154"/>
      <c r="KP784" s="154"/>
      <c r="KQ784" s="154"/>
      <c r="KR784" s="154"/>
      <c r="KS784" s="154"/>
      <c r="KT784" s="154"/>
      <c r="KU784" s="154"/>
      <c r="KV784" s="154"/>
      <c r="KW784" s="154"/>
      <c r="KX784" s="154"/>
      <c r="KY784" s="154"/>
      <c r="KZ784" s="154"/>
      <c r="LA784" s="154"/>
      <c r="LB784" s="154"/>
      <c r="LC784" s="154"/>
      <c r="LD784" s="154"/>
      <c r="LE784" s="154"/>
      <c r="LF784" s="154"/>
      <c r="LG784" s="154"/>
      <c r="LH784" s="154"/>
      <c r="LI784" s="154"/>
      <c r="LJ784" s="154"/>
      <c r="LK784" s="154"/>
      <c r="LL784" s="154"/>
      <c r="LM784" s="154"/>
      <c r="LN784" s="154"/>
      <c r="LO784" s="154"/>
      <c r="LP784" s="154"/>
      <c r="LQ784" s="154"/>
      <c r="LR784" s="154"/>
      <c r="LS784" s="154"/>
      <c r="LT784" s="154"/>
      <c r="LU784" s="154"/>
      <c r="LV784" s="154"/>
      <c r="LW784" s="154"/>
      <c r="LX784" s="154"/>
      <c r="LY784" s="154"/>
      <c r="LZ784" s="154"/>
      <c r="MA784" s="154"/>
      <c r="MB784" s="154"/>
      <c r="MC784" s="154"/>
      <c r="MD784" s="154"/>
      <c r="ME784" s="154"/>
      <c r="MF784" s="154"/>
      <c r="MG784" s="154"/>
      <c r="MH784" s="154"/>
      <c r="MI784" s="154"/>
      <c r="MJ784" s="154"/>
      <c r="MK784" s="154"/>
      <c r="ML784" s="154"/>
      <c r="MM784" s="154"/>
      <c r="MN784" s="154"/>
      <c r="MO784" s="154"/>
      <c r="MP784" s="154"/>
      <c r="MQ784" s="154"/>
      <c r="MR784" s="154"/>
      <c r="MS784" s="154"/>
      <c r="MT784" s="154"/>
      <c r="MU784" s="154"/>
      <c r="MV784" s="154"/>
      <c r="MW784" s="154"/>
      <c r="MX784" s="154"/>
      <c r="MY784" s="154"/>
      <c r="MZ784" s="154"/>
      <c r="NA784" s="154"/>
      <c r="NB784" s="154"/>
      <c r="NC784" s="154"/>
      <c r="ND784" s="154"/>
      <c r="NE784" s="154"/>
      <c r="NF784" s="154"/>
      <c r="NG784" s="154"/>
      <c r="NH784" s="154"/>
      <c r="NI784" s="154"/>
      <c r="NJ784" s="154"/>
      <c r="NK784" s="154"/>
      <c r="NL784" s="154"/>
      <c r="NM784" s="154"/>
      <c r="NN784" s="154"/>
      <c r="NO784" s="154"/>
      <c r="NP784" s="154"/>
      <c r="NQ784" s="154"/>
      <c r="NR784" s="154"/>
      <c r="NS784" s="154"/>
      <c r="NT784" s="154"/>
      <c r="NU784" s="154"/>
      <c r="NV784" s="154"/>
      <c r="NW784" s="154"/>
      <c r="NX784" s="154"/>
      <c r="NY784" s="154"/>
      <c r="NZ784" s="154"/>
      <c r="OA784" s="154"/>
      <c r="OB784" s="154"/>
      <c r="OC784" s="154"/>
      <c r="OD784" s="154"/>
      <c r="OE784" s="154"/>
      <c r="OF784" s="154"/>
      <c r="OG784" s="154"/>
      <c r="OH784" s="154"/>
      <c r="OI784" s="154"/>
      <c r="OJ784" s="154"/>
      <c r="OK784" s="154"/>
      <c r="OL784" s="154"/>
      <c r="OM784" s="154"/>
      <c r="ON784" s="154"/>
      <c r="OO784" s="154"/>
      <c r="OP784" s="154"/>
      <c r="OQ784" s="154"/>
      <c r="OR784" s="154"/>
      <c r="OS784" s="154"/>
      <c r="OT784" s="154"/>
      <c r="OU784" s="154"/>
      <c r="OV784" s="154"/>
      <c r="OW784" s="154"/>
      <c r="OX784" s="154"/>
      <c r="OY784" s="154"/>
      <c r="OZ784" s="154"/>
      <c r="PA784" s="154"/>
      <c r="PB784" s="154"/>
      <c r="PC784" s="154"/>
      <c r="PD784" s="154"/>
      <c r="PE784" s="154"/>
      <c r="PF784" s="154"/>
      <c r="PG784" s="154"/>
      <c r="PH784" s="154"/>
      <c r="PI784" s="154"/>
      <c r="PJ784" s="154"/>
      <c r="PK784" s="154"/>
      <c r="PL784" s="154"/>
      <c r="PM784" s="154"/>
      <c r="PN784" s="154"/>
      <c r="PO784" s="154"/>
      <c r="PP784" s="154"/>
      <c r="PQ784" s="154"/>
      <c r="PR784" s="154"/>
      <c r="PS784" s="154"/>
      <c r="PT784" s="154"/>
      <c r="PU784" s="154"/>
      <c r="PV784" s="154"/>
      <c r="PW784" s="154"/>
      <c r="PX784" s="154"/>
      <c r="PY784" s="154"/>
      <c r="PZ784" s="154"/>
      <c r="QA784" s="154"/>
      <c r="QB784" s="154"/>
      <c r="QC784" s="154"/>
      <c r="QD784" s="154"/>
      <c r="QE784" s="154"/>
      <c r="QF784" s="154"/>
      <c r="QG784" s="154"/>
      <c r="QH784" s="154"/>
      <c r="QI784" s="154"/>
      <c r="QJ784" s="154"/>
      <c r="QK784" s="154"/>
      <c r="QL784" s="154"/>
      <c r="QM784" s="154"/>
      <c r="QN784" s="154"/>
      <c r="QO784" s="154"/>
      <c r="QP784" s="154"/>
      <c r="QQ784" s="154"/>
      <c r="QR784" s="154"/>
      <c r="QS784" s="154"/>
      <c r="QT784" s="154"/>
      <c r="QU784" s="154"/>
      <c r="QV784" s="154"/>
      <c r="QW784" s="154"/>
      <c r="QX784" s="154"/>
      <c r="QY784" s="154"/>
      <c r="QZ784" s="154"/>
      <c r="RA784" s="154"/>
      <c r="RB784" s="154"/>
      <c r="RC784" s="154"/>
      <c r="RD784" s="154"/>
      <c r="RE784" s="154"/>
      <c r="RF784" s="154"/>
      <c r="RG784" s="154"/>
      <c r="RH784" s="154"/>
      <c r="RI784" s="154"/>
      <c r="RJ784" s="154"/>
      <c r="RK784" s="154"/>
      <c r="RL784" s="154"/>
      <c r="RM784" s="154"/>
      <c r="RN784" s="154"/>
      <c r="RO784" s="154"/>
      <c r="RP784" s="154"/>
      <c r="RQ784" s="154"/>
      <c r="RR784" s="154"/>
      <c r="RS784" s="154"/>
      <c r="RT784" s="154"/>
      <c r="RU784" s="154"/>
      <c r="RV784" s="154"/>
      <c r="RW784" s="154"/>
      <c r="RX784" s="154"/>
      <c r="RY784" s="154"/>
      <c r="RZ784" s="154"/>
      <c r="SA784" s="154"/>
      <c r="SB784" s="154"/>
      <c r="SC784" s="154"/>
      <c r="SD784" s="154"/>
      <c r="SE784" s="154"/>
      <c r="SF784" s="154"/>
      <c r="SG784" s="154"/>
      <c r="SH784" s="154"/>
      <c r="SI784" s="154"/>
      <c r="SJ784" s="154"/>
      <c r="SK784" s="154"/>
      <c r="SL784" s="154"/>
      <c r="SM784" s="154"/>
      <c r="SN784" s="154"/>
      <c r="SO784" s="154"/>
      <c r="SP784" s="154"/>
      <c r="SQ784" s="154"/>
      <c r="SR784" s="154"/>
      <c r="SS784" s="154"/>
      <c r="ST784" s="154"/>
      <c r="SU784" s="154"/>
      <c r="SV784" s="154"/>
      <c r="SW784" s="154"/>
      <c r="SX784" s="154"/>
      <c r="SY784" s="154"/>
      <c r="SZ784" s="154"/>
      <c r="TA784" s="154"/>
      <c r="TB784" s="154"/>
      <c r="TC784" s="154"/>
      <c r="TD784" s="154"/>
      <c r="TE784" s="154"/>
      <c r="TF784" s="154"/>
      <c r="TG784" s="154"/>
      <c r="TH784" s="154"/>
      <c r="TI784" s="154"/>
      <c r="TJ784" s="154"/>
      <c r="TK784" s="154"/>
      <c r="TL784" s="154"/>
      <c r="TM784" s="154"/>
      <c r="TN784" s="154"/>
      <c r="TO784" s="154"/>
      <c r="TP784" s="154"/>
      <c r="TQ784" s="154"/>
      <c r="TR784" s="154"/>
      <c r="TS784" s="154"/>
      <c r="TT784" s="154"/>
      <c r="TU784" s="154"/>
      <c r="TV784" s="154"/>
      <c r="TW784" s="154"/>
      <c r="TX784" s="154"/>
      <c r="TY784" s="154"/>
      <c r="TZ784" s="154"/>
      <c r="UA784" s="154"/>
      <c r="UB784" s="154"/>
      <c r="UC784" s="154"/>
      <c r="UD784" s="154"/>
      <c r="UE784" s="154"/>
      <c r="UF784" s="154"/>
      <c r="UG784" s="154"/>
      <c r="UH784" s="154"/>
      <c r="UI784" s="154"/>
      <c r="UJ784" s="154"/>
      <c r="UK784" s="154"/>
      <c r="UL784" s="154"/>
      <c r="UM784" s="154"/>
      <c r="UN784" s="154"/>
      <c r="UO784" s="154"/>
      <c r="UP784" s="154"/>
      <c r="UQ784" s="154"/>
      <c r="UR784" s="154"/>
      <c r="US784" s="154"/>
      <c r="UT784" s="154"/>
      <c r="UU784" s="154"/>
      <c r="UV784" s="154"/>
      <c r="UW784" s="154"/>
      <c r="UX784" s="154"/>
      <c r="UY784" s="154"/>
      <c r="UZ784" s="154"/>
      <c r="VA784" s="154"/>
      <c r="VB784" s="154"/>
      <c r="VC784" s="154"/>
      <c r="VD784" s="154"/>
      <c r="VE784" s="154"/>
      <c r="VF784" s="154"/>
      <c r="VG784" s="154"/>
      <c r="VH784" s="154"/>
      <c r="VI784" s="154"/>
      <c r="VJ784" s="154"/>
      <c r="VK784" s="154"/>
      <c r="VL784" s="154"/>
      <c r="VM784" s="154"/>
      <c r="VN784" s="154"/>
      <c r="VO784" s="154"/>
      <c r="VP784" s="154"/>
      <c r="VQ784" s="154"/>
      <c r="VR784" s="154"/>
      <c r="VS784" s="154"/>
      <c r="VT784" s="154"/>
      <c r="VU784" s="154"/>
      <c r="VV784" s="154"/>
      <c r="VW784" s="154"/>
    </row>
    <row r="785" spans="1:595" s="153" customFormat="1" ht="99" customHeight="1">
      <c r="A785" s="798"/>
      <c r="B785" s="673" t="s">
        <v>1626</v>
      </c>
      <c r="C785" s="657" t="s">
        <v>1627</v>
      </c>
      <c r="D785" s="659" t="s">
        <v>1279</v>
      </c>
      <c r="E785" s="491" t="s">
        <v>1598</v>
      </c>
      <c r="F785" s="196" t="s">
        <v>51</v>
      </c>
      <c r="G785" s="222">
        <v>45292</v>
      </c>
      <c r="H785" s="196" t="s">
        <v>24</v>
      </c>
      <c r="I785" s="212" t="s">
        <v>352</v>
      </c>
      <c r="J785" s="212" t="s">
        <v>352</v>
      </c>
      <c r="K785" s="197" t="s">
        <v>1623</v>
      </c>
      <c r="L785" s="212" t="s">
        <v>28</v>
      </c>
      <c r="M785" s="152">
        <f>M786</f>
        <v>10000</v>
      </c>
      <c r="N785" s="152">
        <f t="shared" ref="N785:R785" si="108">N786</f>
        <v>10000</v>
      </c>
      <c r="O785" s="152">
        <f t="shared" si="108"/>
        <v>20000</v>
      </c>
      <c r="P785" s="152">
        <f t="shared" si="108"/>
        <v>20000</v>
      </c>
      <c r="Q785" s="152">
        <f t="shared" si="108"/>
        <v>20000</v>
      </c>
      <c r="R785" s="152">
        <f t="shared" si="108"/>
        <v>20000</v>
      </c>
      <c r="S785" s="546"/>
      <c r="AU785" s="154"/>
      <c r="AV785" s="154"/>
      <c r="AW785" s="154"/>
      <c r="AX785" s="154"/>
      <c r="AY785" s="154"/>
      <c r="AZ785" s="154"/>
      <c r="BA785" s="154"/>
      <c r="BB785" s="154"/>
      <c r="BC785" s="154"/>
      <c r="BD785" s="154"/>
      <c r="BE785" s="154"/>
      <c r="BF785" s="154"/>
      <c r="BG785" s="154"/>
      <c r="BH785" s="154"/>
      <c r="BI785" s="154"/>
      <c r="BJ785" s="154"/>
      <c r="BK785" s="154"/>
      <c r="BL785" s="154"/>
      <c r="BM785" s="154"/>
      <c r="BN785" s="154"/>
      <c r="BO785" s="154"/>
      <c r="BP785" s="154"/>
      <c r="BQ785" s="154"/>
      <c r="BR785" s="154"/>
      <c r="BS785" s="154"/>
      <c r="BT785" s="154"/>
      <c r="BU785" s="154"/>
      <c r="BV785" s="154"/>
      <c r="BW785" s="154"/>
      <c r="BX785" s="154"/>
      <c r="BY785" s="154"/>
      <c r="BZ785" s="154"/>
      <c r="CA785" s="154"/>
      <c r="CB785" s="154"/>
      <c r="CC785" s="154"/>
      <c r="CD785" s="154"/>
      <c r="CE785" s="154"/>
      <c r="CF785" s="154"/>
      <c r="CG785" s="154"/>
      <c r="CH785" s="154"/>
      <c r="CI785" s="154"/>
      <c r="CJ785" s="154"/>
      <c r="CK785" s="154"/>
      <c r="CL785" s="154"/>
      <c r="CM785" s="154"/>
      <c r="CN785" s="154"/>
      <c r="CO785" s="154"/>
      <c r="CP785" s="154"/>
      <c r="CQ785" s="154"/>
      <c r="CR785" s="154"/>
      <c r="CS785" s="154"/>
      <c r="CT785" s="154"/>
      <c r="CU785" s="154"/>
      <c r="CV785" s="154"/>
      <c r="CW785" s="154"/>
      <c r="CX785" s="154"/>
      <c r="CY785" s="154"/>
      <c r="CZ785" s="154"/>
      <c r="DA785" s="154"/>
      <c r="DB785" s="154"/>
      <c r="DC785" s="154"/>
      <c r="DD785" s="154"/>
      <c r="DE785" s="154"/>
      <c r="DF785" s="154"/>
      <c r="DG785" s="154"/>
      <c r="DH785" s="154"/>
      <c r="DI785" s="154"/>
      <c r="DJ785" s="154"/>
      <c r="DK785" s="154"/>
      <c r="DL785" s="154"/>
      <c r="DM785" s="154"/>
      <c r="DN785" s="154"/>
      <c r="DO785" s="154"/>
      <c r="DP785" s="154"/>
      <c r="DQ785" s="154"/>
      <c r="DR785" s="154"/>
      <c r="DS785" s="154"/>
      <c r="DT785" s="154"/>
      <c r="DU785" s="154"/>
      <c r="DV785" s="154"/>
      <c r="DW785" s="154"/>
      <c r="DX785" s="154"/>
      <c r="DY785" s="154"/>
      <c r="DZ785" s="154"/>
      <c r="EA785" s="154"/>
      <c r="EB785" s="154"/>
      <c r="EC785" s="154"/>
      <c r="ED785" s="154"/>
      <c r="EE785" s="154"/>
      <c r="EF785" s="154"/>
      <c r="EG785" s="154"/>
      <c r="EH785" s="154"/>
      <c r="EI785" s="154"/>
      <c r="EJ785" s="154"/>
      <c r="EK785" s="154"/>
      <c r="EL785" s="154"/>
      <c r="EM785" s="154"/>
      <c r="EN785" s="154"/>
      <c r="EO785" s="154"/>
      <c r="EP785" s="154"/>
      <c r="EQ785" s="154"/>
      <c r="ER785" s="154"/>
      <c r="ES785" s="154"/>
      <c r="ET785" s="154"/>
      <c r="EU785" s="154"/>
      <c r="EV785" s="154"/>
      <c r="EW785" s="154"/>
      <c r="EX785" s="154"/>
      <c r="EY785" s="154"/>
      <c r="EZ785" s="154"/>
      <c r="FA785" s="154"/>
      <c r="FB785" s="154"/>
      <c r="FC785" s="154"/>
      <c r="FD785" s="154"/>
      <c r="FE785" s="154"/>
      <c r="FF785" s="154"/>
      <c r="FG785" s="154"/>
      <c r="FH785" s="154"/>
      <c r="FI785" s="154"/>
      <c r="FJ785" s="154"/>
      <c r="FK785" s="154"/>
      <c r="FL785" s="154"/>
      <c r="FM785" s="154"/>
      <c r="FN785" s="154"/>
      <c r="FO785" s="154"/>
      <c r="FP785" s="154"/>
      <c r="FQ785" s="154"/>
      <c r="FR785" s="154"/>
      <c r="FS785" s="154"/>
      <c r="FT785" s="154"/>
      <c r="FU785" s="154"/>
      <c r="FV785" s="154"/>
      <c r="FW785" s="154"/>
      <c r="FX785" s="154"/>
      <c r="FY785" s="154"/>
      <c r="FZ785" s="154"/>
      <c r="GA785" s="154"/>
      <c r="GB785" s="154"/>
      <c r="GC785" s="154"/>
      <c r="GD785" s="154"/>
      <c r="GE785" s="154"/>
      <c r="GF785" s="154"/>
      <c r="GG785" s="154"/>
      <c r="GH785" s="154"/>
      <c r="GI785" s="154"/>
      <c r="GJ785" s="154"/>
      <c r="GK785" s="154"/>
      <c r="GL785" s="154"/>
      <c r="GM785" s="154"/>
      <c r="GN785" s="154"/>
      <c r="GO785" s="154"/>
      <c r="GP785" s="154"/>
      <c r="GQ785" s="154"/>
      <c r="GR785" s="154"/>
      <c r="GS785" s="154"/>
      <c r="GT785" s="154"/>
      <c r="GU785" s="154"/>
      <c r="GV785" s="154"/>
      <c r="GW785" s="154"/>
      <c r="GX785" s="154"/>
      <c r="GY785" s="154"/>
      <c r="GZ785" s="154"/>
      <c r="HA785" s="154"/>
      <c r="HB785" s="154"/>
      <c r="HC785" s="154"/>
      <c r="HD785" s="154"/>
      <c r="HE785" s="154"/>
      <c r="HF785" s="154"/>
      <c r="HG785" s="154"/>
      <c r="HH785" s="154"/>
      <c r="HI785" s="154"/>
      <c r="HJ785" s="154"/>
      <c r="HK785" s="154"/>
      <c r="HL785" s="154"/>
      <c r="HM785" s="154"/>
      <c r="HN785" s="154"/>
      <c r="HO785" s="154"/>
      <c r="HP785" s="154"/>
      <c r="HQ785" s="154"/>
      <c r="HR785" s="154"/>
      <c r="HS785" s="154"/>
      <c r="HT785" s="154"/>
      <c r="HU785" s="154"/>
      <c r="HV785" s="154"/>
      <c r="HW785" s="154"/>
      <c r="HX785" s="154"/>
      <c r="HY785" s="154"/>
      <c r="HZ785" s="154"/>
      <c r="IA785" s="154"/>
      <c r="IB785" s="154"/>
      <c r="IC785" s="154"/>
      <c r="ID785" s="154"/>
      <c r="IE785" s="154"/>
      <c r="IF785" s="154"/>
      <c r="IG785" s="154"/>
      <c r="IH785" s="154"/>
      <c r="II785" s="154"/>
      <c r="IJ785" s="154"/>
      <c r="IK785" s="154"/>
      <c r="IL785" s="154"/>
      <c r="IM785" s="154"/>
      <c r="IN785" s="154"/>
      <c r="IO785" s="154"/>
      <c r="IP785" s="154"/>
      <c r="IQ785" s="154"/>
      <c r="IR785" s="154"/>
      <c r="IS785" s="154"/>
      <c r="IT785" s="154"/>
      <c r="IU785" s="154"/>
      <c r="IV785" s="154"/>
      <c r="IW785" s="154"/>
      <c r="IX785" s="154"/>
      <c r="IY785" s="154"/>
      <c r="IZ785" s="154"/>
      <c r="JA785" s="154"/>
      <c r="JB785" s="154"/>
      <c r="JC785" s="154"/>
      <c r="JD785" s="154"/>
      <c r="JE785" s="154"/>
      <c r="JF785" s="154"/>
      <c r="JG785" s="154"/>
      <c r="JH785" s="154"/>
      <c r="JI785" s="154"/>
      <c r="JJ785" s="154"/>
      <c r="JK785" s="154"/>
      <c r="JL785" s="154"/>
      <c r="JM785" s="154"/>
      <c r="JN785" s="154"/>
      <c r="JO785" s="154"/>
      <c r="JP785" s="154"/>
      <c r="JQ785" s="154"/>
      <c r="JR785" s="154"/>
      <c r="JS785" s="154"/>
      <c r="JT785" s="154"/>
      <c r="JU785" s="154"/>
      <c r="JV785" s="154"/>
      <c r="JW785" s="154"/>
      <c r="JX785" s="154"/>
      <c r="JY785" s="154"/>
      <c r="JZ785" s="154"/>
      <c r="KA785" s="154"/>
      <c r="KB785" s="154"/>
      <c r="KC785" s="154"/>
      <c r="KD785" s="154"/>
      <c r="KE785" s="154"/>
      <c r="KF785" s="154"/>
      <c r="KG785" s="154"/>
      <c r="KH785" s="154"/>
      <c r="KI785" s="154"/>
      <c r="KJ785" s="154"/>
      <c r="KK785" s="154"/>
      <c r="KL785" s="154"/>
      <c r="KM785" s="154"/>
      <c r="KN785" s="154"/>
      <c r="KO785" s="154"/>
      <c r="KP785" s="154"/>
      <c r="KQ785" s="154"/>
      <c r="KR785" s="154"/>
      <c r="KS785" s="154"/>
      <c r="KT785" s="154"/>
      <c r="KU785" s="154"/>
      <c r="KV785" s="154"/>
      <c r="KW785" s="154"/>
      <c r="KX785" s="154"/>
      <c r="KY785" s="154"/>
      <c r="KZ785" s="154"/>
      <c r="LA785" s="154"/>
      <c r="LB785" s="154"/>
      <c r="LC785" s="154"/>
      <c r="LD785" s="154"/>
      <c r="LE785" s="154"/>
      <c r="LF785" s="154"/>
      <c r="LG785" s="154"/>
      <c r="LH785" s="154"/>
      <c r="LI785" s="154"/>
      <c r="LJ785" s="154"/>
      <c r="LK785" s="154"/>
      <c r="LL785" s="154"/>
      <c r="LM785" s="154"/>
      <c r="LN785" s="154"/>
      <c r="LO785" s="154"/>
      <c r="LP785" s="154"/>
      <c r="LQ785" s="154"/>
      <c r="LR785" s="154"/>
      <c r="LS785" s="154"/>
      <c r="LT785" s="154"/>
      <c r="LU785" s="154"/>
      <c r="LV785" s="154"/>
      <c r="LW785" s="154"/>
      <c r="LX785" s="154"/>
      <c r="LY785" s="154"/>
      <c r="LZ785" s="154"/>
      <c r="MA785" s="154"/>
      <c r="MB785" s="154"/>
      <c r="MC785" s="154"/>
      <c r="MD785" s="154"/>
      <c r="ME785" s="154"/>
      <c r="MF785" s="154"/>
      <c r="MG785" s="154"/>
      <c r="MH785" s="154"/>
      <c r="MI785" s="154"/>
      <c r="MJ785" s="154"/>
      <c r="MK785" s="154"/>
      <c r="ML785" s="154"/>
      <c r="MM785" s="154"/>
      <c r="MN785" s="154"/>
      <c r="MO785" s="154"/>
      <c r="MP785" s="154"/>
      <c r="MQ785" s="154"/>
      <c r="MR785" s="154"/>
      <c r="MS785" s="154"/>
      <c r="MT785" s="154"/>
      <c r="MU785" s="154"/>
      <c r="MV785" s="154"/>
      <c r="MW785" s="154"/>
      <c r="MX785" s="154"/>
      <c r="MY785" s="154"/>
      <c r="MZ785" s="154"/>
      <c r="NA785" s="154"/>
      <c r="NB785" s="154"/>
      <c r="NC785" s="154"/>
      <c r="ND785" s="154"/>
      <c r="NE785" s="154"/>
      <c r="NF785" s="154"/>
      <c r="NG785" s="154"/>
      <c r="NH785" s="154"/>
      <c r="NI785" s="154"/>
      <c r="NJ785" s="154"/>
      <c r="NK785" s="154"/>
      <c r="NL785" s="154"/>
      <c r="NM785" s="154"/>
      <c r="NN785" s="154"/>
      <c r="NO785" s="154"/>
      <c r="NP785" s="154"/>
      <c r="NQ785" s="154"/>
      <c r="NR785" s="154"/>
      <c r="NS785" s="154"/>
      <c r="NT785" s="154"/>
      <c r="NU785" s="154"/>
      <c r="NV785" s="154"/>
      <c r="NW785" s="154"/>
      <c r="NX785" s="154"/>
      <c r="NY785" s="154"/>
      <c r="NZ785" s="154"/>
      <c r="OA785" s="154"/>
      <c r="OB785" s="154"/>
      <c r="OC785" s="154"/>
      <c r="OD785" s="154"/>
      <c r="OE785" s="154"/>
      <c r="OF785" s="154"/>
      <c r="OG785" s="154"/>
      <c r="OH785" s="154"/>
      <c r="OI785" s="154"/>
      <c r="OJ785" s="154"/>
      <c r="OK785" s="154"/>
      <c r="OL785" s="154"/>
      <c r="OM785" s="154"/>
      <c r="ON785" s="154"/>
      <c r="OO785" s="154"/>
      <c r="OP785" s="154"/>
      <c r="OQ785" s="154"/>
      <c r="OR785" s="154"/>
      <c r="OS785" s="154"/>
      <c r="OT785" s="154"/>
      <c r="OU785" s="154"/>
      <c r="OV785" s="154"/>
      <c r="OW785" s="154"/>
      <c r="OX785" s="154"/>
      <c r="OY785" s="154"/>
      <c r="OZ785" s="154"/>
      <c r="PA785" s="154"/>
      <c r="PB785" s="154"/>
      <c r="PC785" s="154"/>
      <c r="PD785" s="154"/>
      <c r="PE785" s="154"/>
      <c r="PF785" s="154"/>
      <c r="PG785" s="154"/>
      <c r="PH785" s="154"/>
      <c r="PI785" s="154"/>
      <c r="PJ785" s="154"/>
      <c r="PK785" s="154"/>
      <c r="PL785" s="154"/>
      <c r="PM785" s="154"/>
      <c r="PN785" s="154"/>
      <c r="PO785" s="154"/>
      <c r="PP785" s="154"/>
      <c r="PQ785" s="154"/>
      <c r="PR785" s="154"/>
      <c r="PS785" s="154"/>
      <c r="PT785" s="154"/>
      <c r="PU785" s="154"/>
      <c r="PV785" s="154"/>
      <c r="PW785" s="154"/>
      <c r="PX785" s="154"/>
      <c r="PY785" s="154"/>
      <c r="PZ785" s="154"/>
      <c r="QA785" s="154"/>
      <c r="QB785" s="154"/>
      <c r="QC785" s="154"/>
      <c r="QD785" s="154"/>
      <c r="QE785" s="154"/>
      <c r="QF785" s="154"/>
      <c r="QG785" s="154"/>
      <c r="QH785" s="154"/>
      <c r="QI785" s="154"/>
      <c r="QJ785" s="154"/>
      <c r="QK785" s="154"/>
      <c r="QL785" s="154"/>
      <c r="QM785" s="154"/>
      <c r="QN785" s="154"/>
      <c r="QO785" s="154"/>
      <c r="QP785" s="154"/>
      <c r="QQ785" s="154"/>
      <c r="QR785" s="154"/>
      <c r="QS785" s="154"/>
      <c r="QT785" s="154"/>
      <c r="QU785" s="154"/>
      <c r="QV785" s="154"/>
      <c r="QW785" s="154"/>
      <c r="QX785" s="154"/>
      <c r="QY785" s="154"/>
      <c r="QZ785" s="154"/>
      <c r="RA785" s="154"/>
      <c r="RB785" s="154"/>
      <c r="RC785" s="154"/>
      <c r="RD785" s="154"/>
      <c r="RE785" s="154"/>
      <c r="RF785" s="154"/>
      <c r="RG785" s="154"/>
      <c r="RH785" s="154"/>
      <c r="RI785" s="154"/>
      <c r="RJ785" s="154"/>
      <c r="RK785" s="154"/>
      <c r="RL785" s="154"/>
      <c r="RM785" s="154"/>
      <c r="RN785" s="154"/>
      <c r="RO785" s="154"/>
      <c r="RP785" s="154"/>
      <c r="RQ785" s="154"/>
      <c r="RR785" s="154"/>
      <c r="RS785" s="154"/>
      <c r="RT785" s="154"/>
      <c r="RU785" s="154"/>
      <c r="RV785" s="154"/>
      <c r="RW785" s="154"/>
      <c r="RX785" s="154"/>
      <c r="RY785" s="154"/>
      <c r="RZ785" s="154"/>
      <c r="SA785" s="154"/>
      <c r="SB785" s="154"/>
      <c r="SC785" s="154"/>
      <c r="SD785" s="154"/>
      <c r="SE785" s="154"/>
      <c r="SF785" s="154"/>
      <c r="SG785" s="154"/>
      <c r="SH785" s="154"/>
      <c r="SI785" s="154"/>
      <c r="SJ785" s="154"/>
      <c r="SK785" s="154"/>
      <c r="SL785" s="154"/>
      <c r="SM785" s="154"/>
      <c r="SN785" s="154"/>
      <c r="SO785" s="154"/>
      <c r="SP785" s="154"/>
      <c r="SQ785" s="154"/>
      <c r="SR785" s="154"/>
      <c r="SS785" s="154"/>
      <c r="ST785" s="154"/>
      <c r="SU785" s="154"/>
      <c r="SV785" s="154"/>
      <c r="SW785" s="154"/>
      <c r="SX785" s="154"/>
      <c r="SY785" s="154"/>
      <c r="SZ785" s="154"/>
      <c r="TA785" s="154"/>
      <c r="TB785" s="154"/>
      <c r="TC785" s="154"/>
      <c r="TD785" s="154"/>
      <c r="TE785" s="154"/>
      <c r="TF785" s="154"/>
      <c r="TG785" s="154"/>
      <c r="TH785" s="154"/>
      <c r="TI785" s="154"/>
      <c r="TJ785" s="154"/>
      <c r="TK785" s="154"/>
      <c r="TL785" s="154"/>
      <c r="TM785" s="154"/>
      <c r="TN785" s="154"/>
      <c r="TO785" s="154"/>
      <c r="TP785" s="154"/>
      <c r="TQ785" s="154"/>
      <c r="TR785" s="154"/>
      <c r="TS785" s="154"/>
      <c r="TT785" s="154"/>
      <c r="TU785" s="154"/>
      <c r="TV785" s="154"/>
      <c r="TW785" s="154"/>
      <c r="TX785" s="154"/>
      <c r="TY785" s="154"/>
      <c r="TZ785" s="154"/>
      <c r="UA785" s="154"/>
      <c r="UB785" s="154"/>
      <c r="UC785" s="154"/>
      <c r="UD785" s="154"/>
      <c r="UE785" s="154"/>
      <c r="UF785" s="154"/>
      <c r="UG785" s="154"/>
      <c r="UH785" s="154"/>
      <c r="UI785" s="154"/>
      <c r="UJ785" s="154"/>
      <c r="UK785" s="154"/>
      <c r="UL785" s="154"/>
      <c r="UM785" s="154"/>
      <c r="UN785" s="154"/>
      <c r="UO785" s="154"/>
      <c r="UP785" s="154"/>
      <c r="UQ785" s="154"/>
      <c r="UR785" s="154"/>
      <c r="US785" s="154"/>
      <c r="UT785" s="154"/>
      <c r="UU785" s="154"/>
      <c r="UV785" s="154"/>
      <c r="UW785" s="154"/>
      <c r="UX785" s="154"/>
      <c r="UY785" s="154"/>
      <c r="UZ785" s="154"/>
      <c r="VA785" s="154"/>
      <c r="VB785" s="154"/>
      <c r="VC785" s="154"/>
      <c r="VD785" s="154"/>
      <c r="VE785" s="154"/>
      <c r="VF785" s="154"/>
      <c r="VG785" s="154"/>
      <c r="VH785" s="154"/>
      <c r="VI785" s="154"/>
      <c r="VJ785" s="154"/>
      <c r="VK785" s="154"/>
      <c r="VL785" s="154"/>
      <c r="VM785" s="154"/>
      <c r="VN785" s="154"/>
      <c r="VO785" s="154"/>
      <c r="VP785" s="154"/>
      <c r="VQ785" s="154"/>
      <c r="VR785" s="154"/>
      <c r="VS785" s="154"/>
      <c r="VT785" s="154"/>
      <c r="VU785" s="154"/>
      <c r="VV785" s="154"/>
      <c r="VW785" s="154"/>
    </row>
    <row r="786" spans="1:595" s="153" customFormat="1" ht="140.25" customHeight="1">
      <c r="A786" s="798"/>
      <c r="B786" s="689"/>
      <c r="C786" s="658"/>
      <c r="D786" s="660"/>
      <c r="E786" s="492" t="s">
        <v>1284</v>
      </c>
      <c r="F786" s="170" t="s">
        <v>51</v>
      </c>
      <c r="G786" s="171">
        <v>45467</v>
      </c>
      <c r="H786" s="170" t="s">
        <v>24</v>
      </c>
      <c r="I786" s="192" t="s">
        <v>352</v>
      </c>
      <c r="J786" s="192" t="s">
        <v>352</v>
      </c>
      <c r="K786" s="175" t="s">
        <v>1623</v>
      </c>
      <c r="L786" s="192" t="s">
        <v>36</v>
      </c>
      <c r="M786" s="155">
        <v>10000</v>
      </c>
      <c r="N786" s="155">
        <v>10000</v>
      </c>
      <c r="O786" s="155">
        <v>20000</v>
      </c>
      <c r="P786" s="168">
        <v>20000</v>
      </c>
      <c r="Q786" s="161">
        <v>20000</v>
      </c>
      <c r="R786" s="155">
        <v>20000</v>
      </c>
      <c r="S786" s="545">
        <v>3</v>
      </c>
      <c r="AU786" s="154"/>
      <c r="AV786" s="154"/>
      <c r="AW786" s="154"/>
      <c r="AX786" s="154"/>
      <c r="AY786" s="154"/>
      <c r="AZ786" s="154"/>
      <c r="BA786" s="154"/>
      <c r="BB786" s="154"/>
      <c r="BC786" s="154"/>
      <c r="BD786" s="154"/>
      <c r="BE786" s="154"/>
      <c r="BF786" s="154"/>
      <c r="BG786" s="154"/>
      <c r="BH786" s="154"/>
      <c r="BI786" s="154"/>
      <c r="BJ786" s="154"/>
      <c r="BK786" s="154"/>
      <c r="BL786" s="154"/>
      <c r="BM786" s="154"/>
      <c r="BN786" s="154"/>
      <c r="BO786" s="154"/>
      <c r="BP786" s="154"/>
      <c r="BQ786" s="154"/>
      <c r="BR786" s="154"/>
      <c r="BS786" s="154"/>
      <c r="BT786" s="154"/>
      <c r="BU786" s="154"/>
      <c r="BV786" s="154"/>
      <c r="BW786" s="154"/>
      <c r="BX786" s="154"/>
      <c r="BY786" s="154"/>
      <c r="BZ786" s="154"/>
      <c r="CA786" s="154"/>
      <c r="CB786" s="154"/>
      <c r="CC786" s="154"/>
      <c r="CD786" s="154"/>
      <c r="CE786" s="154"/>
      <c r="CF786" s="154"/>
      <c r="CG786" s="154"/>
      <c r="CH786" s="154"/>
      <c r="CI786" s="154"/>
      <c r="CJ786" s="154"/>
      <c r="CK786" s="154"/>
      <c r="CL786" s="154"/>
      <c r="CM786" s="154"/>
      <c r="CN786" s="154"/>
      <c r="CO786" s="154"/>
      <c r="CP786" s="154"/>
      <c r="CQ786" s="154"/>
      <c r="CR786" s="154"/>
      <c r="CS786" s="154"/>
      <c r="CT786" s="154"/>
      <c r="CU786" s="154"/>
      <c r="CV786" s="154"/>
      <c r="CW786" s="154"/>
      <c r="CX786" s="154"/>
      <c r="CY786" s="154"/>
      <c r="CZ786" s="154"/>
      <c r="DA786" s="154"/>
      <c r="DB786" s="154"/>
      <c r="DC786" s="154"/>
      <c r="DD786" s="154"/>
      <c r="DE786" s="154"/>
      <c r="DF786" s="154"/>
      <c r="DG786" s="154"/>
      <c r="DH786" s="154"/>
      <c r="DI786" s="154"/>
      <c r="DJ786" s="154"/>
      <c r="DK786" s="154"/>
      <c r="DL786" s="154"/>
      <c r="DM786" s="154"/>
      <c r="DN786" s="154"/>
      <c r="DO786" s="154"/>
      <c r="DP786" s="154"/>
      <c r="DQ786" s="154"/>
      <c r="DR786" s="154"/>
      <c r="DS786" s="154"/>
      <c r="DT786" s="154"/>
      <c r="DU786" s="154"/>
      <c r="DV786" s="154"/>
      <c r="DW786" s="154"/>
      <c r="DX786" s="154"/>
      <c r="DY786" s="154"/>
      <c r="DZ786" s="154"/>
      <c r="EA786" s="154"/>
      <c r="EB786" s="154"/>
      <c r="EC786" s="154"/>
      <c r="ED786" s="154"/>
      <c r="EE786" s="154"/>
      <c r="EF786" s="154"/>
      <c r="EG786" s="154"/>
      <c r="EH786" s="154"/>
      <c r="EI786" s="154"/>
      <c r="EJ786" s="154"/>
      <c r="EK786" s="154"/>
      <c r="EL786" s="154"/>
      <c r="EM786" s="154"/>
      <c r="EN786" s="154"/>
      <c r="EO786" s="154"/>
      <c r="EP786" s="154"/>
      <c r="EQ786" s="154"/>
      <c r="ER786" s="154"/>
      <c r="ES786" s="154"/>
      <c r="ET786" s="154"/>
      <c r="EU786" s="154"/>
      <c r="EV786" s="154"/>
      <c r="EW786" s="154"/>
      <c r="EX786" s="154"/>
      <c r="EY786" s="154"/>
      <c r="EZ786" s="154"/>
      <c r="FA786" s="154"/>
      <c r="FB786" s="154"/>
      <c r="FC786" s="154"/>
      <c r="FD786" s="154"/>
      <c r="FE786" s="154"/>
      <c r="FF786" s="154"/>
      <c r="FG786" s="154"/>
      <c r="FH786" s="154"/>
      <c r="FI786" s="154"/>
      <c r="FJ786" s="154"/>
      <c r="FK786" s="154"/>
      <c r="FL786" s="154"/>
      <c r="FM786" s="154"/>
      <c r="FN786" s="154"/>
      <c r="FO786" s="154"/>
      <c r="FP786" s="154"/>
      <c r="FQ786" s="154"/>
      <c r="FR786" s="154"/>
      <c r="FS786" s="154"/>
      <c r="FT786" s="154"/>
      <c r="FU786" s="154"/>
      <c r="FV786" s="154"/>
      <c r="FW786" s="154"/>
      <c r="FX786" s="154"/>
      <c r="FY786" s="154"/>
      <c r="FZ786" s="154"/>
      <c r="GA786" s="154"/>
      <c r="GB786" s="154"/>
      <c r="GC786" s="154"/>
      <c r="GD786" s="154"/>
      <c r="GE786" s="154"/>
      <c r="GF786" s="154"/>
      <c r="GG786" s="154"/>
      <c r="GH786" s="154"/>
      <c r="GI786" s="154"/>
      <c r="GJ786" s="154"/>
      <c r="GK786" s="154"/>
      <c r="GL786" s="154"/>
      <c r="GM786" s="154"/>
      <c r="GN786" s="154"/>
      <c r="GO786" s="154"/>
      <c r="GP786" s="154"/>
      <c r="GQ786" s="154"/>
      <c r="GR786" s="154"/>
      <c r="GS786" s="154"/>
      <c r="GT786" s="154"/>
      <c r="GU786" s="154"/>
      <c r="GV786" s="154"/>
      <c r="GW786" s="154"/>
      <c r="GX786" s="154"/>
      <c r="GY786" s="154"/>
      <c r="GZ786" s="154"/>
      <c r="HA786" s="154"/>
      <c r="HB786" s="154"/>
      <c r="HC786" s="154"/>
      <c r="HD786" s="154"/>
      <c r="HE786" s="154"/>
      <c r="HF786" s="154"/>
      <c r="HG786" s="154"/>
      <c r="HH786" s="154"/>
      <c r="HI786" s="154"/>
      <c r="HJ786" s="154"/>
      <c r="HK786" s="154"/>
      <c r="HL786" s="154"/>
      <c r="HM786" s="154"/>
      <c r="HN786" s="154"/>
      <c r="HO786" s="154"/>
      <c r="HP786" s="154"/>
      <c r="HQ786" s="154"/>
      <c r="HR786" s="154"/>
      <c r="HS786" s="154"/>
      <c r="HT786" s="154"/>
      <c r="HU786" s="154"/>
      <c r="HV786" s="154"/>
      <c r="HW786" s="154"/>
      <c r="HX786" s="154"/>
      <c r="HY786" s="154"/>
      <c r="HZ786" s="154"/>
      <c r="IA786" s="154"/>
      <c r="IB786" s="154"/>
      <c r="IC786" s="154"/>
      <c r="ID786" s="154"/>
      <c r="IE786" s="154"/>
      <c r="IF786" s="154"/>
      <c r="IG786" s="154"/>
      <c r="IH786" s="154"/>
      <c r="II786" s="154"/>
      <c r="IJ786" s="154"/>
      <c r="IK786" s="154"/>
      <c r="IL786" s="154"/>
      <c r="IM786" s="154"/>
      <c r="IN786" s="154"/>
      <c r="IO786" s="154"/>
      <c r="IP786" s="154"/>
      <c r="IQ786" s="154"/>
      <c r="IR786" s="154"/>
      <c r="IS786" s="154"/>
      <c r="IT786" s="154"/>
      <c r="IU786" s="154"/>
      <c r="IV786" s="154"/>
      <c r="IW786" s="154"/>
      <c r="IX786" s="154"/>
      <c r="IY786" s="154"/>
      <c r="IZ786" s="154"/>
      <c r="JA786" s="154"/>
      <c r="JB786" s="154"/>
      <c r="JC786" s="154"/>
      <c r="JD786" s="154"/>
      <c r="JE786" s="154"/>
      <c r="JF786" s="154"/>
      <c r="JG786" s="154"/>
      <c r="JH786" s="154"/>
      <c r="JI786" s="154"/>
      <c r="JJ786" s="154"/>
      <c r="JK786" s="154"/>
      <c r="JL786" s="154"/>
      <c r="JM786" s="154"/>
      <c r="JN786" s="154"/>
      <c r="JO786" s="154"/>
      <c r="JP786" s="154"/>
      <c r="JQ786" s="154"/>
      <c r="JR786" s="154"/>
      <c r="JS786" s="154"/>
      <c r="JT786" s="154"/>
      <c r="JU786" s="154"/>
      <c r="JV786" s="154"/>
      <c r="JW786" s="154"/>
      <c r="JX786" s="154"/>
      <c r="JY786" s="154"/>
      <c r="JZ786" s="154"/>
      <c r="KA786" s="154"/>
      <c r="KB786" s="154"/>
      <c r="KC786" s="154"/>
      <c r="KD786" s="154"/>
      <c r="KE786" s="154"/>
      <c r="KF786" s="154"/>
      <c r="KG786" s="154"/>
      <c r="KH786" s="154"/>
      <c r="KI786" s="154"/>
      <c r="KJ786" s="154"/>
      <c r="KK786" s="154"/>
      <c r="KL786" s="154"/>
      <c r="KM786" s="154"/>
      <c r="KN786" s="154"/>
      <c r="KO786" s="154"/>
      <c r="KP786" s="154"/>
      <c r="KQ786" s="154"/>
      <c r="KR786" s="154"/>
      <c r="KS786" s="154"/>
      <c r="KT786" s="154"/>
      <c r="KU786" s="154"/>
      <c r="KV786" s="154"/>
      <c r="KW786" s="154"/>
      <c r="KX786" s="154"/>
      <c r="KY786" s="154"/>
      <c r="KZ786" s="154"/>
      <c r="LA786" s="154"/>
      <c r="LB786" s="154"/>
      <c r="LC786" s="154"/>
      <c r="LD786" s="154"/>
      <c r="LE786" s="154"/>
      <c r="LF786" s="154"/>
      <c r="LG786" s="154"/>
      <c r="LH786" s="154"/>
      <c r="LI786" s="154"/>
      <c r="LJ786" s="154"/>
      <c r="LK786" s="154"/>
      <c r="LL786" s="154"/>
      <c r="LM786" s="154"/>
      <c r="LN786" s="154"/>
      <c r="LO786" s="154"/>
      <c r="LP786" s="154"/>
      <c r="LQ786" s="154"/>
      <c r="LR786" s="154"/>
      <c r="LS786" s="154"/>
      <c r="LT786" s="154"/>
      <c r="LU786" s="154"/>
      <c r="LV786" s="154"/>
      <c r="LW786" s="154"/>
      <c r="LX786" s="154"/>
      <c r="LY786" s="154"/>
      <c r="LZ786" s="154"/>
      <c r="MA786" s="154"/>
      <c r="MB786" s="154"/>
      <c r="MC786" s="154"/>
      <c r="MD786" s="154"/>
      <c r="ME786" s="154"/>
      <c r="MF786" s="154"/>
      <c r="MG786" s="154"/>
      <c r="MH786" s="154"/>
      <c r="MI786" s="154"/>
      <c r="MJ786" s="154"/>
      <c r="MK786" s="154"/>
      <c r="ML786" s="154"/>
      <c r="MM786" s="154"/>
      <c r="MN786" s="154"/>
      <c r="MO786" s="154"/>
      <c r="MP786" s="154"/>
      <c r="MQ786" s="154"/>
      <c r="MR786" s="154"/>
      <c r="MS786" s="154"/>
      <c r="MT786" s="154"/>
      <c r="MU786" s="154"/>
      <c r="MV786" s="154"/>
      <c r="MW786" s="154"/>
      <c r="MX786" s="154"/>
      <c r="MY786" s="154"/>
      <c r="MZ786" s="154"/>
      <c r="NA786" s="154"/>
      <c r="NB786" s="154"/>
      <c r="NC786" s="154"/>
      <c r="ND786" s="154"/>
      <c r="NE786" s="154"/>
      <c r="NF786" s="154"/>
      <c r="NG786" s="154"/>
      <c r="NH786" s="154"/>
      <c r="NI786" s="154"/>
      <c r="NJ786" s="154"/>
      <c r="NK786" s="154"/>
      <c r="NL786" s="154"/>
      <c r="NM786" s="154"/>
      <c r="NN786" s="154"/>
      <c r="NO786" s="154"/>
      <c r="NP786" s="154"/>
      <c r="NQ786" s="154"/>
      <c r="NR786" s="154"/>
      <c r="NS786" s="154"/>
      <c r="NT786" s="154"/>
      <c r="NU786" s="154"/>
      <c r="NV786" s="154"/>
      <c r="NW786" s="154"/>
      <c r="NX786" s="154"/>
      <c r="NY786" s="154"/>
      <c r="NZ786" s="154"/>
      <c r="OA786" s="154"/>
      <c r="OB786" s="154"/>
      <c r="OC786" s="154"/>
      <c r="OD786" s="154"/>
      <c r="OE786" s="154"/>
      <c r="OF786" s="154"/>
      <c r="OG786" s="154"/>
      <c r="OH786" s="154"/>
      <c r="OI786" s="154"/>
      <c r="OJ786" s="154"/>
      <c r="OK786" s="154"/>
      <c r="OL786" s="154"/>
      <c r="OM786" s="154"/>
      <c r="ON786" s="154"/>
      <c r="OO786" s="154"/>
      <c r="OP786" s="154"/>
      <c r="OQ786" s="154"/>
      <c r="OR786" s="154"/>
      <c r="OS786" s="154"/>
      <c r="OT786" s="154"/>
      <c r="OU786" s="154"/>
      <c r="OV786" s="154"/>
      <c r="OW786" s="154"/>
      <c r="OX786" s="154"/>
      <c r="OY786" s="154"/>
      <c r="OZ786" s="154"/>
      <c r="PA786" s="154"/>
      <c r="PB786" s="154"/>
      <c r="PC786" s="154"/>
      <c r="PD786" s="154"/>
      <c r="PE786" s="154"/>
      <c r="PF786" s="154"/>
      <c r="PG786" s="154"/>
      <c r="PH786" s="154"/>
      <c r="PI786" s="154"/>
      <c r="PJ786" s="154"/>
      <c r="PK786" s="154"/>
      <c r="PL786" s="154"/>
      <c r="PM786" s="154"/>
      <c r="PN786" s="154"/>
      <c r="PO786" s="154"/>
      <c r="PP786" s="154"/>
      <c r="PQ786" s="154"/>
      <c r="PR786" s="154"/>
      <c r="PS786" s="154"/>
      <c r="PT786" s="154"/>
      <c r="PU786" s="154"/>
      <c r="PV786" s="154"/>
      <c r="PW786" s="154"/>
      <c r="PX786" s="154"/>
      <c r="PY786" s="154"/>
      <c r="PZ786" s="154"/>
      <c r="QA786" s="154"/>
      <c r="QB786" s="154"/>
      <c r="QC786" s="154"/>
      <c r="QD786" s="154"/>
      <c r="QE786" s="154"/>
      <c r="QF786" s="154"/>
      <c r="QG786" s="154"/>
      <c r="QH786" s="154"/>
      <c r="QI786" s="154"/>
      <c r="QJ786" s="154"/>
      <c r="QK786" s="154"/>
      <c r="QL786" s="154"/>
      <c r="QM786" s="154"/>
      <c r="QN786" s="154"/>
      <c r="QO786" s="154"/>
      <c r="QP786" s="154"/>
      <c r="QQ786" s="154"/>
      <c r="QR786" s="154"/>
      <c r="QS786" s="154"/>
      <c r="QT786" s="154"/>
      <c r="QU786" s="154"/>
      <c r="QV786" s="154"/>
      <c r="QW786" s="154"/>
      <c r="QX786" s="154"/>
      <c r="QY786" s="154"/>
      <c r="QZ786" s="154"/>
      <c r="RA786" s="154"/>
      <c r="RB786" s="154"/>
      <c r="RC786" s="154"/>
      <c r="RD786" s="154"/>
      <c r="RE786" s="154"/>
      <c r="RF786" s="154"/>
      <c r="RG786" s="154"/>
      <c r="RH786" s="154"/>
      <c r="RI786" s="154"/>
      <c r="RJ786" s="154"/>
      <c r="RK786" s="154"/>
      <c r="RL786" s="154"/>
      <c r="RM786" s="154"/>
      <c r="RN786" s="154"/>
      <c r="RO786" s="154"/>
      <c r="RP786" s="154"/>
      <c r="RQ786" s="154"/>
      <c r="RR786" s="154"/>
      <c r="RS786" s="154"/>
      <c r="RT786" s="154"/>
      <c r="RU786" s="154"/>
      <c r="RV786" s="154"/>
      <c r="RW786" s="154"/>
      <c r="RX786" s="154"/>
      <c r="RY786" s="154"/>
      <c r="RZ786" s="154"/>
      <c r="SA786" s="154"/>
      <c r="SB786" s="154"/>
      <c r="SC786" s="154"/>
      <c r="SD786" s="154"/>
      <c r="SE786" s="154"/>
      <c r="SF786" s="154"/>
      <c r="SG786" s="154"/>
      <c r="SH786" s="154"/>
      <c r="SI786" s="154"/>
      <c r="SJ786" s="154"/>
      <c r="SK786" s="154"/>
      <c r="SL786" s="154"/>
      <c r="SM786" s="154"/>
      <c r="SN786" s="154"/>
      <c r="SO786" s="154"/>
      <c r="SP786" s="154"/>
      <c r="SQ786" s="154"/>
      <c r="SR786" s="154"/>
      <c r="SS786" s="154"/>
      <c r="ST786" s="154"/>
      <c r="SU786" s="154"/>
      <c r="SV786" s="154"/>
      <c r="SW786" s="154"/>
      <c r="SX786" s="154"/>
      <c r="SY786" s="154"/>
      <c r="SZ786" s="154"/>
      <c r="TA786" s="154"/>
      <c r="TB786" s="154"/>
      <c r="TC786" s="154"/>
      <c r="TD786" s="154"/>
      <c r="TE786" s="154"/>
      <c r="TF786" s="154"/>
      <c r="TG786" s="154"/>
      <c r="TH786" s="154"/>
      <c r="TI786" s="154"/>
      <c r="TJ786" s="154"/>
      <c r="TK786" s="154"/>
      <c r="TL786" s="154"/>
      <c r="TM786" s="154"/>
      <c r="TN786" s="154"/>
      <c r="TO786" s="154"/>
      <c r="TP786" s="154"/>
      <c r="TQ786" s="154"/>
      <c r="TR786" s="154"/>
      <c r="TS786" s="154"/>
      <c r="TT786" s="154"/>
      <c r="TU786" s="154"/>
      <c r="TV786" s="154"/>
      <c r="TW786" s="154"/>
      <c r="TX786" s="154"/>
      <c r="TY786" s="154"/>
      <c r="TZ786" s="154"/>
      <c r="UA786" s="154"/>
      <c r="UB786" s="154"/>
      <c r="UC786" s="154"/>
      <c r="UD786" s="154"/>
      <c r="UE786" s="154"/>
      <c r="UF786" s="154"/>
      <c r="UG786" s="154"/>
      <c r="UH786" s="154"/>
      <c r="UI786" s="154"/>
      <c r="UJ786" s="154"/>
      <c r="UK786" s="154"/>
      <c r="UL786" s="154"/>
      <c r="UM786" s="154"/>
      <c r="UN786" s="154"/>
      <c r="UO786" s="154"/>
      <c r="UP786" s="154"/>
      <c r="UQ786" s="154"/>
      <c r="UR786" s="154"/>
      <c r="US786" s="154"/>
      <c r="UT786" s="154"/>
      <c r="UU786" s="154"/>
      <c r="UV786" s="154"/>
      <c r="UW786" s="154"/>
      <c r="UX786" s="154"/>
      <c r="UY786" s="154"/>
      <c r="UZ786" s="154"/>
      <c r="VA786" s="154"/>
      <c r="VB786" s="154"/>
      <c r="VC786" s="154"/>
      <c r="VD786" s="154"/>
      <c r="VE786" s="154"/>
      <c r="VF786" s="154"/>
      <c r="VG786" s="154"/>
      <c r="VH786" s="154"/>
      <c r="VI786" s="154"/>
      <c r="VJ786" s="154"/>
      <c r="VK786" s="154"/>
      <c r="VL786" s="154"/>
      <c r="VM786" s="154"/>
      <c r="VN786" s="154"/>
      <c r="VO786" s="154"/>
      <c r="VP786" s="154"/>
      <c r="VQ786" s="154"/>
      <c r="VR786" s="154"/>
      <c r="VS786" s="154"/>
      <c r="VT786" s="154"/>
      <c r="VU786" s="154"/>
      <c r="VV786" s="154"/>
      <c r="VW786" s="154"/>
    </row>
    <row r="787" spans="1:595" s="153" customFormat="1" ht="245.25" customHeight="1">
      <c r="A787" s="798"/>
      <c r="B787" s="673" t="s">
        <v>1628</v>
      </c>
      <c r="C787" s="501" t="s">
        <v>1629</v>
      </c>
      <c r="D787" s="659" t="s">
        <v>1279</v>
      </c>
      <c r="E787" s="491" t="s">
        <v>1630</v>
      </c>
      <c r="F787" s="196" t="s">
        <v>51</v>
      </c>
      <c r="G787" s="222">
        <v>43901</v>
      </c>
      <c r="H787" s="196" t="s">
        <v>24</v>
      </c>
      <c r="I787" s="197" t="s">
        <v>352</v>
      </c>
      <c r="J787" s="197" t="s">
        <v>352</v>
      </c>
      <c r="K787" s="197" t="s">
        <v>1631</v>
      </c>
      <c r="L787" s="197" t="s">
        <v>28</v>
      </c>
      <c r="M787" s="152">
        <f t="shared" ref="M787:R787" si="109">M788</f>
        <v>15000</v>
      </c>
      <c r="N787" s="152">
        <f t="shared" si="109"/>
        <v>15000</v>
      </c>
      <c r="O787" s="152">
        <f t="shared" si="109"/>
        <v>15000</v>
      </c>
      <c r="P787" s="152">
        <f t="shared" si="109"/>
        <v>15000</v>
      </c>
      <c r="Q787" s="152">
        <f t="shared" si="109"/>
        <v>15000</v>
      </c>
      <c r="R787" s="152">
        <f t="shared" si="109"/>
        <v>15000</v>
      </c>
      <c r="S787" s="555"/>
      <c r="AU787" s="154"/>
      <c r="AV787" s="154"/>
      <c r="AW787" s="154"/>
      <c r="AX787" s="154"/>
      <c r="AY787" s="154"/>
      <c r="AZ787" s="154"/>
      <c r="BA787" s="154"/>
      <c r="BB787" s="154"/>
      <c r="BC787" s="154"/>
      <c r="BD787" s="154"/>
      <c r="BE787" s="154"/>
      <c r="BF787" s="154"/>
      <c r="BG787" s="154"/>
      <c r="BH787" s="154"/>
      <c r="BI787" s="154"/>
      <c r="BJ787" s="154"/>
      <c r="BK787" s="154"/>
      <c r="BL787" s="154"/>
      <c r="BM787" s="154"/>
      <c r="BN787" s="154"/>
      <c r="BO787" s="154"/>
      <c r="BP787" s="154"/>
      <c r="BQ787" s="154"/>
      <c r="BR787" s="154"/>
      <c r="BS787" s="154"/>
      <c r="BT787" s="154"/>
      <c r="BU787" s="154"/>
      <c r="BV787" s="154"/>
      <c r="BW787" s="154"/>
      <c r="BX787" s="154"/>
      <c r="BY787" s="154"/>
      <c r="BZ787" s="154"/>
      <c r="CA787" s="154"/>
      <c r="CB787" s="154"/>
      <c r="CC787" s="154"/>
      <c r="CD787" s="154"/>
      <c r="CE787" s="154"/>
      <c r="CF787" s="154"/>
      <c r="CG787" s="154"/>
      <c r="CH787" s="154"/>
      <c r="CI787" s="154"/>
      <c r="CJ787" s="154"/>
      <c r="CK787" s="154"/>
      <c r="CL787" s="154"/>
      <c r="CM787" s="154"/>
      <c r="CN787" s="154"/>
      <c r="CO787" s="154"/>
      <c r="CP787" s="154"/>
      <c r="CQ787" s="154"/>
      <c r="CR787" s="154"/>
      <c r="CS787" s="154"/>
      <c r="CT787" s="154"/>
      <c r="CU787" s="154"/>
      <c r="CV787" s="154"/>
      <c r="CW787" s="154"/>
      <c r="CX787" s="154"/>
      <c r="CY787" s="154"/>
      <c r="CZ787" s="154"/>
      <c r="DA787" s="154"/>
      <c r="DB787" s="154"/>
      <c r="DC787" s="154"/>
      <c r="DD787" s="154"/>
      <c r="DE787" s="154"/>
      <c r="DF787" s="154"/>
      <c r="DG787" s="154"/>
      <c r="DH787" s="154"/>
      <c r="DI787" s="154"/>
      <c r="DJ787" s="154"/>
      <c r="DK787" s="154"/>
      <c r="DL787" s="154"/>
      <c r="DM787" s="154"/>
      <c r="DN787" s="154"/>
      <c r="DO787" s="154"/>
      <c r="DP787" s="154"/>
      <c r="DQ787" s="154"/>
      <c r="DR787" s="154"/>
      <c r="DS787" s="154"/>
      <c r="DT787" s="154"/>
      <c r="DU787" s="154"/>
      <c r="DV787" s="154"/>
      <c r="DW787" s="154"/>
      <c r="DX787" s="154"/>
      <c r="DY787" s="154"/>
      <c r="DZ787" s="154"/>
      <c r="EA787" s="154"/>
      <c r="EB787" s="154"/>
      <c r="EC787" s="154"/>
      <c r="ED787" s="154"/>
      <c r="EE787" s="154"/>
      <c r="EF787" s="154"/>
      <c r="EG787" s="154"/>
      <c r="EH787" s="154"/>
      <c r="EI787" s="154"/>
      <c r="EJ787" s="154"/>
      <c r="EK787" s="154"/>
      <c r="EL787" s="154"/>
      <c r="EM787" s="154"/>
      <c r="EN787" s="154"/>
      <c r="EO787" s="154"/>
      <c r="EP787" s="154"/>
      <c r="EQ787" s="154"/>
      <c r="ER787" s="154"/>
      <c r="ES787" s="154"/>
      <c r="ET787" s="154"/>
      <c r="EU787" s="154"/>
      <c r="EV787" s="154"/>
      <c r="EW787" s="154"/>
      <c r="EX787" s="154"/>
      <c r="EY787" s="154"/>
      <c r="EZ787" s="154"/>
      <c r="FA787" s="154"/>
      <c r="FB787" s="154"/>
      <c r="FC787" s="154"/>
      <c r="FD787" s="154"/>
      <c r="FE787" s="154"/>
      <c r="FF787" s="154"/>
      <c r="FG787" s="154"/>
      <c r="FH787" s="154"/>
      <c r="FI787" s="154"/>
      <c r="FJ787" s="154"/>
      <c r="FK787" s="154"/>
      <c r="FL787" s="154"/>
      <c r="FM787" s="154"/>
      <c r="FN787" s="154"/>
      <c r="FO787" s="154"/>
      <c r="FP787" s="154"/>
      <c r="FQ787" s="154"/>
      <c r="FR787" s="154"/>
      <c r="FS787" s="154"/>
      <c r="FT787" s="154"/>
      <c r="FU787" s="154"/>
      <c r="FV787" s="154"/>
      <c r="FW787" s="154"/>
      <c r="FX787" s="154"/>
      <c r="FY787" s="154"/>
      <c r="FZ787" s="154"/>
      <c r="GA787" s="154"/>
      <c r="GB787" s="154"/>
      <c r="GC787" s="154"/>
      <c r="GD787" s="154"/>
      <c r="GE787" s="154"/>
      <c r="GF787" s="154"/>
      <c r="GG787" s="154"/>
      <c r="GH787" s="154"/>
      <c r="GI787" s="154"/>
      <c r="GJ787" s="154"/>
      <c r="GK787" s="154"/>
      <c r="GL787" s="154"/>
      <c r="GM787" s="154"/>
      <c r="GN787" s="154"/>
      <c r="GO787" s="154"/>
      <c r="GP787" s="154"/>
      <c r="GQ787" s="154"/>
      <c r="GR787" s="154"/>
      <c r="GS787" s="154"/>
      <c r="GT787" s="154"/>
      <c r="GU787" s="154"/>
      <c r="GV787" s="154"/>
      <c r="GW787" s="154"/>
      <c r="GX787" s="154"/>
      <c r="GY787" s="154"/>
      <c r="GZ787" s="154"/>
      <c r="HA787" s="154"/>
      <c r="HB787" s="154"/>
      <c r="HC787" s="154"/>
      <c r="HD787" s="154"/>
      <c r="HE787" s="154"/>
      <c r="HF787" s="154"/>
      <c r="HG787" s="154"/>
      <c r="HH787" s="154"/>
      <c r="HI787" s="154"/>
      <c r="HJ787" s="154"/>
      <c r="HK787" s="154"/>
      <c r="HL787" s="154"/>
      <c r="HM787" s="154"/>
      <c r="HN787" s="154"/>
      <c r="HO787" s="154"/>
      <c r="HP787" s="154"/>
      <c r="HQ787" s="154"/>
      <c r="HR787" s="154"/>
      <c r="HS787" s="154"/>
      <c r="HT787" s="154"/>
      <c r="HU787" s="154"/>
      <c r="HV787" s="154"/>
      <c r="HW787" s="154"/>
      <c r="HX787" s="154"/>
      <c r="HY787" s="154"/>
      <c r="HZ787" s="154"/>
      <c r="IA787" s="154"/>
      <c r="IB787" s="154"/>
      <c r="IC787" s="154"/>
      <c r="ID787" s="154"/>
      <c r="IE787" s="154"/>
      <c r="IF787" s="154"/>
      <c r="IG787" s="154"/>
      <c r="IH787" s="154"/>
      <c r="II787" s="154"/>
      <c r="IJ787" s="154"/>
      <c r="IK787" s="154"/>
      <c r="IL787" s="154"/>
      <c r="IM787" s="154"/>
      <c r="IN787" s="154"/>
      <c r="IO787" s="154"/>
      <c r="IP787" s="154"/>
      <c r="IQ787" s="154"/>
      <c r="IR787" s="154"/>
      <c r="IS787" s="154"/>
      <c r="IT787" s="154"/>
      <c r="IU787" s="154"/>
      <c r="IV787" s="154"/>
      <c r="IW787" s="154"/>
      <c r="IX787" s="154"/>
      <c r="IY787" s="154"/>
      <c r="IZ787" s="154"/>
      <c r="JA787" s="154"/>
      <c r="JB787" s="154"/>
      <c r="JC787" s="154"/>
      <c r="JD787" s="154"/>
      <c r="JE787" s="154"/>
      <c r="JF787" s="154"/>
      <c r="JG787" s="154"/>
      <c r="JH787" s="154"/>
      <c r="JI787" s="154"/>
      <c r="JJ787" s="154"/>
      <c r="JK787" s="154"/>
      <c r="JL787" s="154"/>
      <c r="JM787" s="154"/>
      <c r="JN787" s="154"/>
      <c r="JO787" s="154"/>
      <c r="JP787" s="154"/>
      <c r="JQ787" s="154"/>
      <c r="JR787" s="154"/>
      <c r="JS787" s="154"/>
      <c r="JT787" s="154"/>
      <c r="JU787" s="154"/>
      <c r="JV787" s="154"/>
      <c r="JW787" s="154"/>
      <c r="JX787" s="154"/>
      <c r="JY787" s="154"/>
      <c r="JZ787" s="154"/>
      <c r="KA787" s="154"/>
      <c r="KB787" s="154"/>
      <c r="KC787" s="154"/>
      <c r="KD787" s="154"/>
      <c r="KE787" s="154"/>
      <c r="KF787" s="154"/>
      <c r="KG787" s="154"/>
      <c r="KH787" s="154"/>
      <c r="KI787" s="154"/>
      <c r="KJ787" s="154"/>
      <c r="KK787" s="154"/>
      <c r="KL787" s="154"/>
      <c r="KM787" s="154"/>
      <c r="KN787" s="154"/>
      <c r="KO787" s="154"/>
      <c r="KP787" s="154"/>
      <c r="KQ787" s="154"/>
      <c r="KR787" s="154"/>
      <c r="KS787" s="154"/>
      <c r="KT787" s="154"/>
      <c r="KU787" s="154"/>
      <c r="KV787" s="154"/>
      <c r="KW787" s="154"/>
      <c r="KX787" s="154"/>
      <c r="KY787" s="154"/>
      <c r="KZ787" s="154"/>
      <c r="LA787" s="154"/>
      <c r="LB787" s="154"/>
      <c r="LC787" s="154"/>
      <c r="LD787" s="154"/>
      <c r="LE787" s="154"/>
      <c r="LF787" s="154"/>
      <c r="LG787" s="154"/>
      <c r="LH787" s="154"/>
      <c r="LI787" s="154"/>
      <c r="LJ787" s="154"/>
      <c r="LK787" s="154"/>
      <c r="LL787" s="154"/>
      <c r="LM787" s="154"/>
      <c r="LN787" s="154"/>
      <c r="LO787" s="154"/>
      <c r="LP787" s="154"/>
      <c r="LQ787" s="154"/>
      <c r="LR787" s="154"/>
      <c r="LS787" s="154"/>
      <c r="LT787" s="154"/>
      <c r="LU787" s="154"/>
      <c r="LV787" s="154"/>
      <c r="LW787" s="154"/>
      <c r="LX787" s="154"/>
      <c r="LY787" s="154"/>
      <c r="LZ787" s="154"/>
      <c r="MA787" s="154"/>
      <c r="MB787" s="154"/>
      <c r="MC787" s="154"/>
      <c r="MD787" s="154"/>
      <c r="ME787" s="154"/>
      <c r="MF787" s="154"/>
      <c r="MG787" s="154"/>
      <c r="MH787" s="154"/>
      <c r="MI787" s="154"/>
      <c r="MJ787" s="154"/>
      <c r="MK787" s="154"/>
      <c r="ML787" s="154"/>
      <c r="MM787" s="154"/>
      <c r="MN787" s="154"/>
      <c r="MO787" s="154"/>
      <c r="MP787" s="154"/>
      <c r="MQ787" s="154"/>
      <c r="MR787" s="154"/>
      <c r="MS787" s="154"/>
      <c r="MT787" s="154"/>
      <c r="MU787" s="154"/>
      <c r="MV787" s="154"/>
      <c r="MW787" s="154"/>
      <c r="MX787" s="154"/>
      <c r="MY787" s="154"/>
      <c r="MZ787" s="154"/>
      <c r="NA787" s="154"/>
      <c r="NB787" s="154"/>
      <c r="NC787" s="154"/>
      <c r="ND787" s="154"/>
      <c r="NE787" s="154"/>
      <c r="NF787" s="154"/>
      <c r="NG787" s="154"/>
      <c r="NH787" s="154"/>
      <c r="NI787" s="154"/>
      <c r="NJ787" s="154"/>
      <c r="NK787" s="154"/>
      <c r="NL787" s="154"/>
      <c r="NM787" s="154"/>
      <c r="NN787" s="154"/>
      <c r="NO787" s="154"/>
      <c r="NP787" s="154"/>
      <c r="NQ787" s="154"/>
      <c r="NR787" s="154"/>
      <c r="NS787" s="154"/>
      <c r="NT787" s="154"/>
      <c r="NU787" s="154"/>
      <c r="NV787" s="154"/>
      <c r="NW787" s="154"/>
      <c r="NX787" s="154"/>
      <c r="NY787" s="154"/>
      <c r="NZ787" s="154"/>
      <c r="OA787" s="154"/>
      <c r="OB787" s="154"/>
      <c r="OC787" s="154"/>
      <c r="OD787" s="154"/>
      <c r="OE787" s="154"/>
      <c r="OF787" s="154"/>
      <c r="OG787" s="154"/>
      <c r="OH787" s="154"/>
      <c r="OI787" s="154"/>
      <c r="OJ787" s="154"/>
      <c r="OK787" s="154"/>
      <c r="OL787" s="154"/>
      <c r="OM787" s="154"/>
      <c r="ON787" s="154"/>
      <c r="OO787" s="154"/>
      <c r="OP787" s="154"/>
      <c r="OQ787" s="154"/>
      <c r="OR787" s="154"/>
      <c r="OS787" s="154"/>
      <c r="OT787" s="154"/>
      <c r="OU787" s="154"/>
      <c r="OV787" s="154"/>
      <c r="OW787" s="154"/>
      <c r="OX787" s="154"/>
      <c r="OY787" s="154"/>
      <c r="OZ787" s="154"/>
      <c r="PA787" s="154"/>
      <c r="PB787" s="154"/>
      <c r="PC787" s="154"/>
      <c r="PD787" s="154"/>
      <c r="PE787" s="154"/>
      <c r="PF787" s="154"/>
      <c r="PG787" s="154"/>
      <c r="PH787" s="154"/>
      <c r="PI787" s="154"/>
      <c r="PJ787" s="154"/>
      <c r="PK787" s="154"/>
      <c r="PL787" s="154"/>
      <c r="PM787" s="154"/>
      <c r="PN787" s="154"/>
      <c r="PO787" s="154"/>
      <c r="PP787" s="154"/>
      <c r="PQ787" s="154"/>
      <c r="PR787" s="154"/>
      <c r="PS787" s="154"/>
      <c r="PT787" s="154"/>
      <c r="PU787" s="154"/>
      <c r="PV787" s="154"/>
      <c r="PW787" s="154"/>
      <c r="PX787" s="154"/>
      <c r="PY787" s="154"/>
      <c r="PZ787" s="154"/>
      <c r="QA787" s="154"/>
      <c r="QB787" s="154"/>
      <c r="QC787" s="154"/>
      <c r="QD787" s="154"/>
      <c r="QE787" s="154"/>
      <c r="QF787" s="154"/>
      <c r="QG787" s="154"/>
      <c r="QH787" s="154"/>
      <c r="QI787" s="154"/>
      <c r="QJ787" s="154"/>
      <c r="QK787" s="154"/>
      <c r="QL787" s="154"/>
      <c r="QM787" s="154"/>
      <c r="QN787" s="154"/>
      <c r="QO787" s="154"/>
      <c r="QP787" s="154"/>
      <c r="QQ787" s="154"/>
      <c r="QR787" s="154"/>
      <c r="QS787" s="154"/>
      <c r="QT787" s="154"/>
      <c r="QU787" s="154"/>
      <c r="QV787" s="154"/>
      <c r="QW787" s="154"/>
      <c r="QX787" s="154"/>
      <c r="QY787" s="154"/>
      <c r="QZ787" s="154"/>
      <c r="RA787" s="154"/>
      <c r="RB787" s="154"/>
      <c r="RC787" s="154"/>
      <c r="RD787" s="154"/>
      <c r="RE787" s="154"/>
      <c r="RF787" s="154"/>
      <c r="RG787" s="154"/>
      <c r="RH787" s="154"/>
      <c r="RI787" s="154"/>
      <c r="RJ787" s="154"/>
      <c r="RK787" s="154"/>
      <c r="RL787" s="154"/>
      <c r="RM787" s="154"/>
      <c r="RN787" s="154"/>
      <c r="RO787" s="154"/>
      <c r="RP787" s="154"/>
      <c r="RQ787" s="154"/>
      <c r="RR787" s="154"/>
      <c r="RS787" s="154"/>
      <c r="RT787" s="154"/>
      <c r="RU787" s="154"/>
      <c r="RV787" s="154"/>
      <c r="RW787" s="154"/>
      <c r="RX787" s="154"/>
      <c r="RY787" s="154"/>
      <c r="RZ787" s="154"/>
      <c r="SA787" s="154"/>
      <c r="SB787" s="154"/>
      <c r="SC787" s="154"/>
      <c r="SD787" s="154"/>
      <c r="SE787" s="154"/>
      <c r="SF787" s="154"/>
      <c r="SG787" s="154"/>
      <c r="SH787" s="154"/>
      <c r="SI787" s="154"/>
      <c r="SJ787" s="154"/>
      <c r="SK787" s="154"/>
      <c r="SL787" s="154"/>
      <c r="SM787" s="154"/>
      <c r="SN787" s="154"/>
      <c r="SO787" s="154"/>
      <c r="SP787" s="154"/>
      <c r="SQ787" s="154"/>
      <c r="SR787" s="154"/>
      <c r="SS787" s="154"/>
      <c r="ST787" s="154"/>
      <c r="SU787" s="154"/>
      <c r="SV787" s="154"/>
      <c r="SW787" s="154"/>
      <c r="SX787" s="154"/>
      <c r="SY787" s="154"/>
      <c r="SZ787" s="154"/>
      <c r="TA787" s="154"/>
      <c r="TB787" s="154"/>
      <c r="TC787" s="154"/>
      <c r="TD787" s="154"/>
      <c r="TE787" s="154"/>
      <c r="TF787" s="154"/>
      <c r="TG787" s="154"/>
      <c r="TH787" s="154"/>
      <c r="TI787" s="154"/>
      <c r="TJ787" s="154"/>
      <c r="TK787" s="154"/>
      <c r="TL787" s="154"/>
      <c r="TM787" s="154"/>
      <c r="TN787" s="154"/>
      <c r="TO787" s="154"/>
      <c r="TP787" s="154"/>
      <c r="TQ787" s="154"/>
      <c r="TR787" s="154"/>
      <c r="TS787" s="154"/>
      <c r="TT787" s="154"/>
      <c r="TU787" s="154"/>
      <c r="TV787" s="154"/>
      <c r="TW787" s="154"/>
      <c r="TX787" s="154"/>
      <c r="TY787" s="154"/>
      <c r="TZ787" s="154"/>
      <c r="UA787" s="154"/>
      <c r="UB787" s="154"/>
      <c r="UC787" s="154"/>
      <c r="UD787" s="154"/>
      <c r="UE787" s="154"/>
      <c r="UF787" s="154"/>
      <c r="UG787" s="154"/>
      <c r="UH787" s="154"/>
      <c r="UI787" s="154"/>
      <c r="UJ787" s="154"/>
      <c r="UK787" s="154"/>
      <c r="UL787" s="154"/>
      <c r="UM787" s="154"/>
      <c r="UN787" s="154"/>
      <c r="UO787" s="154"/>
      <c r="UP787" s="154"/>
      <c r="UQ787" s="154"/>
      <c r="UR787" s="154"/>
      <c r="US787" s="154"/>
      <c r="UT787" s="154"/>
      <c r="UU787" s="154"/>
      <c r="UV787" s="154"/>
      <c r="UW787" s="154"/>
      <c r="UX787" s="154"/>
      <c r="UY787" s="154"/>
      <c r="UZ787" s="154"/>
      <c r="VA787" s="154"/>
      <c r="VB787" s="154"/>
      <c r="VC787" s="154"/>
      <c r="VD787" s="154"/>
      <c r="VE787" s="154"/>
      <c r="VF787" s="154"/>
      <c r="VG787" s="154"/>
      <c r="VH787" s="154"/>
      <c r="VI787" s="154"/>
      <c r="VJ787" s="154"/>
      <c r="VK787" s="154"/>
      <c r="VL787" s="154"/>
      <c r="VM787" s="154"/>
      <c r="VN787" s="154"/>
      <c r="VO787" s="154"/>
      <c r="VP787" s="154"/>
      <c r="VQ787" s="154"/>
      <c r="VR787" s="154"/>
      <c r="VS787" s="154"/>
      <c r="VT787" s="154"/>
      <c r="VU787" s="154"/>
      <c r="VV787" s="154"/>
      <c r="VW787" s="154"/>
    </row>
    <row r="788" spans="1:595" s="153" customFormat="1" ht="100.5" customHeight="1">
      <c r="A788" s="798"/>
      <c r="B788" s="689"/>
      <c r="C788" s="500"/>
      <c r="D788" s="660"/>
      <c r="E788" s="492" t="s">
        <v>1598</v>
      </c>
      <c r="F788" s="170" t="s">
        <v>1632</v>
      </c>
      <c r="G788" s="171">
        <v>45292</v>
      </c>
      <c r="H788" s="170" t="s">
        <v>24</v>
      </c>
      <c r="I788" s="192" t="s">
        <v>352</v>
      </c>
      <c r="J788" s="192" t="s">
        <v>352</v>
      </c>
      <c r="K788" s="175" t="s">
        <v>1631</v>
      </c>
      <c r="L788" s="192" t="s">
        <v>424</v>
      </c>
      <c r="M788" s="155">
        <v>15000</v>
      </c>
      <c r="N788" s="155">
        <v>15000</v>
      </c>
      <c r="O788" s="155">
        <v>15000</v>
      </c>
      <c r="P788" s="168">
        <v>15000</v>
      </c>
      <c r="Q788" s="161">
        <v>15000</v>
      </c>
      <c r="R788" s="155">
        <v>15000</v>
      </c>
      <c r="S788" s="545">
        <v>3</v>
      </c>
      <c r="AU788" s="154"/>
      <c r="AV788" s="154"/>
      <c r="AW788" s="154"/>
      <c r="AX788" s="154"/>
      <c r="AY788" s="154"/>
      <c r="AZ788" s="154"/>
      <c r="BA788" s="154"/>
      <c r="BB788" s="154"/>
      <c r="BC788" s="154"/>
      <c r="BD788" s="154"/>
      <c r="BE788" s="154"/>
      <c r="BF788" s="154"/>
      <c r="BG788" s="154"/>
      <c r="BH788" s="154"/>
      <c r="BI788" s="154"/>
      <c r="BJ788" s="154"/>
      <c r="BK788" s="154"/>
      <c r="BL788" s="154"/>
      <c r="BM788" s="154"/>
      <c r="BN788" s="154"/>
      <c r="BO788" s="154"/>
      <c r="BP788" s="154"/>
      <c r="BQ788" s="154"/>
      <c r="BR788" s="154"/>
      <c r="BS788" s="154"/>
      <c r="BT788" s="154"/>
      <c r="BU788" s="154"/>
      <c r="BV788" s="154"/>
      <c r="BW788" s="154"/>
      <c r="BX788" s="154"/>
      <c r="BY788" s="154"/>
      <c r="BZ788" s="154"/>
      <c r="CA788" s="154"/>
      <c r="CB788" s="154"/>
      <c r="CC788" s="154"/>
      <c r="CD788" s="154"/>
      <c r="CE788" s="154"/>
      <c r="CF788" s="154"/>
      <c r="CG788" s="154"/>
      <c r="CH788" s="154"/>
      <c r="CI788" s="154"/>
      <c r="CJ788" s="154"/>
      <c r="CK788" s="154"/>
      <c r="CL788" s="154"/>
      <c r="CM788" s="154"/>
      <c r="CN788" s="154"/>
      <c r="CO788" s="154"/>
      <c r="CP788" s="154"/>
      <c r="CQ788" s="154"/>
      <c r="CR788" s="154"/>
      <c r="CS788" s="154"/>
      <c r="CT788" s="154"/>
      <c r="CU788" s="154"/>
      <c r="CV788" s="154"/>
      <c r="CW788" s="154"/>
      <c r="CX788" s="154"/>
      <c r="CY788" s="154"/>
      <c r="CZ788" s="154"/>
      <c r="DA788" s="154"/>
      <c r="DB788" s="154"/>
      <c r="DC788" s="154"/>
      <c r="DD788" s="154"/>
      <c r="DE788" s="154"/>
      <c r="DF788" s="154"/>
      <c r="DG788" s="154"/>
      <c r="DH788" s="154"/>
      <c r="DI788" s="154"/>
      <c r="DJ788" s="154"/>
      <c r="DK788" s="154"/>
      <c r="DL788" s="154"/>
      <c r="DM788" s="154"/>
      <c r="DN788" s="154"/>
      <c r="DO788" s="154"/>
      <c r="DP788" s="154"/>
      <c r="DQ788" s="154"/>
      <c r="DR788" s="154"/>
      <c r="DS788" s="154"/>
      <c r="DT788" s="154"/>
      <c r="DU788" s="154"/>
      <c r="DV788" s="154"/>
      <c r="DW788" s="154"/>
      <c r="DX788" s="154"/>
      <c r="DY788" s="154"/>
      <c r="DZ788" s="154"/>
      <c r="EA788" s="154"/>
      <c r="EB788" s="154"/>
      <c r="EC788" s="154"/>
      <c r="ED788" s="154"/>
      <c r="EE788" s="154"/>
      <c r="EF788" s="154"/>
      <c r="EG788" s="154"/>
      <c r="EH788" s="154"/>
      <c r="EI788" s="154"/>
      <c r="EJ788" s="154"/>
      <c r="EK788" s="154"/>
      <c r="EL788" s="154"/>
      <c r="EM788" s="154"/>
      <c r="EN788" s="154"/>
      <c r="EO788" s="154"/>
      <c r="EP788" s="154"/>
      <c r="EQ788" s="154"/>
      <c r="ER788" s="154"/>
      <c r="ES788" s="154"/>
      <c r="ET788" s="154"/>
      <c r="EU788" s="154"/>
      <c r="EV788" s="154"/>
      <c r="EW788" s="154"/>
      <c r="EX788" s="154"/>
      <c r="EY788" s="154"/>
      <c r="EZ788" s="154"/>
      <c r="FA788" s="154"/>
      <c r="FB788" s="154"/>
      <c r="FC788" s="154"/>
      <c r="FD788" s="154"/>
      <c r="FE788" s="154"/>
      <c r="FF788" s="154"/>
      <c r="FG788" s="154"/>
      <c r="FH788" s="154"/>
      <c r="FI788" s="154"/>
      <c r="FJ788" s="154"/>
      <c r="FK788" s="154"/>
      <c r="FL788" s="154"/>
      <c r="FM788" s="154"/>
      <c r="FN788" s="154"/>
      <c r="FO788" s="154"/>
      <c r="FP788" s="154"/>
      <c r="FQ788" s="154"/>
      <c r="FR788" s="154"/>
      <c r="FS788" s="154"/>
      <c r="FT788" s="154"/>
      <c r="FU788" s="154"/>
      <c r="FV788" s="154"/>
      <c r="FW788" s="154"/>
      <c r="FX788" s="154"/>
      <c r="FY788" s="154"/>
      <c r="FZ788" s="154"/>
      <c r="GA788" s="154"/>
      <c r="GB788" s="154"/>
      <c r="GC788" s="154"/>
      <c r="GD788" s="154"/>
      <c r="GE788" s="154"/>
      <c r="GF788" s="154"/>
      <c r="GG788" s="154"/>
      <c r="GH788" s="154"/>
      <c r="GI788" s="154"/>
      <c r="GJ788" s="154"/>
      <c r="GK788" s="154"/>
      <c r="GL788" s="154"/>
      <c r="GM788" s="154"/>
      <c r="GN788" s="154"/>
      <c r="GO788" s="154"/>
      <c r="GP788" s="154"/>
      <c r="GQ788" s="154"/>
      <c r="GR788" s="154"/>
      <c r="GS788" s="154"/>
      <c r="GT788" s="154"/>
      <c r="GU788" s="154"/>
      <c r="GV788" s="154"/>
      <c r="GW788" s="154"/>
      <c r="GX788" s="154"/>
      <c r="GY788" s="154"/>
      <c r="GZ788" s="154"/>
      <c r="HA788" s="154"/>
      <c r="HB788" s="154"/>
      <c r="HC788" s="154"/>
      <c r="HD788" s="154"/>
      <c r="HE788" s="154"/>
      <c r="HF788" s="154"/>
      <c r="HG788" s="154"/>
      <c r="HH788" s="154"/>
      <c r="HI788" s="154"/>
      <c r="HJ788" s="154"/>
      <c r="HK788" s="154"/>
      <c r="HL788" s="154"/>
      <c r="HM788" s="154"/>
      <c r="HN788" s="154"/>
      <c r="HO788" s="154"/>
      <c r="HP788" s="154"/>
      <c r="HQ788" s="154"/>
      <c r="HR788" s="154"/>
      <c r="HS788" s="154"/>
      <c r="HT788" s="154"/>
      <c r="HU788" s="154"/>
      <c r="HV788" s="154"/>
      <c r="HW788" s="154"/>
      <c r="HX788" s="154"/>
      <c r="HY788" s="154"/>
      <c r="HZ788" s="154"/>
      <c r="IA788" s="154"/>
      <c r="IB788" s="154"/>
      <c r="IC788" s="154"/>
      <c r="ID788" s="154"/>
      <c r="IE788" s="154"/>
      <c r="IF788" s="154"/>
      <c r="IG788" s="154"/>
      <c r="IH788" s="154"/>
      <c r="II788" s="154"/>
      <c r="IJ788" s="154"/>
      <c r="IK788" s="154"/>
      <c r="IL788" s="154"/>
      <c r="IM788" s="154"/>
      <c r="IN788" s="154"/>
      <c r="IO788" s="154"/>
      <c r="IP788" s="154"/>
      <c r="IQ788" s="154"/>
      <c r="IR788" s="154"/>
      <c r="IS788" s="154"/>
      <c r="IT788" s="154"/>
      <c r="IU788" s="154"/>
      <c r="IV788" s="154"/>
      <c r="IW788" s="154"/>
      <c r="IX788" s="154"/>
      <c r="IY788" s="154"/>
      <c r="IZ788" s="154"/>
      <c r="JA788" s="154"/>
      <c r="JB788" s="154"/>
      <c r="JC788" s="154"/>
      <c r="JD788" s="154"/>
      <c r="JE788" s="154"/>
      <c r="JF788" s="154"/>
      <c r="JG788" s="154"/>
      <c r="JH788" s="154"/>
      <c r="JI788" s="154"/>
      <c r="JJ788" s="154"/>
      <c r="JK788" s="154"/>
      <c r="JL788" s="154"/>
      <c r="JM788" s="154"/>
      <c r="JN788" s="154"/>
      <c r="JO788" s="154"/>
      <c r="JP788" s="154"/>
      <c r="JQ788" s="154"/>
      <c r="JR788" s="154"/>
      <c r="JS788" s="154"/>
      <c r="JT788" s="154"/>
      <c r="JU788" s="154"/>
      <c r="JV788" s="154"/>
      <c r="JW788" s="154"/>
      <c r="JX788" s="154"/>
      <c r="JY788" s="154"/>
      <c r="JZ788" s="154"/>
      <c r="KA788" s="154"/>
      <c r="KB788" s="154"/>
      <c r="KC788" s="154"/>
      <c r="KD788" s="154"/>
      <c r="KE788" s="154"/>
      <c r="KF788" s="154"/>
      <c r="KG788" s="154"/>
      <c r="KH788" s="154"/>
      <c r="KI788" s="154"/>
      <c r="KJ788" s="154"/>
      <c r="KK788" s="154"/>
      <c r="KL788" s="154"/>
      <c r="KM788" s="154"/>
      <c r="KN788" s="154"/>
      <c r="KO788" s="154"/>
      <c r="KP788" s="154"/>
      <c r="KQ788" s="154"/>
      <c r="KR788" s="154"/>
      <c r="KS788" s="154"/>
      <c r="KT788" s="154"/>
      <c r="KU788" s="154"/>
      <c r="KV788" s="154"/>
      <c r="KW788" s="154"/>
      <c r="KX788" s="154"/>
      <c r="KY788" s="154"/>
      <c r="KZ788" s="154"/>
      <c r="LA788" s="154"/>
      <c r="LB788" s="154"/>
      <c r="LC788" s="154"/>
      <c r="LD788" s="154"/>
      <c r="LE788" s="154"/>
      <c r="LF788" s="154"/>
      <c r="LG788" s="154"/>
      <c r="LH788" s="154"/>
      <c r="LI788" s="154"/>
      <c r="LJ788" s="154"/>
      <c r="LK788" s="154"/>
      <c r="LL788" s="154"/>
      <c r="LM788" s="154"/>
      <c r="LN788" s="154"/>
      <c r="LO788" s="154"/>
      <c r="LP788" s="154"/>
      <c r="LQ788" s="154"/>
      <c r="LR788" s="154"/>
      <c r="LS788" s="154"/>
      <c r="LT788" s="154"/>
      <c r="LU788" s="154"/>
      <c r="LV788" s="154"/>
      <c r="LW788" s="154"/>
      <c r="LX788" s="154"/>
      <c r="LY788" s="154"/>
      <c r="LZ788" s="154"/>
      <c r="MA788" s="154"/>
      <c r="MB788" s="154"/>
      <c r="MC788" s="154"/>
      <c r="MD788" s="154"/>
      <c r="ME788" s="154"/>
      <c r="MF788" s="154"/>
      <c r="MG788" s="154"/>
      <c r="MH788" s="154"/>
      <c r="MI788" s="154"/>
      <c r="MJ788" s="154"/>
      <c r="MK788" s="154"/>
      <c r="ML788" s="154"/>
      <c r="MM788" s="154"/>
      <c r="MN788" s="154"/>
      <c r="MO788" s="154"/>
      <c r="MP788" s="154"/>
      <c r="MQ788" s="154"/>
      <c r="MR788" s="154"/>
      <c r="MS788" s="154"/>
      <c r="MT788" s="154"/>
      <c r="MU788" s="154"/>
      <c r="MV788" s="154"/>
      <c r="MW788" s="154"/>
      <c r="MX788" s="154"/>
      <c r="MY788" s="154"/>
      <c r="MZ788" s="154"/>
      <c r="NA788" s="154"/>
      <c r="NB788" s="154"/>
      <c r="NC788" s="154"/>
      <c r="ND788" s="154"/>
      <c r="NE788" s="154"/>
      <c r="NF788" s="154"/>
      <c r="NG788" s="154"/>
      <c r="NH788" s="154"/>
      <c r="NI788" s="154"/>
      <c r="NJ788" s="154"/>
      <c r="NK788" s="154"/>
      <c r="NL788" s="154"/>
      <c r="NM788" s="154"/>
      <c r="NN788" s="154"/>
      <c r="NO788" s="154"/>
      <c r="NP788" s="154"/>
      <c r="NQ788" s="154"/>
      <c r="NR788" s="154"/>
      <c r="NS788" s="154"/>
      <c r="NT788" s="154"/>
      <c r="NU788" s="154"/>
      <c r="NV788" s="154"/>
      <c r="NW788" s="154"/>
      <c r="NX788" s="154"/>
      <c r="NY788" s="154"/>
      <c r="NZ788" s="154"/>
      <c r="OA788" s="154"/>
      <c r="OB788" s="154"/>
      <c r="OC788" s="154"/>
      <c r="OD788" s="154"/>
      <c r="OE788" s="154"/>
      <c r="OF788" s="154"/>
      <c r="OG788" s="154"/>
      <c r="OH788" s="154"/>
      <c r="OI788" s="154"/>
      <c r="OJ788" s="154"/>
      <c r="OK788" s="154"/>
      <c r="OL788" s="154"/>
      <c r="OM788" s="154"/>
      <c r="ON788" s="154"/>
      <c r="OO788" s="154"/>
      <c r="OP788" s="154"/>
      <c r="OQ788" s="154"/>
      <c r="OR788" s="154"/>
      <c r="OS788" s="154"/>
      <c r="OT788" s="154"/>
      <c r="OU788" s="154"/>
      <c r="OV788" s="154"/>
      <c r="OW788" s="154"/>
      <c r="OX788" s="154"/>
      <c r="OY788" s="154"/>
      <c r="OZ788" s="154"/>
      <c r="PA788" s="154"/>
      <c r="PB788" s="154"/>
      <c r="PC788" s="154"/>
      <c r="PD788" s="154"/>
      <c r="PE788" s="154"/>
      <c r="PF788" s="154"/>
      <c r="PG788" s="154"/>
      <c r="PH788" s="154"/>
      <c r="PI788" s="154"/>
      <c r="PJ788" s="154"/>
      <c r="PK788" s="154"/>
      <c r="PL788" s="154"/>
      <c r="PM788" s="154"/>
      <c r="PN788" s="154"/>
      <c r="PO788" s="154"/>
      <c r="PP788" s="154"/>
      <c r="PQ788" s="154"/>
      <c r="PR788" s="154"/>
      <c r="PS788" s="154"/>
      <c r="PT788" s="154"/>
      <c r="PU788" s="154"/>
      <c r="PV788" s="154"/>
      <c r="PW788" s="154"/>
      <c r="PX788" s="154"/>
      <c r="PY788" s="154"/>
      <c r="PZ788" s="154"/>
      <c r="QA788" s="154"/>
      <c r="QB788" s="154"/>
      <c r="QC788" s="154"/>
      <c r="QD788" s="154"/>
      <c r="QE788" s="154"/>
      <c r="QF788" s="154"/>
      <c r="QG788" s="154"/>
      <c r="QH788" s="154"/>
      <c r="QI788" s="154"/>
      <c r="QJ788" s="154"/>
      <c r="QK788" s="154"/>
      <c r="QL788" s="154"/>
      <c r="QM788" s="154"/>
      <c r="QN788" s="154"/>
      <c r="QO788" s="154"/>
      <c r="QP788" s="154"/>
      <c r="QQ788" s="154"/>
      <c r="QR788" s="154"/>
      <c r="QS788" s="154"/>
      <c r="QT788" s="154"/>
      <c r="QU788" s="154"/>
      <c r="QV788" s="154"/>
      <c r="QW788" s="154"/>
      <c r="QX788" s="154"/>
      <c r="QY788" s="154"/>
      <c r="QZ788" s="154"/>
      <c r="RA788" s="154"/>
      <c r="RB788" s="154"/>
      <c r="RC788" s="154"/>
      <c r="RD788" s="154"/>
      <c r="RE788" s="154"/>
      <c r="RF788" s="154"/>
      <c r="RG788" s="154"/>
      <c r="RH788" s="154"/>
      <c r="RI788" s="154"/>
      <c r="RJ788" s="154"/>
      <c r="RK788" s="154"/>
      <c r="RL788" s="154"/>
      <c r="RM788" s="154"/>
      <c r="RN788" s="154"/>
      <c r="RO788" s="154"/>
      <c r="RP788" s="154"/>
      <c r="RQ788" s="154"/>
      <c r="RR788" s="154"/>
      <c r="RS788" s="154"/>
      <c r="RT788" s="154"/>
      <c r="RU788" s="154"/>
      <c r="RV788" s="154"/>
      <c r="RW788" s="154"/>
      <c r="RX788" s="154"/>
      <c r="RY788" s="154"/>
      <c r="RZ788" s="154"/>
      <c r="SA788" s="154"/>
      <c r="SB788" s="154"/>
      <c r="SC788" s="154"/>
      <c r="SD788" s="154"/>
      <c r="SE788" s="154"/>
      <c r="SF788" s="154"/>
      <c r="SG788" s="154"/>
      <c r="SH788" s="154"/>
      <c r="SI788" s="154"/>
      <c r="SJ788" s="154"/>
      <c r="SK788" s="154"/>
      <c r="SL788" s="154"/>
      <c r="SM788" s="154"/>
      <c r="SN788" s="154"/>
      <c r="SO788" s="154"/>
      <c r="SP788" s="154"/>
      <c r="SQ788" s="154"/>
      <c r="SR788" s="154"/>
      <c r="SS788" s="154"/>
      <c r="ST788" s="154"/>
      <c r="SU788" s="154"/>
      <c r="SV788" s="154"/>
      <c r="SW788" s="154"/>
      <c r="SX788" s="154"/>
      <c r="SY788" s="154"/>
      <c r="SZ788" s="154"/>
      <c r="TA788" s="154"/>
      <c r="TB788" s="154"/>
      <c r="TC788" s="154"/>
      <c r="TD788" s="154"/>
      <c r="TE788" s="154"/>
      <c r="TF788" s="154"/>
      <c r="TG788" s="154"/>
      <c r="TH788" s="154"/>
      <c r="TI788" s="154"/>
      <c r="TJ788" s="154"/>
      <c r="TK788" s="154"/>
      <c r="TL788" s="154"/>
      <c r="TM788" s="154"/>
      <c r="TN788" s="154"/>
      <c r="TO788" s="154"/>
      <c r="TP788" s="154"/>
      <c r="TQ788" s="154"/>
      <c r="TR788" s="154"/>
      <c r="TS788" s="154"/>
      <c r="TT788" s="154"/>
      <c r="TU788" s="154"/>
      <c r="TV788" s="154"/>
      <c r="TW788" s="154"/>
      <c r="TX788" s="154"/>
      <c r="TY788" s="154"/>
      <c r="TZ788" s="154"/>
      <c r="UA788" s="154"/>
      <c r="UB788" s="154"/>
      <c r="UC788" s="154"/>
      <c r="UD788" s="154"/>
      <c r="UE788" s="154"/>
      <c r="UF788" s="154"/>
      <c r="UG788" s="154"/>
      <c r="UH788" s="154"/>
      <c r="UI788" s="154"/>
      <c r="UJ788" s="154"/>
      <c r="UK788" s="154"/>
      <c r="UL788" s="154"/>
      <c r="UM788" s="154"/>
      <c r="UN788" s="154"/>
      <c r="UO788" s="154"/>
      <c r="UP788" s="154"/>
      <c r="UQ788" s="154"/>
      <c r="UR788" s="154"/>
      <c r="US788" s="154"/>
      <c r="UT788" s="154"/>
      <c r="UU788" s="154"/>
      <c r="UV788" s="154"/>
      <c r="UW788" s="154"/>
      <c r="UX788" s="154"/>
      <c r="UY788" s="154"/>
      <c r="UZ788" s="154"/>
      <c r="VA788" s="154"/>
      <c r="VB788" s="154"/>
      <c r="VC788" s="154"/>
      <c r="VD788" s="154"/>
      <c r="VE788" s="154"/>
      <c r="VF788" s="154"/>
      <c r="VG788" s="154"/>
      <c r="VH788" s="154"/>
      <c r="VI788" s="154"/>
      <c r="VJ788" s="154"/>
      <c r="VK788" s="154"/>
      <c r="VL788" s="154"/>
      <c r="VM788" s="154"/>
      <c r="VN788" s="154"/>
      <c r="VO788" s="154"/>
      <c r="VP788" s="154"/>
      <c r="VQ788" s="154"/>
      <c r="VR788" s="154"/>
      <c r="VS788" s="154"/>
      <c r="VT788" s="154"/>
      <c r="VU788" s="154"/>
      <c r="VV788" s="154"/>
      <c r="VW788" s="154"/>
    </row>
    <row r="789" spans="1:595" s="153" customFormat="1" ht="51" customHeight="1">
      <c r="A789" s="798"/>
      <c r="B789" s="673" t="s">
        <v>1633</v>
      </c>
      <c r="C789" s="657" t="s">
        <v>1634</v>
      </c>
      <c r="D789" s="659" t="s">
        <v>1279</v>
      </c>
      <c r="E789" s="681" t="s">
        <v>1598</v>
      </c>
      <c r="F789" s="659" t="s">
        <v>51</v>
      </c>
      <c r="G789" s="687">
        <v>45292</v>
      </c>
      <c r="H789" s="659" t="s">
        <v>24</v>
      </c>
      <c r="I789" s="197" t="s">
        <v>352</v>
      </c>
      <c r="J789" s="197" t="s">
        <v>352</v>
      </c>
      <c r="K789" s="197" t="s">
        <v>1635</v>
      </c>
      <c r="L789" s="197" t="s">
        <v>28</v>
      </c>
      <c r="M789" s="152">
        <f>M790</f>
        <v>65000</v>
      </c>
      <c r="N789" s="152">
        <f t="shared" ref="N789:R789" si="110">N790</f>
        <v>65000</v>
      </c>
      <c r="O789" s="152">
        <f t="shared" si="110"/>
        <v>65000</v>
      </c>
      <c r="P789" s="152">
        <f t="shared" si="110"/>
        <v>65000</v>
      </c>
      <c r="Q789" s="152">
        <f t="shared" si="110"/>
        <v>65000</v>
      </c>
      <c r="R789" s="152">
        <f t="shared" si="110"/>
        <v>65000</v>
      </c>
      <c r="S789" s="555"/>
      <c r="AU789" s="154"/>
      <c r="AV789" s="154"/>
      <c r="AW789" s="154"/>
      <c r="AX789" s="154"/>
      <c r="AY789" s="154"/>
      <c r="AZ789" s="154"/>
      <c r="BA789" s="154"/>
      <c r="BB789" s="154"/>
      <c r="BC789" s="154"/>
      <c r="BD789" s="154"/>
      <c r="BE789" s="154"/>
      <c r="BF789" s="154"/>
      <c r="BG789" s="154"/>
      <c r="BH789" s="154"/>
      <c r="BI789" s="154"/>
      <c r="BJ789" s="154"/>
      <c r="BK789" s="154"/>
      <c r="BL789" s="154"/>
      <c r="BM789" s="154"/>
      <c r="BN789" s="154"/>
      <c r="BO789" s="154"/>
      <c r="BP789" s="154"/>
      <c r="BQ789" s="154"/>
      <c r="BR789" s="154"/>
      <c r="BS789" s="154"/>
      <c r="BT789" s="154"/>
      <c r="BU789" s="154"/>
      <c r="BV789" s="154"/>
      <c r="BW789" s="154"/>
      <c r="BX789" s="154"/>
      <c r="BY789" s="154"/>
      <c r="BZ789" s="154"/>
      <c r="CA789" s="154"/>
      <c r="CB789" s="154"/>
      <c r="CC789" s="154"/>
      <c r="CD789" s="154"/>
      <c r="CE789" s="154"/>
      <c r="CF789" s="154"/>
      <c r="CG789" s="154"/>
      <c r="CH789" s="154"/>
      <c r="CI789" s="154"/>
      <c r="CJ789" s="154"/>
      <c r="CK789" s="154"/>
      <c r="CL789" s="154"/>
      <c r="CM789" s="154"/>
      <c r="CN789" s="154"/>
      <c r="CO789" s="154"/>
      <c r="CP789" s="154"/>
      <c r="CQ789" s="154"/>
      <c r="CR789" s="154"/>
      <c r="CS789" s="154"/>
      <c r="CT789" s="154"/>
      <c r="CU789" s="154"/>
      <c r="CV789" s="154"/>
      <c r="CW789" s="154"/>
      <c r="CX789" s="154"/>
      <c r="CY789" s="154"/>
      <c r="CZ789" s="154"/>
      <c r="DA789" s="154"/>
      <c r="DB789" s="154"/>
      <c r="DC789" s="154"/>
      <c r="DD789" s="154"/>
      <c r="DE789" s="154"/>
      <c r="DF789" s="154"/>
      <c r="DG789" s="154"/>
      <c r="DH789" s="154"/>
      <c r="DI789" s="154"/>
      <c r="DJ789" s="154"/>
      <c r="DK789" s="154"/>
      <c r="DL789" s="154"/>
      <c r="DM789" s="154"/>
      <c r="DN789" s="154"/>
      <c r="DO789" s="154"/>
      <c r="DP789" s="154"/>
      <c r="DQ789" s="154"/>
      <c r="DR789" s="154"/>
      <c r="DS789" s="154"/>
      <c r="DT789" s="154"/>
      <c r="DU789" s="154"/>
      <c r="DV789" s="154"/>
      <c r="DW789" s="154"/>
      <c r="DX789" s="154"/>
      <c r="DY789" s="154"/>
      <c r="DZ789" s="154"/>
      <c r="EA789" s="154"/>
      <c r="EB789" s="154"/>
      <c r="EC789" s="154"/>
      <c r="ED789" s="154"/>
      <c r="EE789" s="154"/>
      <c r="EF789" s="154"/>
      <c r="EG789" s="154"/>
      <c r="EH789" s="154"/>
      <c r="EI789" s="154"/>
      <c r="EJ789" s="154"/>
      <c r="EK789" s="154"/>
      <c r="EL789" s="154"/>
      <c r="EM789" s="154"/>
      <c r="EN789" s="154"/>
      <c r="EO789" s="154"/>
      <c r="EP789" s="154"/>
      <c r="EQ789" s="154"/>
      <c r="ER789" s="154"/>
      <c r="ES789" s="154"/>
      <c r="ET789" s="154"/>
      <c r="EU789" s="154"/>
      <c r="EV789" s="154"/>
      <c r="EW789" s="154"/>
      <c r="EX789" s="154"/>
      <c r="EY789" s="154"/>
      <c r="EZ789" s="154"/>
      <c r="FA789" s="154"/>
      <c r="FB789" s="154"/>
      <c r="FC789" s="154"/>
      <c r="FD789" s="154"/>
      <c r="FE789" s="154"/>
      <c r="FF789" s="154"/>
      <c r="FG789" s="154"/>
      <c r="FH789" s="154"/>
      <c r="FI789" s="154"/>
      <c r="FJ789" s="154"/>
      <c r="FK789" s="154"/>
      <c r="FL789" s="154"/>
      <c r="FM789" s="154"/>
      <c r="FN789" s="154"/>
      <c r="FO789" s="154"/>
      <c r="FP789" s="154"/>
      <c r="FQ789" s="154"/>
      <c r="FR789" s="154"/>
      <c r="FS789" s="154"/>
      <c r="FT789" s="154"/>
      <c r="FU789" s="154"/>
      <c r="FV789" s="154"/>
      <c r="FW789" s="154"/>
      <c r="FX789" s="154"/>
      <c r="FY789" s="154"/>
      <c r="FZ789" s="154"/>
      <c r="GA789" s="154"/>
      <c r="GB789" s="154"/>
      <c r="GC789" s="154"/>
      <c r="GD789" s="154"/>
      <c r="GE789" s="154"/>
      <c r="GF789" s="154"/>
      <c r="GG789" s="154"/>
      <c r="GH789" s="154"/>
      <c r="GI789" s="154"/>
      <c r="GJ789" s="154"/>
      <c r="GK789" s="154"/>
      <c r="GL789" s="154"/>
      <c r="GM789" s="154"/>
      <c r="GN789" s="154"/>
      <c r="GO789" s="154"/>
      <c r="GP789" s="154"/>
      <c r="GQ789" s="154"/>
      <c r="GR789" s="154"/>
      <c r="GS789" s="154"/>
      <c r="GT789" s="154"/>
      <c r="GU789" s="154"/>
      <c r="GV789" s="154"/>
      <c r="GW789" s="154"/>
      <c r="GX789" s="154"/>
      <c r="GY789" s="154"/>
      <c r="GZ789" s="154"/>
      <c r="HA789" s="154"/>
      <c r="HB789" s="154"/>
      <c r="HC789" s="154"/>
      <c r="HD789" s="154"/>
      <c r="HE789" s="154"/>
      <c r="HF789" s="154"/>
      <c r="HG789" s="154"/>
      <c r="HH789" s="154"/>
      <c r="HI789" s="154"/>
      <c r="HJ789" s="154"/>
      <c r="HK789" s="154"/>
      <c r="HL789" s="154"/>
      <c r="HM789" s="154"/>
      <c r="HN789" s="154"/>
      <c r="HO789" s="154"/>
      <c r="HP789" s="154"/>
      <c r="HQ789" s="154"/>
      <c r="HR789" s="154"/>
      <c r="HS789" s="154"/>
      <c r="HT789" s="154"/>
      <c r="HU789" s="154"/>
      <c r="HV789" s="154"/>
      <c r="HW789" s="154"/>
      <c r="HX789" s="154"/>
      <c r="HY789" s="154"/>
      <c r="HZ789" s="154"/>
      <c r="IA789" s="154"/>
      <c r="IB789" s="154"/>
      <c r="IC789" s="154"/>
      <c r="ID789" s="154"/>
      <c r="IE789" s="154"/>
      <c r="IF789" s="154"/>
      <c r="IG789" s="154"/>
      <c r="IH789" s="154"/>
      <c r="II789" s="154"/>
      <c r="IJ789" s="154"/>
      <c r="IK789" s="154"/>
      <c r="IL789" s="154"/>
      <c r="IM789" s="154"/>
      <c r="IN789" s="154"/>
      <c r="IO789" s="154"/>
      <c r="IP789" s="154"/>
      <c r="IQ789" s="154"/>
      <c r="IR789" s="154"/>
      <c r="IS789" s="154"/>
      <c r="IT789" s="154"/>
      <c r="IU789" s="154"/>
      <c r="IV789" s="154"/>
      <c r="IW789" s="154"/>
      <c r="IX789" s="154"/>
      <c r="IY789" s="154"/>
      <c r="IZ789" s="154"/>
      <c r="JA789" s="154"/>
      <c r="JB789" s="154"/>
      <c r="JC789" s="154"/>
      <c r="JD789" s="154"/>
      <c r="JE789" s="154"/>
      <c r="JF789" s="154"/>
      <c r="JG789" s="154"/>
      <c r="JH789" s="154"/>
      <c r="JI789" s="154"/>
      <c r="JJ789" s="154"/>
      <c r="JK789" s="154"/>
      <c r="JL789" s="154"/>
      <c r="JM789" s="154"/>
      <c r="JN789" s="154"/>
      <c r="JO789" s="154"/>
      <c r="JP789" s="154"/>
      <c r="JQ789" s="154"/>
      <c r="JR789" s="154"/>
      <c r="JS789" s="154"/>
      <c r="JT789" s="154"/>
      <c r="JU789" s="154"/>
      <c r="JV789" s="154"/>
      <c r="JW789" s="154"/>
      <c r="JX789" s="154"/>
      <c r="JY789" s="154"/>
      <c r="JZ789" s="154"/>
      <c r="KA789" s="154"/>
      <c r="KB789" s="154"/>
      <c r="KC789" s="154"/>
      <c r="KD789" s="154"/>
      <c r="KE789" s="154"/>
      <c r="KF789" s="154"/>
      <c r="KG789" s="154"/>
      <c r="KH789" s="154"/>
      <c r="KI789" s="154"/>
      <c r="KJ789" s="154"/>
      <c r="KK789" s="154"/>
      <c r="KL789" s="154"/>
      <c r="KM789" s="154"/>
      <c r="KN789" s="154"/>
      <c r="KO789" s="154"/>
      <c r="KP789" s="154"/>
      <c r="KQ789" s="154"/>
      <c r="KR789" s="154"/>
      <c r="KS789" s="154"/>
      <c r="KT789" s="154"/>
      <c r="KU789" s="154"/>
      <c r="KV789" s="154"/>
      <c r="KW789" s="154"/>
      <c r="KX789" s="154"/>
      <c r="KY789" s="154"/>
      <c r="KZ789" s="154"/>
      <c r="LA789" s="154"/>
      <c r="LB789" s="154"/>
      <c r="LC789" s="154"/>
      <c r="LD789" s="154"/>
      <c r="LE789" s="154"/>
      <c r="LF789" s="154"/>
      <c r="LG789" s="154"/>
      <c r="LH789" s="154"/>
      <c r="LI789" s="154"/>
      <c r="LJ789" s="154"/>
      <c r="LK789" s="154"/>
      <c r="LL789" s="154"/>
      <c r="LM789" s="154"/>
      <c r="LN789" s="154"/>
      <c r="LO789" s="154"/>
      <c r="LP789" s="154"/>
      <c r="LQ789" s="154"/>
      <c r="LR789" s="154"/>
      <c r="LS789" s="154"/>
      <c r="LT789" s="154"/>
      <c r="LU789" s="154"/>
      <c r="LV789" s="154"/>
      <c r="LW789" s="154"/>
      <c r="LX789" s="154"/>
      <c r="LY789" s="154"/>
      <c r="LZ789" s="154"/>
      <c r="MA789" s="154"/>
      <c r="MB789" s="154"/>
      <c r="MC789" s="154"/>
      <c r="MD789" s="154"/>
      <c r="ME789" s="154"/>
      <c r="MF789" s="154"/>
      <c r="MG789" s="154"/>
      <c r="MH789" s="154"/>
      <c r="MI789" s="154"/>
      <c r="MJ789" s="154"/>
      <c r="MK789" s="154"/>
      <c r="ML789" s="154"/>
      <c r="MM789" s="154"/>
      <c r="MN789" s="154"/>
      <c r="MO789" s="154"/>
      <c r="MP789" s="154"/>
      <c r="MQ789" s="154"/>
      <c r="MR789" s="154"/>
      <c r="MS789" s="154"/>
      <c r="MT789" s="154"/>
      <c r="MU789" s="154"/>
      <c r="MV789" s="154"/>
      <c r="MW789" s="154"/>
      <c r="MX789" s="154"/>
      <c r="MY789" s="154"/>
      <c r="MZ789" s="154"/>
      <c r="NA789" s="154"/>
      <c r="NB789" s="154"/>
      <c r="NC789" s="154"/>
      <c r="ND789" s="154"/>
      <c r="NE789" s="154"/>
      <c r="NF789" s="154"/>
      <c r="NG789" s="154"/>
      <c r="NH789" s="154"/>
      <c r="NI789" s="154"/>
      <c r="NJ789" s="154"/>
      <c r="NK789" s="154"/>
      <c r="NL789" s="154"/>
      <c r="NM789" s="154"/>
      <c r="NN789" s="154"/>
      <c r="NO789" s="154"/>
      <c r="NP789" s="154"/>
      <c r="NQ789" s="154"/>
      <c r="NR789" s="154"/>
      <c r="NS789" s="154"/>
      <c r="NT789" s="154"/>
      <c r="NU789" s="154"/>
      <c r="NV789" s="154"/>
      <c r="NW789" s="154"/>
      <c r="NX789" s="154"/>
      <c r="NY789" s="154"/>
      <c r="NZ789" s="154"/>
      <c r="OA789" s="154"/>
      <c r="OB789" s="154"/>
      <c r="OC789" s="154"/>
      <c r="OD789" s="154"/>
      <c r="OE789" s="154"/>
      <c r="OF789" s="154"/>
      <c r="OG789" s="154"/>
      <c r="OH789" s="154"/>
      <c r="OI789" s="154"/>
      <c r="OJ789" s="154"/>
      <c r="OK789" s="154"/>
      <c r="OL789" s="154"/>
      <c r="OM789" s="154"/>
      <c r="ON789" s="154"/>
      <c r="OO789" s="154"/>
      <c r="OP789" s="154"/>
      <c r="OQ789" s="154"/>
      <c r="OR789" s="154"/>
      <c r="OS789" s="154"/>
      <c r="OT789" s="154"/>
      <c r="OU789" s="154"/>
      <c r="OV789" s="154"/>
      <c r="OW789" s="154"/>
      <c r="OX789" s="154"/>
      <c r="OY789" s="154"/>
      <c r="OZ789" s="154"/>
      <c r="PA789" s="154"/>
      <c r="PB789" s="154"/>
      <c r="PC789" s="154"/>
      <c r="PD789" s="154"/>
      <c r="PE789" s="154"/>
      <c r="PF789" s="154"/>
      <c r="PG789" s="154"/>
      <c r="PH789" s="154"/>
      <c r="PI789" s="154"/>
      <c r="PJ789" s="154"/>
      <c r="PK789" s="154"/>
      <c r="PL789" s="154"/>
      <c r="PM789" s="154"/>
      <c r="PN789" s="154"/>
      <c r="PO789" s="154"/>
      <c r="PP789" s="154"/>
      <c r="PQ789" s="154"/>
      <c r="PR789" s="154"/>
      <c r="PS789" s="154"/>
      <c r="PT789" s="154"/>
      <c r="PU789" s="154"/>
      <c r="PV789" s="154"/>
      <c r="PW789" s="154"/>
      <c r="PX789" s="154"/>
      <c r="PY789" s="154"/>
      <c r="PZ789" s="154"/>
      <c r="QA789" s="154"/>
      <c r="QB789" s="154"/>
      <c r="QC789" s="154"/>
      <c r="QD789" s="154"/>
      <c r="QE789" s="154"/>
      <c r="QF789" s="154"/>
      <c r="QG789" s="154"/>
      <c r="QH789" s="154"/>
      <c r="QI789" s="154"/>
      <c r="QJ789" s="154"/>
      <c r="QK789" s="154"/>
      <c r="QL789" s="154"/>
      <c r="QM789" s="154"/>
      <c r="QN789" s="154"/>
      <c r="QO789" s="154"/>
      <c r="QP789" s="154"/>
      <c r="QQ789" s="154"/>
      <c r="QR789" s="154"/>
      <c r="QS789" s="154"/>
      <c r="QT789" s="154"/>
      <c r="QU789" s="154"/>
      <c r="QV789" s="154"/>
      <c r="QW789" s="154"/>
      <c r="QX789" s="154"/>
      <c r="QY789" s="154"/>
      <c r="QZ789" s="154"/>
      <c r="RA789" s="154"/>
      <c r="RB789" s="154"/>
      <c r="RC789" s="154"/>
      <c r="RD789" s="154"/>
      <c r="RE789" s="154"/>
      <c r="RF789" s="154"/>
      <c r="RG789" s="154"/>
      <c r="RH789" s="154"/>
      <c r="RI789" s="154"/>
      <c r="RJ789" s="154"/>
      <c r="RK789" s="154"/>
      <c r="RL789" s="154"/>
      <c r="RM789" s="154"/>
      <c r="RN789" s="154"/>
      <c r="RO789" s="154"/>
      <c r="RP789" s="154"/>
      <c r="RQ789" s="154"/>
      <c r="RR789" s="154"/>
      <c r="RS789" s="154"/>
      <c r="RT789" s="154"/>
      <c r="RU789" s="154"/>
      <c r="RV789" s="154"/>
      <c r="RW789" s="154"/>
      <c r="RX789" s="154"/>
      <c r="RY789" s="154"/>
      <c r="RZ789" s="154"/>
      <c r="SA789" s="154"/>
      <c r="SB789" s="154"/>
      <c r="SC789" s="154"/>
      <c r="SD789" s="154"/>
      <c r="SE789" s="154"/>
      <c r="SF789" s="154"/>
      <c r="SG789" s="154"/>
      <c r="SH789" s="154"/>
      <c r="SI789" s="154"/>
      <c r="SJ789" s="154"/>
      <c r="SK789" s="154"/>
      <c r="SL789" s="154"/>
      <c r="SM789" s="154"/>
      <c r="SN789" s="154"/>
      <c r="SO789" s="154"/>
      <c r="SP789" s="154"/>
      <c r="SQ789" s="154"/>
      <c r="SR789" s="154"/>
      <c r="SS789" s="154"/>
      <c r="ST789" s="154"/>
      <c r="SU789" s="154"/>
      <c r="SV789" s="154"/>
      <c r="SW789" s="154"/>
      <c r="SX789" s="154"/>
      <c r="SY789" s="154"/>
      <c r="SZ789" s="154"/>
      <c r="TA789" s="154"/>
      <c r="TB789" s="154"/>
      <c r="TC789" s="154"/>
      <c r="TD789" s="154"/>
      <c r="TE789" s="154"/>
      <c r="TF789" s="154"/>
      <c r="TG789" s="154"/>
      <c r="TH789" s="154"/>
      <c r="TI789" s="154"/>
      <c r="TJ789" s="154"/>
      <c r="TK789" s="154"/>
      <c r="TL789" s="154"/>
      <c r="TM789" s="154"/>
      <c r="TN789" s="154"/>
      <c r="TO789" s="154"/>
      <c r="TP789" s="154"/>
      <c r="TQ789" s="154"/>
      <c r="TR789" s="154"/>
      <c r="TS789" s="154"/>
      <c r="TT789" s="154"/>
      <c r="TU789" s="154"/>
      <c r="TV789" s="154"/>
      <c r="TW789" s="154"/>
      <c r="TX789" s="154"/>
      <c r="TY789" s="154"/>
      <c r="TZ789" s="154"/>
      <c r="UA789" s="154"/>
      <c r="UB789" s="154"/>
      <c r="UC789" s="154"/>
      <c r="UD789" s="154"/>
      <c r="UE789" s="154"/>
      <c r="UF789" s="154"/>
      <c r="UG789" s="154"/>
      <c r="UH789" s="154"/>
      <c r="UI789" s="154"/>
      <c r="UJ789" s="154"/>
      <c r="UK789" s="154"/>
      <c r="UL789" s="154"/>
      <c r="UM789" s="154"/>
      <c r="UN789" s="154"/>
      <c r="UO789" s="154"/>
      <c r="UP789" s="154"/>
      <c r="UQ789" s="154"/>
      <c r="UR789" s="154"/>
      <c r="US789" s="154"/>
      <c r="UT789" s="154"/>
      <c r="UU789" s="154"/>
      <c r="UV789" s="154"/>
      <c r="UW789" s="154"/>
      <c r="UX789" s="154"/>
      <c r="UY789" s="154"/>
      <c r="UZ789" s="154"/>
      <c r="VA789" s="154"/>
      <c r="VB789" s="154"/>
      <c r="VC789" s="154"/>
      <c r="VD789" s="154"/>
      <c r="VE789" s="154"/>
      <c r="VF789" s="154"/>
      <c r="VG789" s="154"/>
      <c r="VH789" s="154"/>
      <c r="VI789" s="154"/>
      <c r="VJ789" s="154"/>
      <c r="VK789" s="154"/>
      <c r="VL789" s="154"/>
      <c r="VM789" s="154"/>
      <c r="VN789" s="154"/>
      <c r="VO789" s="154"/>
      <c r="VP789" s="154"/>
      <c r="VQ789" s="154"/>
      <c r="VR789" s="154"/>
      <c r="VS789" s="154"/>
      <c r="VT789" s="154"/>
      <c r="VU789" s="154"/>
      <c r="VV789" s="154"/>
      <c r="VW789" s="154"/>
    </row>
    <row r="790" spans="1:595" s="153" customFormat="1" ht="48.75" customHeight="1">
      <c r="A790" s="798"/>
      <c r="B790" s="689"/>
      <c r="C790" s="658"/>
      <c r="D790" s="660"/>
      <c r="E790" s="705"/>
      <c r="F790" s="680"/>
      <c r="G790" s="706"/>
      <c r="H790" s="680"/>
      <c r="I790" s="192" t="s">
        <v>352</v>
      </c>
      <c r="J790" s="192" t="s">
        <v>352</v>
      </c>
      <c r="K790" s="175" t="s">
        <v>1635</v>
      </c>
      <c r="L790" s="192" t="s">
        <v>705</v>
      </c>
      <c r="M790" s="155">
        <v>65000</v>
      </c>
      <c r="N790" s="155">
        <v>65000</v>
      </c>
      <c r="O790" s="155">
        <v>65000</v>
      </c>
      <c r="P790" s="168">
        <v>65000</v>
      </c>
      <c r="Q790" s="161">
        <v>65000</v>
      </c>
      <c r="R790" s="155">
        <v>65000</v>
      </c>
      <c r="S790" s="545">
        <v>3</v>
      </c>
      <c r="AU790" s="154"/>
      <c r="AV790" s="154"/>
      <c r="AW790" s="154"/>
      <c r="AX790" s="154"/>
      <c r="AY790" s="154"/>
      <c r="AZ790" s="154"/>
      <c r="BA790" s="154"/>
      <c r="BB790" s="154"/>
      <c r="BC790" s="154"/>
      <c r="BD790" s="154"/>
      <c r="BE790" s="154"/>
      <c r="BF790" s="154"/>
      <c r="BG790" s="154"/>
      <c r="BH790" s="154"/>
      <c r="BI790" s="154"/>
      <c r="BJ790" s="154"/>
      <c r="BK790" s="154"/>
      <c r="BL790" s="154"/>
      <c r="BM790" s="154"/>
      <c r="BN790" s="154"/>
      <c r="BO790" s="154"/>
      <c r="BP790" s="154"/>
      <c r="BQ790" s="154"/>
      <c r="BR790" s="154"/>
      <c r="BS790" s="154"/>
      <c r="BT790" s="154"/>
      <c r="BU790" s="154"/>
      <c r="BV790" s="154"/>
      <c r="BW790" s="154"/>
      <c r="BX790" s="154"/>
      <c r="BY790" s="154"/>
      <c r="BZ790" s="154"/>
      <c r="CA790" s="154"/>
      <c r="CB790" s="154"/>
      <c r="CC790" s="154"/>
      <c r="CD790" s="154"/>
      <c r="CE790" s="154"/>
      <c r="CF790" s="154"/>
      <c r="CG790" s="154"/>
      <c r="CH790" s="154"/>
      <c r="CI790" s="154"/>
      <c r="CJ790" s="154"/>
      <c r="CK790" s="154"/>
      <c r="CL790" s="154"/>
      <c r="CM790" s="154"/>
      <c r="CN790" s="154"/>
      <c r="CO790" s="154"/>
      <c r="CP790" s="154"/>
      <c r="CQ790" s="154"/>
      <c r="CR790" s="154"/>
      <c r="CS790" s="154"/>
      <c r="CT790" s="154"/>
      <c r="CU790" s="154"/>
      <c r="CV790" s="154"/>
      <c r="CW790" s="154"/>
      <c r="CX790" s="154"/>
      <c r="CY790" s="154"/>
      <c r="CZ790" s="154"/>
      <c r="DA790" s="154"/>
      <c r="DB790" s="154"/>
      <c r="DC790" s="154"/>
      <c r="DD790" s="154"/>
      <c r="DE790" s="154"/>
      <c r="DF790" s="154"/>
      <c r="DG790" s="154"/>
      <c r="DH790" s="154"/>
      <c r="DI790" s="154"/>
      <c r="DJ790" s="154"/>
      <c r="DK790" s="154"/>
      <c r="DL790" s="154"/>
      <c r="DM790" s="154"/>
      <c r="DN790" s="154"/>
      <c r="DO790" s="154"/>
      <c r="DP790" s="154"/>
      <c r="DQ790" s="154"/>
      <c r="DR790" s="154"/>
      <c r="DS790" s="154"/>
      <c r="DT790" s="154"/>
      <c r="DU790" s="154"/>
      <c r="DV790" s="154"/>
      <c r="DW790" s="154"/>
      <c r="DX790" s="154"/>
      <c r="DY790" s="154"/>
      <c r="DZ790" s="154"/>
      <c r="EA790" s="154"/>
      <c r="EB790" s="154"/>
      <c r="EC790" s="154"/>
      <c r="ED790" s="154"/>
      <c r="EE790" s="154"/>
      <c r="EF790" s="154"/>
      <c r="EG790" s="154"/>
      <c r="EH790" s="154"/>
      <c r="EI790" s="154"/>
      <c r="EJ790" s="154"/>
      <c r="EK790" s="154"/>
      <c r="EL790" s="154"/>
      <c r="EM790" s="154"/>
      <c r="EN790" s="154"/>
      <c r="EO790" s="154"/>
      <c r="EP790" s="154"/>
      <c r="EQ790" s="154"/>
      <c r="ER790" s="154"/>
      <c r="ES790" s="154"/>
      <c r="ET790" s="154"/>
      <c r="EU790" s="154"/>
      <c r="EV790" s="154"/>
      <c r="EW790" s="154"/>
      <c r="EX790" s="154"/>
      <c r="EY790" s="154"/>
      <c r="EZ790" s="154"/>
      <c r="FA790" s="154"/>
      <c r="FB790" s="154"/>
      <c r="FC790" s="154"/>
      <c r="FD790" s="154"/>
      <c r="FE790" s="154"/>
      <c r="FF790" s="154"/>
      <c r="FG790" s="154"/>
      <c r="FH790" s="154"/>
      <c r="FI790" s="154"/>
      <c r="FJ790" s="154"/>
      <c r="FK790" s="154"/>
      <c r="FL790" s="154"/>
      <c r="FM790" s="154"/>
      <c r="FN790" s="154"/>
      <c r="FO790" s="154"/>
      <c r="FP790" s="154"/>
      <c r="FQ790" s="154"/>
      <c r="FR790" s="154"/>
      <c r="FS790" s="154"/>
      <c r="FT790" s="154"/>
      <c r="FU790" s="154"/>
      <c r="FV790" s="154"/>
      <c r="FW790" s="154"/>
      <c r="FX790" s="154"/>
      <c r="FY790" s="154"/>
      <c r="FZ790" s="154"/>
      <c r="GA790" s="154"/>
      <c r="GB790" s="154"/>
      <c r="GC790" s="154"/>
      <c r="GD790" s="154"/>
      <c r="GE790" s="154"/>
      <c r="GF790" s="154"/>
      <c r="GG790" s="154"/>
      <c r="GH790" s="154"/>
      <c r="GI790" s="154"/>
      <c r="GJ790" s="154"/>
      <c r="GK790" s="154"/>
      <c r="GL790" s="154"/>
      <c r="GM790" s="154"/>
      <c r="GN790" s="154"/>
      <c r="GO790" s="154"/>
      <c r="GP790" s="154"/>
      <c r="GQ790" s="154"/>
      <c r="GR790" s="154"/>
      <c r="GS790" s="154"/>
      <c r="GT790" s="154"/>
      <c r="GU790" s="154"/>
      <c r="GV790" s="154"/>
      <c r="GW790" s="154"/>
      <c r="GX790" s="154"/>
      <c r="GY790" s="154"/>
      <c r="GZ790" s="154"/>
      <c r="HA790" s="154"/>
      <c r="HB790" s="154"/>
      <c r="HC790" s="154"/>
      <c r="HD790" s="154"/>
      <c r="HE790" s="154"/>
      <c r="HF790" s="154"/>
      <c r="HG790" s="154"/>
      <c r="HH790" s="154"/>
      <c r="HI790" s="154"/>
      <c r="HJ790" s="154"/>
      <c r="HK790" s="154"/>
      <c r="HL790" s="154"/>
      <c r="HM790" s="154"/>
      <c r="HN790" s="154"/>
      <c r="HO790" s="154"/>
      <c r="HP790" s="154"/>
      <c r="HQ790" s="154"/>
      <c r="HR790" s="154"/>
      <c r="HS790" s="154"/>
      <c r="HT790" s="154"/>
      <c r="HU790" s="154"/>
      <c r="HV790" s="154"/>
      <c r="HW790" s="154"/>
      <c r="HX790" s="154"/>
      <c r="HY790" s="154"/>
      <c r="HZ790" s="154"/>
      <c r="IA790" s="154"/>
      <c r="IB790" s="154"/>
      <c r="IC790" s="154"/>
      <c r="ID790" s="154"/>
      <c r="IE790" s="154"/>
      <c r="IF790" s="154"/>
      <c r="IG790" s="154"/>
      <c r="IH790" s="154"/>
      <c r="II790" s="154"/>
      <c r="IJ790" s="154"/>
      <c r="IK790" s="154"/>
      <c r="IL790" s="154"/>
      <c r="IM790" s="154"/>
      <c r="IN790" s="154"/>
      <c r="IO790" s="154"/>
      <c r="IP790" s="154"/>
      <c r="IQ790" s="154"/>
      <c r="IR790" s="154"/>
      <c r="IS790" s="154"/>
      <c r="IT790" s="154"/>
      <c r="IU790" s="154"/>
      <c r="IV790" s="154"/>
      <c r="IW790" s="154"/>
      <c r="IX790" s="154"/>
      <c r="IY790" s="154"/>
      <c r="IZ790" s="154"/>
      <c r="JA790" s="154"/>
      <c r="JB790" s="154"/>
      <c r="JC790" s="154"/>
      <c r="JD790" s="154"/>
      <c r="JE790" s="154"/>
      <c r="JF790" s="154"/>
      <c r="JG790" s="154"/>
      <c r="JH790" s="154"/>
      <c r="JI790" s="154"/>
      <c r="JJ790" s="154"/>
      <c r="JK790" s="154"/>
      <c r="JL790" s="154"/>
      <c r="JM790" s="154"/>
      <c r="JN790" s="154"/>
      <c r="JO790" s="154"/>
      <c r="JP790" s="154"/>
      <c r="JQ790" s="154"/>
      <c r="JR790" s="154"/>
      <c r="JS790" s="154"/>
      <c r="JT790" s="154"/>
      <c r="JU790" s="154"/>
      <c r="JV790" s="154"/>
      <c r="JW790" s="154"/>
      <c r="JX790" s="154"/>
      <c r="JY790" s="154"/>
      <c r="JZ790" s="154"/>
      <c r="KA790" s="154"/>
      <c r="KB790" s="154"/>
      <c r="KC790" s="154"/>
      <c r="KD790" s="154"/>
      <c r="KE790" s="154"/>
      <c r="KF790" s="154"/>
      <c r="KG790" s="154"/>
      <c r="KH790" s="154"/>
      <c r="KI790" s="154"/>
      <c r="KJ790" s="154"/>
      <c r="KK790" s="154"/>
      <c r="KL790" s="154"/>
      <c r="KM790" s="154"/>
      <c r="KN790" s="154"/>
      <c r="KO790" s="154"/>
      <c r="KP790" s="154"/>
      <c r="KQ790" s="154"/>
      <c r="KR790" s="154"/>
      <c r="KS790" s="154"/>
      <c r="KT790" s="154"/>
      <c r="KU790" s="154"/>
      <c r="KV790" s="154"/>
      <c r="KW790" s="154"/>
      <c r="KX790" s="154"/>
      <c r="KY790" s="154"/>
      <c r="KZ790" s="154"/>
      <c r="LA790" s="154"/>
      <c r="LB790" s="154"/>
      <c r="LC790" s="154"/>
      <c r="LD790" s="154"/>
      <c r="LE790" s="154"/>
      <c r="LF790" s="154"/>
      <c r="LG790" s="154"/>
      <c r="LH790" s="154"/>
      <c r="LI790" s="154"/>
      <c r="LJ790" s="154"/>
      <c r="LK790" s="154"/>
      <c r="LL790" s="154"/>
      <c r="LM790" s="154"/>
      <c r="LN790" s="154"/>
      <c r="LO790" s="154"/>
      <c r="LP790" s="154"/>
      <c r="LQ790" s="154"/>
      <c r="LR790" s="154"/>
      <c r="LS790" s="154"/>
      <c r="LT790" s="154"/>
      <c r="LU790" s="154"/>
      <c r="LV790" s="154"/>
      <c r="LW790" s="154"/>
      <c r="LX790" s="154"/>
      <c r="LY790" s="154"/>
      <c r="LZ790" s="154"/>
      <c r="MA790" s="154"/>
      <c r="MB790" s="154"/>
      <c r="MC790" s="154"/>
      <c r="MD790" s="154"/>
      <c r="ME790" s="154"/>
      <c r="MF790" s="154"/>
      <c r="MG790" s="154"/>
      <c r="MH790" s="154"/>
      <c r="MI790" s="154"/>
      <c r="MJ790" s="154"/>
      <c r="MK790" s="154"/>
      <c r="ML790" s="154"/>
      <c r="MM790" s="154"/>
      <c r="MN790" s="154"/>
      <c r="MO790" s="154"/>
      <c r="MP790" s="154"/>
      <c r="MQ790" s="154"/>
      <c r="MR790" s="154"/>
      <c r="MS790" s="154"/>
      <c r="MT790" s="154"/>
      <c r="MU790" s="154"/>
      <c r="MV790" s="154"/>
      <c r="MW790" s="154"/>
      <c r="MX790" s="154"/>
      <c r="MY790" s="154"/>
      <c r="MZ790" s="154"/>
      <c r="NA790" s="154"/>
      <c r="NB790" s="154"/>
      <c r="NC790" s="154"/>
      <c r="ND790" s="154"/>
      <c r="NE790" s="154"/>
      <c r="NF790" s="154"/>
      <c r="NG790" s="154"/>
      <c r="NH790" s="154"/>
      <c r="NI790" s="154"/>
      <c r="NJ790" s="154"/>
      <c r="NK790" s="154"/>
      <c r="NL790" s="154"/>
      <c r="NM790" s="154"/>
      <c r="NN790" s="154"/>
      <c r="NO790" s="154"/>
      <c r="NP790" s="154"/>
      <c r="NQ790" s="154"/>
      <c r="NR790" s="154"/>
      <c r="NS790" s="154"/>
      <c r="NT790" s="154"/>
      <c r="NU790" s="154"/>
      <c r="NV790" s="154"/>
      <c r="NW790" s="154"/>
      <c r="NX790" s="154"/>
      <c r="NY790" s="154"/>
      <c r="NZ790" s="154"/>
      <c r="OA790" s="154"/>
      <c r="OB790" s="154"/>
      <c r="OC790" s="154"/>
      <c r="OD790" s="154"/>
      <c r="OE790" s="154"/>
      <c r="OF790" s="154"/>
      <c r="OG790" s="154"/>
      <c r="OH790" s="154"/>
      <c r="OI790" s="154"/>
      <c r="OJ790" s="154"/>
      <c r="OK790" s="154"/>
      <c r="OL790" s="154"/>
      <c r="OM790" s="154"/>
      <c r="ON790" s="154"/>
      <c r="OO790" s="154"/>
      <c r="OP790" s="154"/>
      <c r="OQ790" s="154"/>
      <c r="OR790" s="154"/>
      <c r="OS790" s="154"/>
      <c r="OT790" s="154"/>
      <c r="OU790" s="154"/>
      <c r="OV790" s="154"/>
      <c r="OW790" s="154"/>
      <c r="OX790" s="154"/>
      <c r="OY790" s="154"/>
      <c r="OZ790" s="154"/>
      <c r="PA790" s="154"/>
      <c r="PB790" s="154"/>
      <c r="PC790" s="154"/>
      <c r="PD790" s="154"/>
      <c r="PE790" s="154"/>
      <c r="PF790" s="154"/>
      <c r="PG790" s="154"/>
      <c r="PH790" s="154"/>
      <c r="PI790" s="154"/>
      <c r="PJ790" s="154"/>
      <c r="PK790" s="154"/>
      <c r="PL790" s="154"/>
      <c r="PM790" s="154"/>
      <c r="PN790" s="154"/>
      <c r="PO790" s="154"/>
      <c r="PP790" s="154"/>
      <c r="PQ790" s="154"/>
      <c r="PR790" s="154"/>
      <c r="PS790" s="154"/>
      <c r="PT790" s="154"/>
      <c r="PU790" s="154"/>
      <c r="PV790" s="154"/>
      <c r="PW790" s="154"/>
      <c r="PX790" s="154"/>
      <c r="PY790" s="154"/>
      <c r="PZ790" s="154"/>
      <c r="QA790" s="154"/>
      <c r="QB790" s="154"/>
      <c r="QC790" s="154"/>
      <c r="QD790" s="154"/>
      <c r="QE790" s="154"/>
      <c r="QF790" s="154"/>
      <c r="QG790" s="154"/>
      <c r="QH790" s="154"/>
      <c r="QI790" s="154"/>
      <c r="QJ790" s="154"/>
      <c r="QK790" s="154"/>
      <c r="QL790" s="154"/>
      <c r="QM790" s="154"/>
      <c r="QN790" s="154"/>
      <c r="QO790" s="154"/>
      <c r="QP790" s="154"/>
      <c r="QQ790" s="154"/>
      <c r="QR790" s="154"/>
      <c r="QS790" s="154"/>
      <c r="QT790" s="154"/>
      <c r="QU790" s="154"/>
      <c r="QV790" s="154"/>
      <c r="QW790" s="154"/>
      <c r="QX790" s="154"/>
      <c r="QY790" s="154"/>
      <c r="QZ790" s="154"/>
      <c r="RA790" s="154"/>
      <c r="RB790" s="154"/>
      <c r="RC790" s="154"/>
      <c r="RD790" s="154"/>
      <c r="RE790" s="154"/>
      <c r="RF790" s="154"/>
      <c r="RG790" s="154"/>
      <c r="RH790" s="154"/>
      <c r="RI790" s="154"/>
      <c r="RJ790" s="154"/>
      <c r="RK790" s="154"/>
      <c r="RL790" s="154"/>
      <c r="RM790" s="154"/>
      <c r="RN790" s="154"/>
      <c r="RO790" s="154"/>
      <c r="RP790" s="154"/>
      <c r="RQ790" s="154"/>
      <c r="RR790" s="154"/>
      <c r="RS790" s="154"/>
      <c r="RT790" s="154"/>
      <c r="RU790" s="154"/>
      <c r="RV790" s="154"/>
      <c r="RW790" s="154"/>
      <c r="RX790" s="154"/>
      <c r="RY790" s="154"/>
      <c r="RZ790" s="154"/>
      <c r="SA790" s="154"/>
      <c r="SB790" s="154"/>
      <c r="SC790" s="154"/>
      <c r="SD790" s="154"/>
      <c r="SE790" s="154"/>
      <c r="SF790" s="154"/>
      <c r="SG790" s="154"/>
      <c r="SH790" s="154"/>
      <c r="SI790" s="154"/>
      <c r="SJ790" s="154"/>
      <c r="SK790" s="154"/>
      <c r="SL790" s="154"/>
      <c r="SM790" s="154"/>
      <c r="SN790" s="154"/>
      <c r="SO790" s="154"/>
      <c r="SP790" s="154"/>
      <c r="SQ790" s="154"/>
      <c r="SR790" s="154"/>
      <c r="SS790" s="154"/>
      <c r="ST790" s="154"/>
      <c r="SU790" s="154"/>
      <c r="SV790" s="154"/>
      <c r="SW790" s="154"/>
      <c r="SX790" s="154"/>
      <c r="SY790" s="154"/>
      <c r="SZ790" s="154"/>
      <c r="TA790" s="154"/>
      <c r="TB790" s="154"/>
      <c r="TC790" s="154"/>
      <c r="TD790" s="154"/>
      <c r="TE790" s="154"/>
      <c r="TF790" s="154"/>
      <c r="TG790" s="154"/>
      <c r="TH790" s="154"/>
      <c r="TI790" s="154"/>
      <c r="TJ790" s="154"/>
      <c r="TK790" s="154"/>
      <c r="TL790" s="154"/>
      <c r="TM790" s="154"/>
      <c r="TN790" s="154"/>
      <c r="TO790" s="154"/>
      <c r="TP790" s="154"/>
      <c r="TQ790" s="154"/>
      <c r="TR790" s="154"/>
      <c r="TS790" s="154"/>
      <c r="TT790" s="154"/>
      <c r="TU790" s="154"/>
      <c r="TV790" s="154"/>
      <c r="TW790" s="154"/>
      <c r="TX790" s="154"/>
      <c r="TY790" s="154"/>
      <c r="TZ790" s="154"/>
      <c r="UA790" s="154"/>
      <c r="UB790" s="154"/>
      <c r="UC790" s="154"/>
      <c r="UD790" s="154"/>
      <c r="UE790" s="154"/>
      <c r="UF790" s="154"/>
      <c r="UG790" s="154"/>
      <c r="UH790" s="154"/>
      <c r="UI790" s="154"/>
      <c r="UJ790" s="154"/>
      <c r="UK790" s="154"/>
      <c r="UL790" s="154"/>
      <c r="UM790" s="154"/>
      <c r="UN790" s="154"/>
      <c r="UO790" s="154"/>
      <c r="UP790" s="154"/>
      <c r="UQ790" s="154"/>
      <c r="UR790" s="154"/>
      <c r="US790" s="154"/>
      <c r="UT790" s="154"/>
      <c r="UU790" s="154"/>
      <c r="UV790" s="154"/>
      <c r="UW790" s="154"/>
      <c r="UX790" s="154"/>
      <c r="UY790" s="154"/>
      <c r="UZ790" s="154"/>
      <c r="VA790" s="154"/>
      <c r="VB790" s="154"/>
      <c r="VC790" s="154"/>
      <c r="VD790" s="154"/>
      <c r="VE790" s="154"/>
      <c r="VF790" s="154"/>
      <c r="VG790" s="154"/>
      <c r="VH790" s="154"/>
      <c r="VI790" s="154"/>
      <c r="VJ790" s="154"/>
      <c r="VK790" s="154"/>
      <c r="VL790" s="154"/>
      <c r="VM790" s="154"/>
      <c r="VN790" s="154"/>
      <c r="VO790" s="154"/>
      <c r="VP790" s="154"/>
      <c r="VQ790" s="154"/>
      <c r="VR790" s="154"/>
      <c r="VS790" s="154"/>
      <c r="VT790" s="154"/>
      <c r="VU790" s="154"/>
      <c r="VV790" s="154"/>
      <c r="VW790" s="154"/>
    </row>
    <row r="791" spans="1:595" s="153" customFormat="1" ht="49.5" customHeight="1">
      <c r="A791" s="798"/>
      <c r="B791" s="673" t="s">
        <v>1636</v>
      </c>
      <c r="C791" s="657" t="s">
        <v>1637</v>
      </c>
      <c r="D791" s="659" t="s">
        <v>1279</v>
      </c>
      <c r="E791" s="682"/>
      <c r="F791" s="660"/>
      <c r="G791" s="707"/>
      <c r="H791" s="660"/>
      <c r="I791" s="197" t="s">
        <v>352</v>
      </c>
      <c r="J791" s="197" t="s">
        <v>352</v>
      </c>
      <c r="K791" s="197" t="s">
        <v>1638</v>
      </c>
      <c r="L791" s="197" t="s">
        <v>28</v>
      </c>
      <c r="M791" s="152">
        <f>M792</f>
        <v>37000</v>
      </c>
      <c r="N791" s="152">
        <f t="shared" ref="N791:R791" si="111">N792</f>
        <v>37000</v>
      </c>
      <c r="O791" s="152">
        <f t="shared" si="111"/>
        <v>50000</v>
      </c>
      <c r="P791" s="152">
        <f t="shared" si="111"/>
        <v>50000</v>
      </c>
      <c r="Q791" s="152">
        <f t="shared" si="111"/>
        <v>50000</v>
      </c>
      <c r="R791" s="152">
        <f t="shared" si="111"/>
        <v>50000</v>
      </c>
      <c r="S791" s="555"/>
      <c r="AU791" s="154"/>
      <c r="AV791" s="154"/>
      <c r="AW791" s="154"/>
      <c r="AX791" s="154"/>
      <c r="AY791" s="154"/>
      <c r="AZ791" s="154"/>
      <c r="BA791" s="154"/>
      <c r="BB791" s="154"/>
      <c r="BC791" s="154"/>
      <c r="BD791" s="154"/>
      <c r="BE791" s="154"/>
      <c r="BF791" s="154"/>
      <c r="BG791" s="154"/>
      <c r="BH791" s="154"/>
      <c r="BI791" s="154"/>
      <c r="BJ791" s="154"/>
      <c r="BK791" s="154"/>
      <c r="BL791" s="154"/>
      <c r="BM791" s="154"/>
      <c r="BN791" s="154"/>
      <c r="BO791" s="154"/>
      <c r="BP791" s="154"/>
      <c r="BQ791" s="154"/>
      <c r="BR791" s="154"/>
      <c r="BS791" s="154"/>
      <c r="BT791" s="154"/>
      <c r="BU791" s="154"/>
      <c r="BV791" s="154"/>
      <c r="BW791" s="154"/>
      <c r="BX791" s="154"/>
      <c r="BY791" s="154"/>
      <c r="BZ791" s="154"/>
      <c r="CA791" s="154"/>
      <c r="CB791" s="154"/>
      <c r="CC791" s="154"/>
      <c r="CD791" s="154"/>
      <c r="CE791" s="154"/>
      <c r="CF791" s="154"/>
      <c r="CG791" s="154"/>
      <c r="CH791" s="154"/>
      <c r="CI791" s="154"/>
      <c r="CJ791" s="154"/>
      <c r="CK791" s="154"/>
      <c r="CL791" s="154"/>
      <c r="CM791" s="154"/>
      <c r="CN791" s="154"/>
      <c r="CO791" s="154"/>
      <c r="CP791" s="154"/>
      <c r="CQ791" s="154"/>
      <c r="CR791" s="154"/>
      <c r="CS791" s="154"/>
      <c r="CT791" s="154"/>
      <c r="CU791" s="154"/>
      <c r="CV791" s="154"/>
      <c r="CW791" s="154"/>
      <c r="CX791" s="154"/>
      <c r="CY791" s="154"/>
      <c r="CZ791" s="154"/>
      <c r="DA791" s="154"/>
      <c r="DB791" s="154"/>
      <c r="DC791" s="154"/>
      <c r="DD791" s="154"/>
      <c r="DE791" s="154"/>
      <c r="DF791" s="154"/>
      <c r="DG791" s="154"/>
      <c r="DH791" s="154"/>
      <c r="DI791" s="154"/>
      <c r="DJ791" s="154"/>
      <c r="DK791" s="154"/>
      <c r="DL791" s="154"/>
      <c r="DM791" s="154"/>
      <c r="DN791" s="154"/>
      <c r="DO791" s="154"/>
      <c r="DP791" s="154"/>
      <c r="DQ791" s="154"/>
      <c r="DR791" s="154"/>
      <c r="DS791" s="154"/>
      <c r="DT791" s="154"/>
      <c r="DU791" s="154"/>
      <c r="DV791" s="154"/>
      <c r="DW791" s="154"/>
      <c r="DX791" s="154"/>
      <c r="DY791" s="154"/>
      <c r="DZ791" s="154"/>
      <c r="EA791" s="154"/>
      <c r="EB791" s="154"/>
      <c r="EC791" s="154"/>
      <c r="ED791" s="154"/>
      <c r="EE791" s="154"/>
      <c r="EF791" s="154"/>
      <c r="EG791" s="154"/>
      <c r="EH791" s="154"/>
      <c r="EI791" s="154"/>
      <c r="EJ791" s="154"/>
      <c r="EK791" s="154"/>
      <c r="EL791" s="154"/>
      <c r="EM791" s="154"/>
      <c r="EN791" s="154"/>
      <c r="EO791" s="154"/>
      <c r="EP791" s="154"/>
      <c r="EQ791" s="154"/>
      <c r="ER791" s="154"/>
      <c r="ES791" s="154"/>
      <c r="ET791" s="154"/>
      <c r="EU791" s="154"/>
      <c r="EV791" s="154"/>
      <c r="EW791" s="154"/>
      <c r="EX791" s="154"/>
      <c r="EY791" s="154"/>
      <c r="EZ791" s="154"/>
      <c r="FA791" s="154"/>
      <c r="FB791" s="154"/>
      <c r="FC791" s="154"/>
      <c r="FD791" s="154"/>
      <c r="FE791" s="154"/>
      <c r="FF791" s="154"/>
      <c r="FG791" s="154"/>
      <c r="FH791" s="154"/>
      <c r="FI791" s="154"/>
      <c r="FJ791" s="154"/>
      <c r="FK791" s="154"/>
      <c r="FL791" s="154"/>
      <c r="FM791" s="154"/>
      <c r="FN791" s="154"/>
      <c r="FO791" s="154"/>
      <c r="FP791" s="154"/>
      <c r="FQ791" s="154"/>
      <c r="FR791" s="154"/>
      <c r="FS791" s="154"/>
      <c r="FT791" s="154"/>
      <c r="FU791" s="154"/>
      <c r="FV791" s="154"/>
      <c r="FW791" s="154"/>
      <c r="FX791" s="154"/>
      <c r="FY791" s="154"/>
      <c r="FZ791" s="154"/>
      <c r="GA791" s="154"/>
      <c r="GB791" s="154"/>
      <c r="GC791" s="154"/>
      <c r="GD791" s="154"/>
      <c r="GE791" s="154"/>
      <c r="GF791" s="154"/>
      <c r="GG791" s="154"/>
      <c r="GH791" s="154"/>
      <c r="GI791" s="154"/>
      <c r="GJ791" s="154"/>
      <c r="GK791" s="154"/>
      <c r="GL791" s="154"/>
      <c r="GM791" s="154"/>
      <c r="GN791" s="154"/>
      <c r="GO791" s="154"/>
      <c r="GP791" s="154"/>
      <c r="GQ791" s="154"/>
      <c r="GR791" s="154"/>
      <c r="GS791" s="154"/>
      <c r="GT791" s="154"/>
      <c r="GU791" s="154"/>
      <c r="GV791" s="154"/>
      <c r="GW791" s="154"/>
      <c r="GX791" s="154"/>
      <c r="GY791" s="154"/>
      <c r="GZ791" s="154"/>
      <c r="HA791" s="154"/>
      <c r="HB791" s="154"/>
      <c r="HC791" s="154"/>
      <c r="HD791" s="154"/>
      <c r="HE791" s="154"/>
      <c r="HF791" s="154"/>
      <c r="HG791" s="154"/>
      <c r="HH791" s="154"/>
      <c r="HI791" s="154"/>
      <c r="HJ791" s="154"/>
      <c r="HK791" s="154"/>
      <c r="HL791" s="154"/>
      <c r="HM791" s="154"/>
      <c r="HN791" s="154"/>
      <c r="HO791" s="154"/>
      <c r="HP791" s="154"/>
      <c r="HQ791" s="154"/>
      <c r="HR791" s="154"/>
      <c r="HS791" s="154"/>
      <c r="HT791" s="154"/>
      <c r="HU791" s="154"/>
      <c r="HV791" s="154"/>
      <c r="HW791" s="154"/>
      <c r="HX791" s="154"/>
      <c r="HY791" s="154"/>
      <c r="HZ791" s="154"/>
      <c r="IA791" s="154"/>
      <c r="IB791" s="154"/>
      <c r="IC791" s="154"/>
      <c r="ID791" s="154"/>
      <c r="IE791" s="154"/>
      <c r="IF791" s="154"/>
      <c r="IG791" s="154"/>
      <c r="IH791" s="154"/>
      <c r="II791" s="154"/>
      <c r="IJ791" s="154"/>
      <c r="IK791" s="154"/>
      <c r="IL791" s="154"/>
      <c r="IM791" s="154"/>
      <c r="IN791" s="154"/>
      <c r="IO791" s="154"/>
      <c r="IP791" s="154"/>
      <c r="IQ791" s="154"/>
      <c r="IR791" s="154"/>
      <c r="IS791" s="154"/>
      <c r="IT791" s="154"/>
      <c r="IU791" s="154"/>
      <c r="IV791" s="154"/>
      <c r="IW791" s="154"/>
      <c r="IX791" s="154"/>
      <c r="IY791" s="154"/>
      <c r="IZ791" s="154"/>
      <c r="JA791" s="154"/>
      <c r="JB791" s="154"/>
      <c r="JC791" s="154"/>
      <c r="JD791" s="154"/>
      <c r="JE791" s="154"/>
      <c r="JF791" s="154"/>
      <c r="JG791" s="154"/>
      <c r="JH791" s="154"/>
      <c r="JI791" s="154"/>
      <c r="JJ791" s="154"/>
      <c r="JK791" s="154"/>
      <c r="JL791" s="154"/>
      <c r="JM791" s="154"/>
      <c r="JN791" s="154"/>
      <c r="JO791" s="154"/>
      <c r="JP791" s="154"/>
      <c r="JQ791" s="154"/>
      <c r="JR791" s="154"/>
      <c r="JS791" s="154"/>
      <c r="JT791" s="154"/>
      <c r="JU791" s="154"/>
      <c r="JV791" s="154"/>
      <c r="JW791" s="154"/>
      <c r="JX791" s="154"/>
      <c r="JY791" s="154"/>
      <c r="JZ791" s="154"/>
      <c r="KA791" s="154"/>
      <c r="KB791" s="154"/>
      <c r="KC791" s="154"/>
      <c r="KD791" s="154"/>
      <c r="KE791" s="154"/>
      <c r="KF791" s="154"/>
      <c r="KG791" s="154"/>
      <c r="KH791" s="154"/>
      <c r="KI791" s="154"/>
      <c r="KJ791" s="154"/>
      <c r="KK791" s="154"/>
      <c r="KL791" s="154"/>
      <c r="KM791" s="154"/>
      <c r="KN791" s="154"/>
      <c r="KO791" s="154"/>
      <c r="KP791" s="154"/>
      <c r="KQ791" s="154"/>
      <c r="KR791" s="154"/>
      <c r="KS791" s="154"/>
      <c r="KT791" s="154"/>
      <c r="KU791" s="154"/>
      <c r="KV791" s="154"/>
      <c r="KW791" s="154"/>
      <c r="KX791" s="154"/>
      <c r="KY791" s="154"/>
      <c r="KZ791" s="154"/>
      <c r="LA791" s="154"/>
      <c r="LB791" s="154"/>
      <c r="LC791" s="154"/>
      <c r="LD791" s="154"/>
      <c r="LE791" s="154"/>
      <c r="LF791" s="154"/>
      <c r="LG791" s="154"/>
      <c r="LH791" s="154"/>
      <c r="LI791" s="154"/>
      <c r="LJ791" s="154"/>
      <c r="LK791" s="154"/>
      <c r="LL791" s="154"/>
      <c r="LM791" s="154"/>
      <c r="LN791" s="154"/>
      <c r="LO791" s="154"/>
      <c r="LP791" s="154"/>
      <c r="LQ791" s="154"/>
      <c r="LR791" s="154"/>
      <c r="LS791" s="154"/>
      <c r="LT791" s="154"/>
      <c r="LU791" s="154"/>
      <c r="LV791" s="154"/>
      <c r="LW791" s="154"/>
      <c r="LX791" s="154"/>
      <c r="LY791" s="154"/>
      <c r="LZ791" s="154"/>
      <c r="MA791" s="154"/>
      <c r="MB791" s="154"/>
      <c r="MC791" s="154"/>
      <c r="MD791" s="154"/>
      <c r="ME791" s="154"/>
      <c r="MF791" s="154"/>
      <c r="MG791" s="154"/>
      <c r="MH791" s="154"/>
      <c r="MI791" s="154"/>
      <c r="MJ791" s="154"/>
      <c r="MK791" s="154"/>
      <c r="ML791" s="154"/>
      <c r="MM791" s="154"/>
      <c r="MN791" s="154"/>
      <c r="MO791" s="154"/>
      <c r="MP791" s="154"/>
      <c r="MQ791" s="154"/>
      <c r="MR791" s="154"/>
      <c r="MS791" s="154"/>
      <c r="MT791" s="154"/>
      <c r="MU791" s="154"/>
      <c r="MV791" s="154"/>
      <c r="MW791" s="154"/>
      <c r="MX791" s="154"/>
      <c r="MY791" s="154"/>
      <c r="MZ791" s="154"/>
      <c r="NA791" s="154"/>
      <c r="NB791" s="154"/>
      <c r="NC791" s="154"/>
      <c r="ND791" s="154"/>
      <c r="NE791" s="154"/>
      <c r="NF791" s="154"/>
      <c r="NG791" s="154"/>
      <c r="NH791" s="154"/>
      <c r="NI791" s="154"/>
      <c r="NJ791" s="154"/>
      <c r="NK791" s="154"/>
      <c r="NL791" s="154"/>
      <c r="NM791" s="154"/>
      <c r="NN791" s="154"/>
      <c r="NO791" s="154"/>
      <c r="NP791" s="154"/>
      <c r="NQ791" s="154"/>
      <c r="NR791" s="154"/>
      <c r="NS791" s="154"/>
      <c r="NT791" s="154"/>
      <c r="NU791" s="154"/>
      <c r="NV791" s="154"/>
      <c r="NW791" s="154"/>
      <c r="NX791" s="154"/>
      <c r="NY791" s="154"/>
      <c r="NZ791" s="154"/>
      <c r="OA791" s="154"/>
      <c r="OB791" s="154"/>
      <c r="OC791" s="154"/>
      <c r="OD791" s="154"/>
      <c r="OE791" s="154"/>
      <c r="OF791" s="154"/>
      <c r="OG791" s="154"/>
      <c r="OH791" s="154"/>
      <c r="OI791" s="154"/>
      <c r="OJ791" s="154"/>
      <c r="OK791" s="154"/>
      <c r="OL791" s="154"/>
      <c r="OM791" s="154"/>
      <c r="ON791" s="154"/>
      <c r="OO791" s="154"/>
      <c r="OP791" s="154"/>
      <c r="OQ791" s="154"/>
      <c r="OR791" s="154"/>
      <c r="OS791" s="154"/>
      <c r="OT791" s="154"/>
      <c r="OU791" s="154"/>
      <c r="OV791" s="154"/>
      <c r="OW791" s="154"/>
      <c r="OX791" s="154"/>
      <c r="OY791" s="154"/>
      <c r="OZ791" s="154"/>
      <c r="PA791" s="154"/>
      <c r="PB791" s="154"/>
      <c r="PC791" s="154"/>
      <c r="PD791" s="154"/>
      <c r="PE791" s="154"/>
      <c r="PF791" s="154"/>
      <c r="PG791" s="154"/>
      <c r="PH791" s="154"/>
      <c r="PI791" s="154"/>
      <c r="PJ791" s="154"/>
      <c r="PK791" s="154"/>
      <c r="PL791" s="154"/>
      <c r="PM791" s="154"/>
      <c r="PN791" s="154"/>
      <c r="PO791" s="154"/>
      <c r="PP791" s="154"/>
      <c r="PQ791" s="154"/>
      <c r="PR791" s="154"/>
      <c r="PS791" s="154"/>
      <c r="PT791" s="154"/>
      <c r="PU791" s="154"/>
      <c r="PV791" s="154"/>
      <c r="PW791" s="154"/>
      <c r="PX791" s="154"/>
      <c r="PY791" s="154"/>
      <c r="PZ791" s="154"/>
      <c r="QA791" s="154"/>
      <c r="QB791" s="154"/>
      <c r="QC791" s="154"/>
      <c r="QD791" s="154"/>
      <c r="QE791" s="154"/>
      <c r="QF791" s="154"/>
      <c r="QG791" s="154"/>
      <c r="QH791" s="154"/>
      <c r="QI791" s="154"/>
      <c r="QJ791" s="154"/>
      <c r="QK791" s="154"/>
      <c r="QL791" s="154"/>
      <c r="QM791" s="154"/>
      <c r="QN791" s="154"/>
      <c r="QO791" s="154"/>
      <c r="QP791" s="154"/>
      <c r="QQ791" s="154"/>
      <c r="QR791" s="154"/>
      <c r="QS791" s="154"/>
      <c r="QT791" s="154"/>
      <c r="QU791" s="154"/>
      <c r="QV791" s="154"/>
      <c r="QW791" s="154"/>
      <c r="QX791" s="154"/>
      <c r="QY791" s="154"/>
      <c r="QZ791" s="154"/>
      <c r="RA791" s="154"/>
      <c r="RB791" s="154"/>
      <c r="RC791" s="154"/>
      <c r="RD791" s="154"/>
      <c r="RE791" s="154"/>
      <c r="RF791" s="154"/>
      <c r="RG791" s="154"/>
      <c r="RH791" s="154"/>
      <c r="RI791" s="154"/>
      <c r="RJ791" s="154"/>
      <c r="RK791" s="154"/>
      <c r="RL791" s="154"/>
      <c r="RM791" s="154"/>
      <c r="RN791" s="154"/>
      <c r="RO791" s="154"/>
      <c r="RP791" s="154"/>
      <c r="RQ791" s="154"/>
      <c r="RR791" s="154"/>
      <c r="RS791" s="154"/>
      <c r="RT791" s="154"/>
      <c r="RU791" s="154"/>
      <c r="RV791" s="154"/>
      <c r="RW791" s="154"/>
      <c r="RX791" s="154"/>
      <c r="RY791" s="154"/>
      <c r="RZ791" s="154"/>
      <c r="SA791" s="154"/>
      <c r="SB791" s="154"/>
      <c r="SC791" s="154"/>
      <c r="SD791" s="154"/>
      <c r="SE791" s="154"/>
      <c r="SF791" s="154"/>
      <c r="SG791" s="154"/>
      <c r="SH791" s="154"/>
      <c r="SI791" s="154"/>
      <c r="SJ791" s="154"/>
      <c r="SK791" s="154"/>
      <c r="SL791" s="154"/>
      <c r="SM791" s="154"/>
      <c r="SN791" s="154"/>
      <c r="SO791" s="154"/>
      <c r="SP791" s="154"/>
      <c r="SQ791" s="154"/>
      <c r="SR791" s="154"/>
      <c r="SS791" s="154"/>
      <c r="ST791" s="154"/>
      <c r="SU791" s="154"/>
      <c r="SV791" s="154"/>
      <c r="SW791" s="154"/>
      <c r="SX791" s="154"/>
      <c r="SY791" s="154"/>
      <c r="SZ791" s="154"/>
      <c r="TA791" s="154"/>
      <c r="TB791" s="154"/>
      <c r="TC791" s="154"/>
      <c r="TD791" s="154"/>
      <c r="TE791" s="154"/>
      <c r="TF791" s="154"/>
      <c r="TG791" s="154"/>
      <c r="TH791" s="154"/>
      <c r="TI791" s="154"/>
      <c r="TJ791" s="154"/>
      <c r="TK791" s="154"/>
      <c r="TL791" s="154"/>
      <c r="TM791" s="154"/>
      <c r="TN791" s="154"/>
      <c r="TO791" s="154"/>
      <c r="TP791" s="154"/>
      <c r="TQ791" s="154"/>
      <c r="TR791" s="154"/>
      <c r="TS791" s="154"/>
      <c r="TT791" s="154"/>
      <c r="TU791" s="154"/>
      <c r="TV791" s="154"/>
      <c r="TW791" s="154"/>
      <c r="TX791" s="154"/>
      <c r="TY791" s="154"/>
      <c r="TZ791" s="154"/>
      <c r="UA791" s="154"/>
      <c r="UB791" s="154"/>
      <c r="UC791" s="154"/>
      <c r="UD791" s="154"/>
      <c r="UE791" s="154"/>
      <c r="UF791" s="154"/>
      <c r="UG791" s="154"/>
      <c r="UH791" s="154"/>
      <c r="UI791" s="154"/>
      <c r="UJ791" s="154"/>
      <c r="UK791" s="154"/>
      <c r="UL791" s="154"/>
      <c r="UM791" s="154"/>
      <c r="UN791" s="154"/>
      <c r="UO791" s="154"/>
      <c r="UP791" s="154"/>
      <c r="UQ791" s="154"/>
      <c r="UR791" s="154"/>
      <c r="US791" s="154"/>
      <c r="UT791" s="154"/>
      <c r="UU791" s="154"/>
      <c r="UV791" s="154"/>
      <c r="UW791" s="154"/>
      <c r="UX791" s="154"/>
      <c r="UY791" s="154"/>
      <c r="UZ791" s="154"/>
      <c r="VA791" s="154"/>
      <c r="VB791" s="154"/>
      <c r="VC791" s="154"/>
      <c r="VD791" s="154"/>
      <c r="VE791" s="154"/>
      <c r="VF791" s="154"/>
      <c r="VG791" s="154"/>
      <c r="VH791" s="154"/>
      <c r="VI791" s="154"/>
      <c r="VJ791" s="154"/>
      <c r="VK791" s="154"/>
      <c r="VL791" s="154"/>
      <c r="VM791" s="154"/>
      <c r="VN791" s="154"/>
      <c r="VO791" s="154"/>
      <c r="VP791" s="154"/>
      <c r="VQ791" s="154"/>
      <c r="VR791" s="154"/>
      <c r="VS791" s="154"/>
      <c r="VT791" s="154"/>
      <c r="VU791" s="154"/>
      <c r="VV791" s="154"/>
      <c r="VW791" s="154"/>
    </row>
    <row r="792" spans="1:595" s="153" customFormat="1" ht="44.25" customHeight="1">
      <c r="A792" s="798"/>
      <c r="B792" s="689"/>
      <c r="C792" s="658"/>
      <c r="D792" s="660"/>
      <c r="E792" s="705" t="s">
        <v>1284</v>
      </c>
      <c r="F792" s="680" t="s">
        <v>51</v>
      </c>
      <c r="G792" s="687">
        <v>45467</v>
      </c>
      <c r="H792" s="659" t="s">
        <v>24</v>
      </c>
      <c r="I792" s="192" t="s">
        <v>352</v>
      </c>
      <c r="J792" s="192" t="s">
        <v>352</v>
      </c>
      <c r="K792" s="175" t="s">
        <v>1638</v>
      </c>
      <c r="L792" s="192" t="s">
        <v>705</v>
      </c>
      <c r="M792" s="155">
        <v>37000</v>
      </c>
      <c r="N792" s="155">
        <v>37000</v>
      </c>
      <c r="O792" s="155">
        <v>50000</v>
      </c>
      <c r="P792" s="168">
        <v>50000</v>
      </c>
      <c r="Q792" s="161">
        <v>50000</v>
      </c>
      <c r="R792" s="155">
        <v>50000</v>
      </c>
      <c r="S792" s="545">
        <v>3</v>
      </c>
      <c r="AU792" s="154"/>
      <c r="AV792" s="154"/>
      <c r="AW792" s="154"/>
      <c r="AX792" s="154"/>
      <c r="AY792" s="154"/>
      <c r="AZ792" s="154"/>
      <c r="BA792" s="154"/>
      <c r="BB792" s="154"/>
      <c r="BC792" s="154"/>
      <c r="BD792" s="154"/>
      <c r="BE792" s="154"/>
      <c r="BF792" s="154"/>
      <c r="BG792" s="154"/>
      <c r="BH792" s="154"/>
      <c r="BI792" s="154"/>
      <c r="BJ792" s="154"/>
      <c r="BK792" s="154"/>
      <c r="BL792" s="154"/>
      <c r="BM792" s="154"/>
      <c r="BN792" s="154"/>
      <c r="BO792" s="154"/>
      <c r="BP792" s="154"/>
      <c r="BQ792" s="154"/>
      <c r="BR792" s="154"/>
      <c r="BS792" s="154"/>
      <c r="BT792" s="154"/>
      <c r="BU792" s="154"/>
      <c r="BV792" s="154"/>
      <c r="BW792" s="154"/>
      <c r="BX792" s="154"/>
      <c r="BY792" s="154"/>
      <c r="BZ792" s="154"/>
      <c r="CA792" s="154"/>
      <c r="CB792" s="154"/>
      <c r="CC792" s="154"/>
      <c r="CD792" s="154"/>
      <c r="CE792" s="154"/>
      <c r="CF792" s="154"/>
      <c r="CG792" s="154"/>
      <c r="CH792" s="154"/>
      <c r="CI792" s="154"/>
      <c r="CJ792" s="154"/>
      <c r="CK792" s="154"/>
      <c r="CL792" s="154"/>
      <c r="CM792" s="154"/>
      <c r="CN792" s="154"/>
      <c r="CO792" s="154"/>
      <c r="CP792" s="154"/>
      <c r="CQ792" s="154"/>
      <c r="CR792" s="154"/>
      <c r="CS792" s="154"/>
      <c r="CT792" s="154"/>
      <c r="CU792" s="154"/>
      <c r="CV792" s="154"/>
      <c r="CW792" s="154"/>
      <c r="CX792" s="154"/>
      <c r="CY792" s="154"/>
      <c r="CZ792" s="154"/>
      <c r="DA792" s="154"/>
      <c r="DB792" s="154"/>
      <c r="DC792" s="154"/>
      <c r="DD792" s="154"/>
      <c r="DE792" s="154"/>
      <c r="DF792" s="154"/>
      <c r="DG792" s="154"/>
      <c r="DH792" s="154"/>
      <c r="DI792" s="154"/>
      <c r="DJ792" s="154"/>
      <c r="DK792" s="154"/>
      <c r="DL792" s="154"/>
      <c r="DM792" s="154"/>
      <c r="DN792" s="154"/>
      <c r="DO792" s="154"/>
      <c r="DP792" s="154"/>
      <c r="DQ792" s="154"/>
      <c r="DR792" s="154"/>
      <c r="DS792" s="154"/>
      <c r="DT792" s="154"/>
      <c r="DU792" s="154"/>
      <c r="DV792" s="154"/>
      <c r="DW792" s="154"/>
      <c r="DX792" s="154"/>
      <c r="DY792" s="154"/>
      <c r="DZ792" s="154"/>
      <c r="EA792" s="154"/>
      <c r="EB792" s="154"/>
      <c r="EC792" s="154"/>
      <c r="ED792" s="154"/>
      <c r="EE792" s="154"/>
      <c r="EF792" s="154"/>
      <c r="EG792" s="154"/>
      <c r="EH792" s="154"/>
      <c r="EI792" s="154"/>
      <c r="EJ792" s="154"/>
      <c r="EK792" s="154"/>
      <c r="EL792" s="154"/>
      <c r="EM792" s="154"/>
      <c r="EN792" s="154"/>
      <c r="EO792" s="154"/>
      <c r="EP792" s="154"/>
      <c r="EQ792" s="154"/>
      <c r="ER792" s="154"/>
      <c r="ES792" s="154"/>
      <c r="ET792" s="154"/>
      <c r="EU792" s="154"/>
      <c r="EV792" s="154"/>
      <c r="EW792" s="154"/>
      <c r="EX792" s="154"/>
      <c r="EY792" s="154"/>
      <c r="EZ792" s="154"/>
      <c r="FA792" s="154"/>
      <c r="FB792" s="154"/>
      <c r="FC792" s="154"/>
      <c r="FD792" s="154"/>
      <c r="FE792" s="154"/>
      <c r="FF792" s="154"/>
      <c r="FG792" s="154"/>
      <c r="FH792" s="154"/>
      <c r="FI792" s="154"/>
      <c r="FJ792" s="154"/>
      <c r="FK792" s="154"/>
      <c r="FL792" s="154"/>
      <c r="FM792" s="154"/>
      <c r="FN792" s="154"/>
      <c r="FO792" s="154"/>
      <c r="FP792" s="154"/>
      <c r="FQ792" s="154"/>
      <c r="FR792" s="154"/>
      <c r="FS792" s="154"/>
      <c r="FT792" s="154"/>
      <c r="FU792" s="154"/>
      <c r="FV792" s="154"/>
      <c r="FW792" s="154"/>
      <c r="FX792" s="154"/>
      <c r="FY792" s="154"/>
      <c r="FZ792" s="154"/>
      <c r="GA792" s="154"/>
      <c r="GB792" s="154"/>
      <c r="GC792" s="154"/>
      <c r="GD792" s="154"/>
      <c r="GE792" s="154"/>
      <c r="GF792" s="154"/>
      <c r="GG792" s="154"/>
      <c r="GH792" s="154"/>
      <c r="GI792" s="154"/>
      <c r="GJ792" s="154"/>
      <c r="GK792" s="154"/>
      <c r="GL792" s="154"/>
      <c r="GM792" s="154"/>
      <c r="GN792" s="154"/>
      <c r="GO792" s="154"/>
      <c r="GP792" s="154"/>
      <c r="GQ792" s="154"/>
      <c r="GR792" s="154"/>
      <c r="GS792" s="154"/>
      <c r="GT792" s="154"/>
      <c r="GU792" s="154"/>
      <c r="GV792" s="154"/>
      <c r="GW792" s="154"/>
      <c r="GX792" s="154"/>
      <c r="GY792" s="154"/>
      <c r="GZ792" s="154"/>
      <c r="HA792" s="154"/>
      <c r="HB792" s="154"/>
      <c r="HC792" s="154"/>
      <c r="HD792" s="154"/>
      <c r="HE792" s="154"/>
      <c r="HF792" s="154"/>
      <c r="HG792" s="154"/>
      <c r="HH792" s="154"/>
      <c r="HI792" s="154"/>
      <c r="HJ792" s="154"/>
      <c r="HK792" s="154"/>
      <c r="HL792" s="154"/>
      <c r="HM792" s="154"/>
      <c r="HN792" s="154"/>
      <c r="HO792" s="154"/>
      <c r="HP792" s="154"/>
      <c r="HQ792" s="154"/>
      <c r="HR792" s="154"/>
      <c r="HS792" s="154"/>
      <c r="HT792" s="154"/>
      <c r="HU792" s="154"/>
      <c r="HV792" s="154"/>
      <c r="HW792" s="154"/>
      <c r="HX792" s="154"/>
      <c r="HY792" s="154"/>
      <c r="HZ792" s="154"/>
      <c r="IA792" s="154"/>
      <c r="IB792" s="154"/>
      <c r="IC792" s="154"/>
      <c r="ID792" s="154"/>
      <c r="IE792" s="154"/>
      <c r="IF792" s="154"/>
      <c r="IG792" s="154"/>
      <c r="IH792" s="154"/>
      <c r="II792" s="154"/>
      <c r="IJ792" s="154"/>
      <c r="IK792" s="154"/>
      <c r="IL792" s="154"/>
      <c r="IM792" s="154"/>
      <c r="IN792" s="154"/>
      <c r="IO792" s="154"/>
      <c r="IP792" s="154"/>
      <c r="IQ792" s="154"/>
      <c r="IR792" s="154"/>
      <c r="IS792" s="154"/>
      <c r="IT792" s="154"/>
      <c r="IU792" s="154"/>
      <c r="IV792" s="154"/>
      <c r="IW792" s="154"/>
      <c r="IX792" s="154"/>
      <c r="IY792" s="154"/>
      <c r="IZ792" s="154"/>
      <c r="JA792" s="154"/>
      <c r="JB792" s="154"/>
      <c r="JC792" s="154"/>
      <c r="JD792" s="154"/>
      <c r="JE792" s="154"/>
      <c r="JF792" s="154"/>
      <c r="JG792" s="154"/>
      <c r="JH792" s="154"/>
      <c r="JI792" s="154"/>
      <c r="JJ792" s="154"/>
      <c r="JK792" s="154"/>
      <c r="JL792" s="154"/>
      <c r="JM792" s="154"/>
      <c r="JN792" s="154"/>
      <c r="JO792" s="154"/>
      <c r="JP792" s="154"/>
      <c r="JQ792" s="154"/>
      <c r="JR792" s="154"/>
      <c r="JS792" s="154"/>
      <c r="JT792" s="154"/>
      <c r="JU792" s="154"/>
      <c r="JV792" s="154"/>
      <c r="JW792" s="154"/>
      <c r="JX792" s="154"/>
      <c r="JY792" s="154"/>
      <c r="JZ792" s="154"/>
      <c r="KA792" s="154"/>
      <c r="KB792" s="154"/>
      <c r="KC792" s="154"/>
      <c r="KD792" s="154"/>
      <c r="KE792" s="154"/>
      <c r="KF792" s="154"/>
      <c r="KG792" s="154"/>
      <c r="KH792" s="154"/>
      <c r="KI792" s="154"/>
      <c r="KJ792" s="154"/>
      <c r="KK792" s="154"/>
      <c r="KL792" s="154"/>
      <c r="KM792" s="154"/>
      <c r="KN792" s="154"/>
      <c r="KO792" s="154"/>
      <c r="KP792" s="154"/>
      <c r="KQ792" s="154"/>
      <c r="KR792" s="154"/>
      <c r="KS792" s="154"/>
      <c r="KT792" s="154"/>
      <c r="KU792" s="154"/>
      <c r="KV792" s="154"/>
      <c r="KW792" s="154"/>
      <c r="KX792" s="154"/>
      <c r="KY792" s="154"/>
      <c r="KZ792" s="154"/>
      <c r="LA792" s="154"/>
      <c r="LB792" s="154"/>
      <c r="LC792" s="154"/>
      <c r="LD792" s="154"/>
      <c r="LE792" s="154"/>
      <c r="LF792" s="154"/>
      <c r="LG792" s="154"/>
      <c r="LH792" s="154"/>
      <c r="LI792" s="154"/>
      <c r="LJ792" s="154"/>
      <c r="LK792" s="154"/>
      <c r="LL792" s="154"/>
      <c r="LM792" s="154"/>
      <c r="LN792" s="154"/>
      <c r="LO792" s="154"/>
      <c r="LP792" s="154"/>
      <c r="LQ792" s="154"/>
      <c r="LR792" s="154"/>
      <c r="LS792" s="154"/>
      <c r="LT792" s="154"/>
      <c r="LU792" s="154"/>
      <c r="LV792" s="154"/>
      <c r="LW792" s="154"/>
      <c r="LX792" s="154"/>
      <c r="LY792" s="154"/>
      <c r="LZ792" s="154"/>
      <c r="MA792" s="154"/>
      <c r="MB792" s="154"/>
      <c r="MC792" s="154"/>
      <c r="MD792" s="154"/>
      <c r="ME792" s="154"/>
      <c r="MF792" s="154"/>
      <c r="MG792" s="154"/>
      <c r="MH792" s="154"/>
      <c r="MI792" s="154"/>
      <c r="MJ792" s="154"/>
      <c r="MK792" s="154"/>
      <c r="ML792" s="154"/>
      <c r="MM792" s="154"/>
      <c r="MN792" s="154"/>
      <c r="MO792" s="154"/>
      <c r="MP792" s="154"/>
      <c r="MQ792" s="154"/>
      <c r="MR792" s="154"/>
      <c r="MS792" s="154"/>
      <c r="MT792" s="154"/>
      <c r="MU792" s="154"/>
      <c r="MV792" s="154"/>
      <c r="MW792" s="154"/>
      <c r="MX792" s="154"/>
      <c r="MY792" s="154"/>
      <c r="MZ792" s="154"/>
      <c r="NA792" s="154"/>
      <c r="NB792" s="154"/>
      <c r="NC792" s="154"/>
      <c r="ND792" s="154"/>
      <c r="NE792" s="154"/>
      <c r="NF792" s="154"/>
      <c r="NG792" s="154"/>
      <c r="NH792" s="154"/>
      <c r="NI792" s="154"/>
      <c r="NJ792" s="154"/>
      <c r="NK792" s="154"/>
      <c r="NL792" s="154"/>
      <c r="NM792" s="154"/>
      <c r="NN792" s="154"/>
      <c r="NO792" s="154"/>
      <c r="NP792" s="154"/>
      <c r="NQ792" s="154"/>
      <c r="NR792" s="154"/>
      <c r="NS792" s="154"/>
      <c r="NT792" s="154"/>
      <c r="NU792" s="154"/>
      <c r="NV792" s="154"/>
      <c r="NW792" s="154"/>
      <c r="NX792" s="154"/>
      <c r="NY792" s="154"/>
      <c r="NZ792" s="154"/>
      <c r="OA792" s="154"/>
      <c r="OB792" s="154"/>
      <c r="OC792" s="154"/>
      <c r="OD792" s="154"/>
      <c r="OE792" s="154"/>
      <c r="OF792" s="154"/>
      <c r="OG792" s="154"/>
      <c r="OH792" s="154"/>
      <c r="OI792" s="154"/>
      <c r="OJ792" s="154"/>
      <c r="OK792" s="154"/>
      <c r="OL792" s="154"/>
      <c r="OM792" s="154"/>
      <c r="ON792" s="154"/>
      <c r="OO792" s="154"/>
      <c r="OP792" s="154"/>
      <c r="OQ792" s="154"/>
      <c r="OR792" s="154"/>
      <c r="OS792" s="154"/>
      <c r="OT792" s="154"/>
      <c r="OU792" s="154"/>
      <c r="OV792" s="154"/>
      <c r="OW792" s="154"/>
      <c r="OX792" s="154"/>
      <c r="OY792" s="154"/>
      <c r="OZ792" s="154"/>
      <c r="PA792" s="154"/>
      <c r="PB792" s="154"/>
      <c r="PC792" s="154"/>
      <c r="PD792" s="154"/>
      <c r="PE792" s="154"/>
      <c r="PF792" s="154"/>
      <c r="PG792" s="154"/>
      <c r="PH792" s="154"/>
      <c r="PI792" s="154"/>
      <c r="PJ792" s="154"/>
      <c r="PK792" s="154"/>
      <c r="PL792" s="154"/>
      <c r="PM792" s="154"/>
      <c r="PN792" s="154"/>
      <c r="PO792" s="154"/>
      <c r="PP792" s="154"/>
      <c r="PQ792" s="154"/>
      <c r="PR792" s="154"/>
      <c r="PS792" s="154"/>
      <c r="PT792" s="154"/>
      <c r="PU792" s="154"/>
      <c r="PV792" s="154"/>
      <c r="PW792" s="154"/>
      <c r="PX792" s="154"/>
      <c r="PY792" s="154"/>
      <c r="PZ792" s="154"/>
      <c r="QA792" s="154"/>
      <c r="QB792" s="154"/>
      <c r="QC792" s="154"/>
      <c r="QD792" s="154"/>
      <c r="QE792" s="154"/>
      <c r="QF792" s="154"/>
      <c r="QG792" s="154"/>
      <c r="QH792" s="154"/>
      <c r="QI792" s="154"/>
      <c r="QJ792" s="154"/>
      <c r="QK792" s="154"/>
      <c r="QL792" s="154"/>
      <c r="QM792" s="154"/>
      <c r="QN792" s="154"/>
      <c r="QO792" s="154"/>
      <c r="QP792" s="154"/>
      <c r="QQ792" s="154"/>
      <c r="QR792" s="154"/>
      <c r="QS792" s="154"/>
      <c r="QT792" s="154"/>
      <c r="QU792" s="154"/>
      <c r="QV792" s="154"/>
      <c r="QW792" s="154"/>
      <c r="QX792" s="154"/>
      <c r="QY792" s="154"/>
      <c r="QZ792" s="154"/>
      <c r="RA792" s="154"/>
      <c r="RB792" s="154"/>
      <c r="RC792" s="154"/>
      <c r="RD792" s="154"/>
      <c r="RE792" s="154"/>
      <c r="RF792" s="154"/>
      <c r="RG792" s="154"/>
      <c r="RH792" s="154"/>
      <c r="RI792" s="154"/>
      <c r="RJ792" s="154"/>
      <c r="RK792" s="154"/>
      <c r="RL792" s="154"/>
      <c r="RM792" s="154"/>
      <c r="RN792" s="154"/>
      <c r="RO792" s="154"/>
      <c r="RP792" s="154"/>
      <c r="RQ792" s="154"/>
      <c r="RR792" s="154"/>
      <c r="RS792" s="154"/>
      <c r="RT792" s="154"/>
      <c r="RU792" s="154"/>
      <c r="RV792" s="154"/>
      <c r="RW792" s="154"/>
      <c r="RX792" s="154"/>
      <c r="RY792" s="154"/>
      <c r="RZ792" s="154"/>
      <c r="SA792" s="154"/>
      <c r="SB792" s="154"/>
      <c r="SC792" s="154"/>
      <c r="SD792" s="154"/>
      <c r="SE792" s="154"/>
      <c r="SF792" s="154"/>
      <c r="SG792" s="154"/>
      <c r="SH792" s="154"/>
      <c r="SI792" s="154"/>
      <c r="SJ792" s="154"/>
      <c r="SK792" s="154"/>
      <c r="SL792" s="154"/>
      <c r="SM792" s="154"/>
      <c r="SN792" s="154"/>
      <c r="SO792" s="154"/>
      <c r="SP792" s="154"/>
      <c r="SQ792" s="154"/>
      <c r="SR792" s="154"/>
      <c r="SS792" s="154"/>
      <c r="ST792" s="154"/>
      <c r="SU792" s="154"/>
      <c r="SV792" s="154"/>
      <c r="SW792" s="154"/>
      <c r="SX792" s="154"/>
      <c r="SY792" s="154"/>
      <c r="SZ792" s="154"/>
      <c r="TA792" s="154"/>
      <c r="TB792" s="154"/>
      <c r="TC792" s="154"/>
      <c r="TD792" s="154"/>
      <c r="TE792" s="154"/>
      <c r="TF792" s="154"/>
      <c r="TG792" s="154"/>
      <c r="TH792" s="154"/>
      <c r="TI792" s="154"/>
      <c r="TJ792" s="154"/>
      <c r="TK792" s="154"/>
      <c r="TL792" s="154"/>
      <c r="TM792" s="154"/>
      <c r="TN792" s="154"/>
      <c r="TO792" s="154"/>
      <c r="TP792" s="154"/>
      <c r="TQ792" s="154"/>
      <c r="TR792" s="154"/>
      <c r="TS792" s="154"/>
      <c r="TT792" s="154"/>
      <c r="TU792" s="154"/>
      <c r="TV792" s="154"/>
      <c r="TW792" s="154"/>
      <c r="TX792" s="154"/>
      <c r="TY792" s="154"/>
      <c r="TZ792" s="154"/>
      <c r="UA792" s="154"/>
      <c r="UB792" s="154"/>
      <c r="UC792" s="154"/>
      <c r="UD792" s="154"/>
      <c r="UE792" s="154"/>
      <c r="UF792" s="154"/>
      <c r="UG792" s="154"/>
      <c r="UH792" s="154"/>
      <c r="UI792" s="154"/>
      <c r="UJ792" s="154"/>
      <c r="UK792" s="154"/>
      <c r="UL792" s="154"/>
      <c r="UM792" s="154"/>
      <c r="UN792" s="154"/>
      <c r="UO792" s="154"/>
      <c r="UP792" s="154"/>
      <c r="UQ792" s="154"/>
      <c r="UR792" s="154"/>
      <c r="US792" s="154"/>
      <c r="UT792" s="154"/>
      <c r="UU792" s="154"/>
      <c r="UV792" s="154"/>
      <c r="UW792" s="154"/>
      <c r="UX792" s="154"/>
      <c r="UY792" s="154"/>
      <c r="UZ792" s="154"/>
      <c r="VA792" s="154"/>
      <c r="VB792" s="154"/>
      <c r="VC792" s="154"/>
      <c r="VD792" s="154"/>
      <c r="VE792" s="154"/>
      <c r="VF792" s="154"/>
      <c r="VG792" s="154"/>
      <c r="VH792" s="154"/>
      <c r="VI792" s="154"/>
      <c r="VJ792" s="154"/>
      <c r="VK792" s="154"/>
      <c r="VL792" s="154"/>
      <c r="VM792" s="154"/>
      <c r="VN792" s="154"/>
      <c r="VO792" s="154"/>
      <c r="VP792" s="154"/>
      <c r="VQ792" s="154"/>
      <c r="VR792" s="154"/>
      <c r="VS792" s="154"/>
      <c r="VT792" s="154"/>
      <c r="VU792" s="154"/>
      <c r="VV792" s="154"/>
      <c r="VW792" s="154"/>
    </row>
    <row r="793" spans="1:595" s="153" customFormat="1" ht="57" customHeight="1">
      <c r="A793" s="798"/>
      <c r="B793" s="673" t="s">
        <v>1639</v>
      </c>
      <c r="C793" s="657" t="s">
        <v>1640</v>
      </c>
      <c r="D793" s="659" t="s">
        <v>1279</v>
      </c>
      <c r="E793" s="705"/>
      <c r="F793" s="680"/>
      <c r="G793" s="680"/>
      <c r="H793" s="680"/>
      <c r="I793" s="197" t="s">
        <v>352</v>
      </c>
      <c r="J793" s="197" t="s">
        <v>352</v>
      </c>
      <c r="K793" s="197" t="s">
        <v>1641</v>
      </c>
      <c r="L793" s="197" t="s">
        <v>28</v>
      </c>
      <c r="M793" s="152">
        <f>M794</f>
        <v>10000</v>
      </c>
      <c r="N793" s="152">
        <f t="shared" ref="N793:R793" si="112">N794</f>
        <v>10000</v>
      </c>
      <c r="O793" s="152">
        <f t="shared" si="112"/>
        <v>10000</v>
      </c>
      <c r="P793" s="152">
        <f t="shared" si="112"/>
        <v>10000</v>
      </c>
      <c r="Q793" s="152">
        <f t="shared" si="112"/>
        <v>10000</v>
      </c>
      <c r="R793" s="152">
        <f t="shared" si="112"/>
        <v>10000</v>
      </c>
      <c r="S793" s="555"/>
      <c r="AU793" s="154"/>
      <c r="AV793" s="154"/>
      <c r="AW793" s="154"/>
      <c r="AX793" s="154"/>
      <c r="AY793" s="154"/>
      <c r="AZ793" s="154"/>
      <c r="BA793" s="154"/>
      <c r="BB793" s="154"/>
      <c r="BC793" s="154"/>
      <c r="BD793" s="154"/>
      <c r="BE793" s="154"/>
      <c r="BF793" s="154"/>
      <c r="BG793" s="154"/>
      <c r="BH793" s="154"/>
      <c r="BI793" s="154"/>
      <c r="BJ793" s="154"/>
      <c r="BK793" s="154"/>
      <c r="BL793" s="154"/>
      <c r="BM793" s="154"/>
      <c r="BN793" s="154"/>
      <c r="BO793" s="154"/>
      <c r="BP793" s="154"/>
      <c r="BQ793" s="154"/>
      <c r="BR793" s="154"/>
      <c r="BS793" s="154"/>
      <c r="BT793" s="154"/>
      <c r="BU793" s="154"/>
      <c r="BV793" s="154"/>
      <c r="BW793" s="154"/>
      <c r="BX793" s="154"/>
      <c r="BY793" s="154"/>
      <c r="BZ793" s="154"/>
      <c r="CA793" s="154"/>
      <c r="CB793" s="154"/>
      <c r="CC793" s="154"/>
      <c r="CD793" s="154"/>
      <c r="CE793" s="154"/>
      <c r="CF793" s="154"/>
      <c r="CG793" s="154"/>
      <c r="CH793" s="154"/>
      <c r="CI793" s="154"/>
      <c r="CJ793" s="154"/>
      <c r="CK793" s="154"/>
      <c r="CL793" s="154"/>
      <c r="CM793" s="154"/>
      <c r="CN793" s="154"/>
      <c r="CO793" s="154"/>
      <c r="CP793" s="154"/>
      <c r="CQ793" s="154"/>
      <c r="CR793" s="154"/>
      <c r="CS793" s="154"/>
      <c r="CT793" s="154"/>
      <c r="CU793" s="154"/>
      <c r="CV793" s="154"/>
      <c r="CW793" s="154"/>
      <c r="CX793" s="154"/>
      <c r="CY793" s="154"/>
      <c r="CZ793" s="154"/>
      <c r="DA793" s="154"/>
      <c r="DB793" s="154"/>
      <c r="DC793" s="154"/>
      <c r="DD793" s="154"/>
      <c r="DE793" s="154"/>
      <c r="DF793" s="154"/>
      <c r="DG793" s="154"/>
      <c r="DH793" s="154"/>
      <c r="DI793" s="154"/>
      <c r="DJ793" s="154"/>
      <c r="DK793" s="154"/>
      <c r="DL793" s="154"/>
      <c r="DM793" s="154"/>
      <c r="DN793" s="154"/>
      <c r="DO793" s="154"/>
      <c r="DP793" s="154"/>
      <c r="DQ793" s="154"/>
      <c r="DR793" s="154"/>
      <c r="DS793" s="154"/>
      <c r="DT793" s="154"/>
      <c r="DU793" s="154"/>
      <c r="DV793" s="154"/>
      <c r="DW793" s="154"/>
      <c r="DX793" s="154"/>
      <c r="DY793" s="154"/>
      <c r="DZ793" s="154"/>
      <c r="EA793" s="154"/>
      <c r="EB793" s="154"/>
      <c r="EC793" s="154"/>
      <c r="ED793" s="154"/>
      <c r="EE793" s="154"/>
      <c r="EF793" s="154"/>
      <c r="EG793" s="154"/>
      <c r="EH793" s="154"/>
      <c r="EI793" s="154"/>
      <c r="EJ793" s="154"/>
      <c r="EK793" s="154"/>
      <c r="EL793" s="154"/>
      <c r="EM793" s="154"/>
      <c r="EN793" s="154"/>
      <c r="EO793" s="154"/>
      <c r="EP793" s="154"/>
      <c r="EQ793" s="154"/>
      <c r="ER793" s="154"/>
      <c r="ES793" s="154"/>
      <c r="ET793" s="154"/>
      <c r="EU793" s="154"/>
      <c r="EV793" s="154"/>
      <c r="EW793" s="154"/>
      <c r="EX793" s="154"/>
      <c r="EY793" s="154"/>
      <c r="EZ793" s="154"/>
      <c r="FA793" s="154"/>
      <c r="FB793" s="154"/>
      <c r="FC793" s="154"/>
      <c r="FD793" s="154"/>
      <c r="FE793" s="154"/>
      <c r="FF793" s="154"/>
      <c r="FG793" s="154"/>
      <c r="FH793" s="154"/>
      <c r="FI793" s="154"/>
      <c r="FJ793" s="154"/>
      <c r="FK793" s="154"/>
      <c r="FL793" s="154"/>
      <c r="FM793" s="154"/>
      <c r="FN793" s="154"/>
      <c r="FO793" s="154"/>
      <c r="FP793" s="154"/>
      <c r="FQ793" s="154"/>
      <c r="FR793" s="154"/>
      <c r="FS793" s="154"/>
      <c r="FT793" s="154"/>
      <c r="FU793" s="154"/>
      <c r="FV793" s="154"/>
      <c r="FW793" s="154"/>
      <c r="FX793" s="154"/>
      <c r="FY793" s="154"/>
      <c r="FZ793" s="154"/>
      <c r="GA793" s="154"/>
      <c r="GB793" s="154"/>
      <c r="GC793" s="154"/>
      <c r="GD793" s="154"/>
      <c r="GE793" s="154"/>
      <c r="GF793" s="154"/>
      <c r="GG793" s="154"/>
      <c r="GH793" s="154"/>
      <c r="GI793" s="154"/>
      <c r="GJ793" s="154"/>
      <c r="GK793" s="154"/>
      <c r="GL793" s="154"/>
      <c r="GM793" s="154"/>
      <c r="GN793" s="154"/>
      <c r="GO793" s="154"/>
      <c r="GP793" s="154"/>
      <c r="GQ793" s="154"/>
      <c r="GR793" s="154"/>
      <c r="GS793" s="154"/>
      <c r="GT793" s="154"/>
      <c r="GU793" s="154"/>
      <c r="GV793" s="154"/>
      <c r="GW793" s="154"/>
      <c r="GX793" s="154"/>
      <c r="GY793" s="154"/>
      <c r="GZ793" s="154"/>
      <c r="HA793" s="154"/>
      <c r="HB793" s="154"/>
      <c r="HC793" s="154"/>
      <c r="HD793" s="154"/>
      <c r="HE793" s="154"/>
      <c r="HF793" s="154"/>
      <c r="HG793" s="154"/>
      <c r="HH793" s="154"/>
      <c r="HI793" s="154"/>
      <c r="HJ793" s="154"/>
      <c r="HK793" s="154"/>
      <c r="HL793" s="154"/>
      <c r="HM793" s="154"/>
      <c r="HN793" s="154"/>
      <c r="HO793" s="154"/>
      <c r="HP793" s="154"/>
      <c r="HQ793" s="154"/>
      <c r="HR793" s="154"/>
      <c r="HS793" s="154"/>
      <c r="HT793" s="154"/>
      <c r="HU793" s="154"/>
      <c r="HV793" s="154"/>
      <c r="HW793" s="154"/>
      <c r="HX793" s="154"/>
      <c r="HY793" s="154"/>
      <c r="HZ793" s="154"/>
      <c r="IA793" s="154"/>
      <c r="IB793" s="154"/>
      <c r="IC793" s="154"/>
      <c r="ID793" s="154"/>
      <c r="IE793" s="154"/>
      <c r="IF793" s="154"/>
      <c r="IG793" s="154"/>
      <c r="IH793" s="154"/>
      <c r="II793" s="154"/>
      <c r="IJ793" s="154"/>
      <c r="IK793" s="154"/>
      <c r="IL793" s="154"/>
      <c r="IM793" s="154"/>
      <c r="IN793" s="154"/>
      <c r="IO793" s="154"/>
      <c r="IP793" s="154"/>
      <c r="IQ793" s="154"/>
      <c r="IR793" s="154"/>
      <c r="IS793" s="154"/>
      <c r="IT793" s="154"/>
      <c r="IU793" s="154"/>
      <c r="IV793" s="154"/>
      <c r="IW793" s="154"/>
      <c r="IX793" s="154"/>
      <c r="IY793" s="154"/>
      <c r="IZ793" s="154"/>
      <c r="JA793" s="154"/>
      <c r="JB793" s="154"/>
      <c r="JC793" s="154"/>
      <c r="JD793" s="154"/>
      <c r="JE793" s="154"/>
      <c r="JF793" s="154"/>
      <c r="JG793" s="154"/>
      <c r="JH793" s="154"/>
      <c r="JI793" s="154"/>
      <c r="JJ793" s="154"/>
      <c r="JK793" s="154"/>
      <c r="JL793" s="154"/>
      <c r="JM793" s="154"/>
      <c r="JN793" s="154"/>
      <c r="JO793" s="154"/>
      <c r="JP793" s="154"/>
      <c r="JQ793" s="154"/>
      <c r="JR793" s="154"/>
      <c r="JS793" s="154"/>
      <c r="JT793" s="154"/>
      <c r="JU793" s="154"/>
      <c r="JV793" s="154"/>
      <c r="JW793" s="154"/>
      <c r="JX793" s="154"/>
      <c r="JY793" s="154"/>
      <c r="JZ793" s="154"/>
      <c r="KA793" s="154"/>
      <c r="KB793" s="154"/>
      <c r="KC793" s="154"/>
      <c r="KD793" s="154"/>
      <c r="KE793" s="154"/>
      <c r="KF793" s="154"/>
      <c r="KG793" s="154"/>
      <c r="KH793" s="154"/>
      <c r="KI793" s="154"/>
      <c r="KJ793" s="154"/>
      <c r="KK793" s="154"/>
      <c r="KL793" s="154"/>
      <c r="KM793" s="154"/>
      <c r="KN793" s="154"/>
      <c r="KO793" s="154"/>
      <c r="KP793" s="154"/>
      <c r="KQ793" s="154"/>
      <c r="KR793" s="154"/>
      <c r="KS793" s="154"/>
      <c r="KT793" s="154"/>
      <c r="KU793" s="154"/>
      <c r="KV793" s="154"/>
      <c r="KW793" s="154"/>
      <c r="KX793" s="154"/>
      <c r="KY793" s="154"/>
      <c r="KZ793" s="154"/>
      <c r="LA793" s="154"/>
      <c r="LB793" s="154"/>
      <c r="LC793" s="154"/>
      <c r="LD793" s="154"/>
      <c r="LE793" s="154"/>
      <c r="LF793" s="154"/>
      <c r="LG793" s="154"/>
      <c r="LH793" s="154"/>
      <c r="LI793" s="154"/>
      <c r="LJ793" s="154"/>
      <c r="LK793" s="154"/>
      <c r="LL793" s="154"/>
      <c r="LM793" s="154"/>
      <c r="LN793" s="154"/>
      <c r="LO793" s="154"/>
      <c r="LP793" s="154"/>
      <c r="LQ793" s="154"/>
      <c r="LR793" s="154"/>
      <c r="LS793" s="154"/>
      <c r="LT793" s="154"/>
      <c r="LU793" s="154"/>
      <c r="LV793" s="154"/>
      <c r="LW793" s="154"/>
      <c r="LX793" s="154"/>
      <c r="LY793" s="154"/>
      <c r="LZ793" s="154"/>
      <c r="MA793" s="154"/>
      <c r="MB793" s="154"/>
      <c r="MC793" s="154"/>
      <c r="MD793" s="154"/>
      <c r="ME793" s="154"/>
      <c r="MF793" s="154"/>
      <c r="MG793" s="154"/>
      <c r="MH793" s="154"/>
      <c r="MI793" s="154"/>
      <c r="MJ793" s="154"/>
      <c r="MK793" s="154"/>
      <c r="ML793" s="154"/>
      <c r="MM793" s="154"/>
      <c r="MN793" s="154"/>
      <c r="MO793" s="154"/>
      <c r="MP793" s="154"/>
      <c r="MQ793" s="154"/>
      <c r="MR793" s="154"/>
      <c r="MS793" s="154"/>
      <c r="MT793" s="154"/>
      <c r="MU793" s="154"/>
      <c r="MV793" s="154"/>
      <c r="MW793" s="154"/>
      <c r="MX793" s="154"/>
      <c r="MY793" s="154"/>
      <c r="MZ793" s="154"/>
      <c r="NA793" s="154"/>
      <c r="NB793" s="154"/>
      <c r="NC793" s="154"/>
      <c r="ND793" s="154"/>
      <c r="NE793" s="154"/>
      <c r="NF793" s="154"/>
      <c r="NG793" s="154"/>
      <c r="NH793" s="154"/>
      <c r="NI793" s="154"/>
      <c r="NJ793" s="154"/>
      <c r="NK793" s="154"/>
      <c r="NL793" s="154"/>
      <c r="NM793" s="154"/>
      <c r="NN793" s="154"/>
      <c r="NO793" s="154"/>
      <c r="NP793" s="154"/>
      <c r="NQ793" s="154"/>
      <c r="NR793" s="154"/>
      <c r="NS793" s="154"/>
      <c r="NT793" s="154"/>
      <c r="NU793" s="154"/>
      <c r="NV793" s="154"/>
      <c r="NW793" s="154"/>
      <c r="NX793" s="154"/>
      <c r="NY793" s="154"/>
      <c r="NZ793" s="154"/>
      <c r="OA793" s="154"/>
      <c r="OB793" s="154"/>
      <c r="OC793" s="154"/>
      <c r="OD793" s="154"/>
      <c r="OE793" s="154"/>
      <c r="OF793" s="154"/>
      <c r="OG793" s="154"/>
      <c r="OH793" s="154"/>
      <c r="OI793" s="154"/>
      <c r="OJ793" s="154"/>
      <c r="OK793" s="154"/>
      <c r="OL793" s="154"/>
      <c r="OM793" s="154"/>
      <c r="ON793" s="154"/>
      <c r="OO793" s="154"/>
      <c r="OP793" s="154"/>
      <c r="OQ793" s="154"/>
      <c r="OR793" s="154"/>
      <c r="OS793" s="154"/>
      <c r="OT793" s="154"/>
      <c r="OU793" s="154"/>
      <c r="OV793" s="154"/>
      <c r="OW793" s="154"/>
      <c r="OX793" s="154"/>
      <c r="OY793" s="154"/>
      <c r="OZ793" s="154"/>
      <c r="PA793" s="154"/>
      <c r="PB793" s="154"/>
      <c r="PC793" s="154"/>
      <c r="PD793" s="154"/>
      <c r="PE793" s="154"/>
      <c r="PF793" s="154"/>
      <c r="PG793" s="154"/>
      <c r="PH793" s="154"/>
      <c r="PI793" s="154"/>
      <c r="PJ793" s="154"/>
      <c r="PK793" s="154"/>
      <c r="PL793" s="154"/>
      <c r="PM793" s="154"/>
      <c r="PN793" s="154"/>
      <c r="PO793" s="154"/>
      <c r="PP793" s="154"/>
      <c r="PQ793" s="154"/>
      <c r="PR793" s="154"/>
      <c r="PS793" s="154"/>
      <c r="PT793" s="154"/>
      <c r="PU793" s="154"/>
      <c r="PV793" s="154"/>
      <c r="PW793" s="154"/>
      <c r="PX793" s="154"/>
      <c r="PY793" s="154"/>
      <c r="PZ793" s="154"/>
      <c r="QA793" s="154"/>
      <c r="QB793" s="154"/>
      <c r="QC793" s="154"/>
      <c r="QD793" s="154"/>
      <c r="QE793" s="154"/>
      <c r="QF793" s="154"/>
      <c r="QG793" s="154"/>
      <c r="QH793" s="154"/>
      <c r="QI793" s="154"/>
      <c r="QJ793" s="154"/>
      <c r="QK793" s="154"/>
      <c r="QL793" s="154"/>
      <c r="QM793" s="154"/>
      <c r="QN793" s="154"/>
      <c r="QO793" s="154"/>
      <c r="QP793" s="154"/>
      <c r="QQ793" s="154"/>
      <c r="QR793" s="154"/>
      <c r="QS793" s="154"/>
      <c r="QT793" s="154"/>
      <c r="QU793" s="154"/>
      <c r="QV793" s="154"/>
      <c r="QW793" s="154"/>
      <c r="QX793" s="154"/>
      <c r="QY793" s="154"/>
      <c r="QZ793" s="154"/>
      <c r="RA793" s="154"/>
      <c r="RB793" s="154"/>
      <c r="RC793" s="154"/>
      <c r="RD793" s="154"/>
      <c r="RE793" s="154"/>
      <c r="RF793" s="154"/>
      <c r="RG793" s="154"/>
      <c r="RH793" s="154"/>
      <c r="RI793" s="154"/>
      <c r="RJ793" s="154"/>
      <c r="RK793" s="154"/>
      <c r="RL793" s="154"/>
      <c r="RM793" s="154"/>
      <c r="RN793" s="154"/>
      <c r="RO793" s="154"/>
      <c r="RP793" s="154"/>
      <c r="RQ793" s="154"/>
      <c r="RR793" s="154"/>
      <c r="RS793" s="154"/>
      <c r="RT793" s="154"/>
      <c r="RU793" s="154"/>
      <c r="RV793" s="154"/>
      <c r="RW793" s="154"/>
      <c r="RX793" s="154"/>
      <c r="RY793" s="154"/>
      <c r="RZ793" s="154"/>
      <c r="SA793" s="154"/>
      <c r="SB793" s="154"/>
      <c r="SC793" s="154"/>
      <c r="SD793" s="154"/>
      <c r="SE793" s="154"/>
      <c r="SF793" s="154"/>
      <c r="SG793" s="154"/>
      <c r="SH793" s="154"/>
      <c r="SI793" s="154"/>
      <c r="SJ793" s="154"/>
      <c r="SK793" s="154"/>
      <c r="SL793" s="154"/>
      <c r="SM793" s="154"/>
      <c r="SN793" s="154"/>
      <c r="SO793" s="154"/>
      <c r="SP793" s="154"/>
      <c r="SQ793" s="154"/>
      <c r="SR793" s="154"/>
      <c r="SS793" s="154"/>
      <c r="ST793" s="154"/>
      <c r="SU793" s="154"/>
      <c r="SV793" s="154"/>
      <c r="SW793" s="154"/>
      <c r="SX793" s="154"/>
      <c r="SY793" s="154"/>
      <c r="SZ793" s="154"/>
      <c r="TA793" s="154"/>
      <c r="TB793" s="154"/>
      <c r="TC793" s="154"/>
      <c r="TD793" s="154"/>
      <c r="TE793" s="154"/>
      <c r="TF793" s="154"/>
      <c r="TG793" s="154"/>
      <c r="TH793" s="154"/>
      <c r="TI793" s="154"/>
      <c r="TJ793" s="154"/>
      <c r="TK793" s="154"/>
      <c r="TL793" s="154"/>
      <c r="TM793" s="154"/>
      <c r="TN793" s="154"/>
      <c r="TO793" s="154"/>
      <c r="TP793" s="154"/>
      <c r="TQ793" s="154"/>
      <c r="TR793" s="154"/>
      <c r="TS793" s="154"/>
      <c r="TT793" s="154"/>
      <c r="TU793" s="154"/>
      <c r="TV793" s="154"/>
      <c r="TW793" s="154"/>
      <c r="TX793" s="154"/>
      <c r="TY793" s="154"/>
      <c r="TZ793" s="154"/>
      <c r="UA793" s="154"/>
      <c r="UB793" s="154"/>
      <c r="UC793" s="154"/>
      <c r="UD793" s="154"/>
      <c r="UE793" s="154"/>
      <c r="UF793" s="154"/>
      <c r="UG793" s="154"/>
      <c r="UH793" s="154"/>
      <c r="UI793" s="154"/>
      <c r="UJ793" s="154"/>
      <c r="UK793" s="154"/>
      <c r="UL793" s="154"/>
      <c r="UM793" s="154"/>
      <c r="UN793" s="154"/>
      <c r="UO793" s="154"/>
      <c r="UP793" s="154"/>
      <c r="UQ793" s="154"/>
      <c r="UR793" s="154"/>
      <c r="US793" s="154"/>
      <c r="UT793" s="154"/>
      <c r="UU793" s="154"/>
      <c r="UV793" s="154"/>
      <c r="UW793" s="154"/>
      <c r="UX793" s="154"/>
      <c r="UY793" s="154"/>
      <c r="UZ793" s="154"/>
      <c r="VA793" s="154"/>
      <c r="VB793" s="154"/>
      <c r="VC793" s="154"/>
      <c r="VD793" s="154"/>
      <c r="VE793" s="154"/>
      <c r="VF793" s="154"/>
      <c r="VG793" s="154"/>
      <c r="VH793" s="154"/>
      <c r="VI793" s="154"/>
      <c r="VJ793" s="154"/>
      <c r="VK793" s="154"/>
      <c r="VL793" s="154"/>
      <c r="VM793" s="154"/>
      <c r="VN793" s="154"/>
      <c r="VO793" s="154"/>
      <c r="VP793" s="154"/>
      <c r="VQ793" s="154"/>
      <c r="VR793" s="154"/>
      <c r="VS793" s="154"/>
      <c r="VT793" s="154"/>
      <c r="VU793" s="154"/>
      <c r="VV793" s="154"/>
      <c r="VW793" s="154"/>
    </row>
    <row r="794" spans="1:595" s="153" customFormat="1" ht="49.5" customHeight="1">
      <c r="A794" s="798"/>
      <c r="B794" s="689"/>
      <c r="C794" s="658"/>
      <c r="D794" s="660"/>
      <c r="E794" s="682"/>
      <c r="F794" s="660"/>
      <c r="G794" s="660"/>
      <c r="H794" s="660"/>
      <c r="I794" s="192" t="s">
        <v>352</v>
      </c>
      <c r="J794" s="192" t="s">
        <v>352</v>
      </c>
      <c r="K794" s="175" t="s">
        <v>1641</v>
      </c>
      <c r="L794" s="192" t="s">
        <v>36</v>
      </c>
      <c r="M794" s="155">
        <v>10000</v>
      </c>
      <c r="N794" s="155">
        <v>10000</v>
      </c>
      <c r="O794" s="155">
        <v>10000</v>
      </c>
      <c r="P794" s="168">
        <v>10000</v>
      </c>
      <c r="Q794" s="161">
        <v>10000</v>
      </c>
      <c r="R794" s="155">
        <v>10000</v>
      </c>
      <c r="S794" s="545">
        <v>3</v>
      </c>
      <c r="AU794" s="154"/>
      <c r="AV794" s="154"/>
      <c r="AW794" s="154"/>
      <c r="AX794" s="154"/>
      <c r="AY794" s="154"/>
      <c r="AZ794" s="154"/>
      <c r="BA794" s="154"/>
      <c r="BB794" s="154"/>
      <c r="BC794" s="154"/>
      <c r="BD794" s="154"/>
      <c r="BE794" s="154"/>
      <c r="BF794" s="154"/>
      <c r="BG794" s="154"/>
      <c r="BH794" s="154"/>
      <c r="BI794" s="154"/>
      <c r="BJ794" s="154"/>
      <c r="BK794" s="154"/>
      <c r="BL794" s="154"/>
      <c r="BM794" s="154"/>
      <c r="BN794" s="154"/>
      <c r="BO794" s="154"/>
      <c r="BP794" s="154"/>
      <c r="BQ794" s="154"/>
      <c r="BR794" s="154"/>
      <c r="BS794" s="154"/>
      <c r="BT794" s="154"/>
      <c r="BU794" s="154"/>
      <c r="BV794" s="154"/>
      <c r="BW794" s="154"/>
      <c r="BX794" s="154"/>
      <c r="BY794" s="154"/>
      <c r="BZ794" s="154"/>
      <c r="CA794" s="154"/>
      <c r="CB794" s="154"/>
      <c r="CC794" s="154"/>
      <c r="CD794" s="154"/>
      <c r="CE794" s="154"/>
      <c r="CF794" s="154"/>
      <c r="CG794" s="154"/>
      <c r="CH794" s="154"/>
      <c r="CI794" s="154"/>
      <c r="CJ794" s="154"/>
      <c r="CK794" s="154"/>
      <c r="CL794" s="154"/>
      <c r="CM794" s="154"/>
      <c r="CN794" s="154"/>
      <c r="CO794" s="154"/>
      <c r="CP794" s="154"/>
      <c r="CQ794" s="154"/>
      <c r="CR794" s="154"/>
      <c r="CS794" s="154"/>
      <c r="CT794" s="154"/>
      <c r="CU794" s="154"/>
      <c r="CV794" s="154"/>
      <c r="CW794" s="154"/>
      <c r="CX794" s="154"/>
      <c r="CY794" s="154"/>
      <c r="CZ794" s="154"/>
      <c r="DA794" s="154"/>
      <c r="DB794" s="154"/>
      <c r="DC794" s="154"/>
      <c r="DD794" s="154"/>
      <c r="DE794" s="154"/>
      <c r="DF794" s="154"/>
      <c r="DG794" s="154"/>
      <c r="DH794" s="154"/>
      <c r="DI794" s="154"/>
      <c r="DJ794" s="154"/>
      <c r="DK794" s="154"/>
      <c r="DL794" s="154"/>
      <c r="DM794" s="154"/>
      <c r="DN794" s="154"/>
      <c r="DO794" s="154"/>
      <c r="DP794" s="154"/>
      <c r="DQ794" s="154"/>
      <c r="DR794" s="154"/>
      <c r="DS794" s="154"/>
      <c r="DT794" s="154"/>
      <c r="DU794" s="154"/>
      <c r="DV794" s="154"/>
      <c r="DW794" s="154"/>
      <c r="DX794" s="154"/>
      <c r="DY794" s="154"/>
      <c r="DZ794" s="154"/>
      <c r="EA794" s="154"/>
      <c r="EB794" s="154"/>
      <c r="EC794" s="154"/>
      <c r="ED794" s="154"/>
      <c r="EE794" s="154"/>
      <c r="EF794" s="154"/>
      <c r="EG794" s="154"/>
      <c r="EH794" s="154"/>
      <c r="EI794" s="154"/>
      <c r="EJ794" s="154"/>
      <c r="EK794" s="154"/>
      <c r="EL794" s="154"/>
      <c r="EM794" s="154"/>
      <c r="EN794" s="154"/>
      <c r="EO794" s="154"/>
      <c r="EP794" s="154"/>
      <c r="EQ794" s="154"/>
      <c r="ER794" s="154"/>
      <c r="ES794" s="154"/>
      <c r="ET794" s="154"/>
      <c r="EU794" s="154"/>
      <c r="EV794" s="154"/>
      <c r="EW794" s="154"/>
      <c r="EX794" s="154"/>
      <c r="EY794" s="154"/>
      <c r="EZ794" s="154"/>
      <c r="FA794" s="154"/>
      <c r="FB794" s="154"/>
      <c r="FC794" s="154"/>
      <c r="FD794" s="154"/>
      <c r="FE794" s="154"/>
      <c r="FF794" s="154"/>
      <c r="FG794" s="154"/>
      <c r="FH794" s="154"/>
      <c r="FI794" s="154"/>
      <c r="FJ794" s="154"/>
      <c r="FK794" s="154"/>
      <c r="FL794" s="154"/>
      <c r="FM794" s="154"/>
      <c r="FN794" s="154"/>
      <c r="FO794" s="154"/>
      <c r="FP794" s="154"/>
      <c r="FQ794" s="154"/>
      <c r="FR794" s="154"/>
      <c r="FS794" s="154"/>
      <c r="FT794" s="154"/>
      <c r="FU794" s="154"/>
      <c r="FV794" s="154"/>
      <c r="FW794" s="154"/>
      <c r="FX794" s="154"/>
      <c r="FY794" s="154"/>
      <c r="FZ794" s="154"/>
      <c r="GA794" s="154"/>
      <c r="GB794" s="154"/>
      <c r="GC794" s="154"/>
      <c r="GD794" s="154"/>
      <c r="GE794" s="154"/>
      <c r="GF794" s="154"/>
      <c r="GG794" s="154"/>
      <c r="GH794" s="154"/>
      <c r="GI794" s="154"/>
      <c r="GJ794" s="154"/>
      <c r="GK794" s="154"/>
      <c r="GL794" s="154"/>
      <c r="GM794" s="154"/>
      <c r="GN794" s="154"/>
      <c r="GO794" s="154"/>
      <c r="GP794" s="154"/>
      <c r="GQ794" s="154"/>
      <c r="GR794" s="154"/>
      <c r="GS794" s="154"/>
      <c r="GT794" s="154"/>
      <c r="GU794" s="154"/>
      <c r="GV794" s="154"/>
      <c r="GW794" s="154"/>
      <c r="GX794" s="154"/>
      <c r="GY794" s="154"/>
      <c r="GZ794" s="154"/>
      <c r="HA794" s="154"/>
      <c r="HB794" s="154"/>
      <c r="HC794" s="154"/>
      <c r="HD794" s="154"/>
      <c r="HE794" s="154"/>
      <c r="HF794" s="154"/>
      <c r="HG794" s="154"/>
      <c r="HH794" s="154"/>
      <c r="HI794" s="154"/>
      <c r="HJ794" s="154"/>
      <c r="HK794" s="154"/>
      <c r="HL794" s="154"/>
      <c r="HM794" s="154"/>
      <c r="HN794" s="154"/>
      <c r="HO794" s="154"/>
      <c r="HP794" s="154"/>
      <c r="HQ794" s="154"/>
      <c r="HR794" s="154"/>
      <c r="HS794" s="154"/>
      <c r="HT794" s="154"/>
      <c r="HU794" s="154"/>
      <c r="HV794" s="154"/>
      <c r="HW794" s="154"/>
      <c r="HX794" s="154"/>
      <c r="HY794" s="154"/>
      <c r="HZ794" s="154"/>
      <c r="IA794" s="154"/>
      <c r="IB794" s="154"/>
      <c r="IC794" s="154"/>
      <c r="ID794" s="154"/>
      <c r="IE794" s="154"/>
      <c r="IF794" s="154"/>
      <c r="IG794" s="154"/>
      <c r="IH794" s="154"/>
      <c r="II794" s="154"/>
      <c r="IJ794" s="154"/>
      <c r="IK794" s="154"/>
      <c r="IL794" s="154"/>
      <c r="IM794" s="154"/>
      <c r="IN794" s="154"/>
      <c r="IO794" s="154"/>
      <c r="IP794" s="154"/>
      <c r="IQ794" s="154"/>
      <c r="IR794" s="154"/>
      <c r="IS794" s="154"/>
      <c r="IT794" s="154"/>
      <c r="IU794" s="154"/>
      <c r="IV794" s="154"/>
      <c r="IW794" s="154"/>
      <c r="IX794" s="154"/>
      <c r="IY794" s="154"/>
      <c r="IZ794" s="154"/>
      <c r="JA794" s="154"/>
      <c r="JB794" s="154"/>
      <c r="JC794" s="154"/>
      <c r="JD794" s="154"/>
      <c r="JE794" s="154"/>
      <c r="JF794" s="154"/>
      <c r="JG794" s="154"/>
      <c r="JH794" s="154"/>
      <c r="JI794" s="154"/>
      <c r="JJ794" s="154"/>
      <c r="JK794" s="154"/>
      <c r="JL794" s="154"/>
      <c r="JM794" s="154"/>
      <c r="JN794" s="154"/>
      <c r="JO794" s="154"/>
      <c r="JP794" s="154"/>
      <c r="JQ794" s="154"/>
      <c r="JR794" s="154"/>
      <c r="JS794" s="154"/>
      <c r="JT794" s="154"/>
      <c r="JU794" s="154"/>
      <c r="JV794" s="154"/>
      <c r="JW794" s="154"/>
      <c r="JX794" s="154"/>
      <c r="JY794" s="154"/>
      <c r="JZ794" s="154"/>
      <c r="KA794" s="154"/>
      <c r="KB794" s="154"/>
      <c r="KC794" s="154"/>
      <c r="KD794" s="154"/>
      <c r="KE794" s="154"/>
      <c r="KF794" s="154"/>
      <c r="KG794" s="154"/>
      <c r="KH794" s="154"/>
      <c r="KI794" s="154"/>
      <c r="KJ794" s="154"/>
      <c r="KK794" s="154"/>
      <c r="KL794" s="154"/>
      <c r="KM794" s="154"/>
      <c r="KN794" s="154"/>
      <c r="KO794" s="154"/>
      <c r="KP794" s="154"/>
      <c r="KQ794" s="154"/>
      <c r="KR794" s="154"/>
      <c r="KS794" s="154"/>
      <c r="KT794" s="154"/>
      <c r="KU794" s="154"/>
      <c r="KV794" s="154"/>
      <c r="KW794" s="154"/>
      <c r="KX794" s="154"/>
      <c r="KY794" s="154"/>
      <c r="KZ794" s="154"/>
      <c r="LA794" s="154"/>
      <c r="LB794" s="154"/>
      <c r="LC794" s="154"/>
      <c r="LD794" s="154"/>
      <c r="LE794" s="154"/>
      <c r="LF794" s="154"/>
      <c r="LG794" s="154"/>
      <c r="LH794" s="154"/>
      <c r="LI794" s="154"/>
      <c r="LJ794" s="154"/>
      <c r="LK794" s="154"/>
      <c r="LL794" s="154"/>
      <c r="LM794" s="154"/>
      <c r="LN794" s="154"/>
      <c r="LO794" s="154"/>
      <c r="LP794" s="154"/>
      <c r="LQ794" s="154"/>
      <c r="LR794" s="154"/>
      <c r="LS794" s="154"/>
      <c r="LT794" s="154"/>
      <c r="LU794" s="154"/>
      <c r="LV794" s="154"/>
      <c r="LW794" s="154"/>
      <c r="LX794" s="154"/>
      <c r="LY794" s="154"/>
      <c r="LZ794" s="154"/>
      <c r="MA794" s="154"/>
      <c r="MB794" s="154"/>
      <c r="MC794" s="154"/>
      <c r="MD794" s="154"/>
      <c r="ME794" s="154"/>
      <c r="MF794" s="154"/>
      <c r="MG794" s="154"/>
      <c r="MH794" s="154"/>
      <c r="MI794" s="154"/>
      <c r="MJ794" s="154"/>
      <c r="MK794" s="154"/>
      <c r="ML794" s="154"/>
      <c r="MM794" s="154"/>
      <c r="MN794" s="154"/>
      <c r="MO794" s="154"/>
      <c r="MP794" s="154"/>
      <c r="MQ794" s="154"/>
      <c r="MR794" s="154"/>
      <c r="MS794" s="154"/>
      <c r="MT794" s="154"/>
      <c r="MU794" s="154"/>
      <c r="MV794" s="154"/>
      <c r="MW794" s="154"/>
      <c r="MX794" s="154"/>
      <c r="MY794" s="154"/>
      <c r="MZ794" s="154"/>
      <c r="NA794" s="154"/>
      <c r="NB794" s="154"/>
      <c r="NC794" s="154"/>
      <c r="ND794" s="154"/>
      <c r="NE794" s="154"/>
      <c r="NF794" s="154"/>
      <c r="NG794" s="154"/>
      <c r="NH794" s="154"/>
      <c r="NI794" s="154"/>
      <c r="NJ794" s="154"/>
      <c r="NK794" s="154"/>
      <c r="NL794" s="154"/>
      <c r="NM794" s="154"/>
      <c r="NN794" s="154"/>
      <c r="NO794" s="154"/>
      <c r="NP794" s="154"/>
      <c r="NQ794" s="154"/>
      <c r="NR794" s="154"/>
      <c r="NS794" s="154"/>
      <c r="NT794" s="154"/>
      <c r="NU794" s="154"/>
      <c r="NV794" s="154"/>
      <c r="NW794" s="154"/>
      <c r="NX794" s="154"/>
      <c r="NY794" s="154"/>
      <c r="NZ794" s="154"/>
      <c r="OA794" s="154"/>
      <c r="OB794" s="154"/>
      <c r="OC794" s="154"/>
      <c r="OD794" s="154"/>
      <c r="OE794" s="154"/>
      <c r="OF794" s="154"/>
      <c r="OG794" s="154"/>
      <c r="OH794" s="154"/>
      <c r="OI794" s="154"/>
      <c r="OJ794" s="154"/>
      <c r="OK794" s="154"/>
      <c r="OL794" s="154"/>
      <c r="OM794" s="154"/>
      <c r="ON794" s="154"/>
      <c r="OO794" s="154"/>
      <c r="OP794" s="154"/>
      <c r="OQ794" s="154"/>
      <c r="OR794" s="154"/>
      <c r="OS794" s="154"/>
      <c r="OT794" s="154"/>
      <c r="OU794" s="154"/>
      <c r="OV794" s="154"/>
      <c r="OW794" s="154"/>
      <c r="OX794" s="154"/>
      <c r="OY794" s="154"/>
      <c r="OZ794" s="154"/>
      <c r="PA794" s="154"/>
      <c r="PB794" s="154"/>
      <c r="PC794" s="154"/>
      <c r="PD794" s="154"/>
      <c r="PE794" s="154"/>
      <c r="PF794" s="154"/>
      <c r="PG794" s="154"/>
      <c r="PH794" s="154"/>
      <c r="PI794" s="154"/>
      <c r="PJ794" s="154"/>
      <c r="PK794" s="154"/>
      <c r="PL794" s="154"/>
      <c r="PM794" s="154"/>
      <c r="PN794" s="154"/>
      <c r="PO794" s="154"/>
      <c r="PP794" s="154"/>
      <c r="PQ794" s="154"/>
      <c r="PR794" s="154"/>
      <c r="PS794" s="154"/>
      <c r="PT794" s="154"/>
      <c r="PU794" s="154"/>
      <c r="PV794" s="154"/>
      <c r="PW794" s="154"/>
      <c r="PX794" s="154"/>
      <c r="PY794" s="154"/>
      <c r="PZ794" s="154"/>
      <c r="QA794" s="154"/>
      <c r="QB794" s="154"/>
      <c r="QC794" s="154"/>
      <c r="QD794" s="154"/>
      <c r="QE794" s="154"/>
      <c r="QF794" s="154"/>
      <c r="QG794" s="154"/>
      <c r="QH794" s="154"/>
      <c r="QI794" s="154"/>
      <c r="QJ794" s="154"/>
      <c r="QK794" s="154"/>
      <c r="QL794" s="154"/>
      <c r="QM794" s="154"/>
      <c r="QN794" s="154"/>
      <c r="QO794" s="154"/>
      <c r="QP794" s="154"/>
      <c r="QQ794" s="154"/>
      <c r="QR794" s="154"/>
      <c r="QS794" s="154"/>
      <c r="QT794" s="154"/>
      <c r="QU794" s="154"/>
      <c r="QV794" s="154"/>
      <c r="QW794" s="154"/>
      <c r="QX794" s="154"/>
      <c r="QY794" s="154"/>
      <c r="QZ794" s="154"/>
      <c r="RA794" s="154"/>
      <c r="RB794" s="154"/>
      <c r="RC794" s="154"/>
      <c r="RD794" s="154"/>
      <c r="RE794" s="154"/>
      <c r="RF794" s="154"/>
      <c r="RG794" s="154"/>
      <c r="RH794" s="154"/>
      <c r="RI794" s="154"/>
      <c r="RJ794" s="154"/>
      <c r="RK794" s="154"/>
      <c r="RL794" s="154"/>
      <c r="RM794" s="154"/>
      <c r="RN794" s="154"/>
      <c r="RO794" s="154"/>
      <c r="RP794" s="154"/>
      <c r="RQ794" s="154"/>
      <c r="RR794" s="154"/>
      <c r="RS794" s="154"/>
      <c r="RT794" s="154"/>
      <c r="RU794" s="154"/>
      <c r="RV794" s="154"/>
      <c r="RW794" s="154"/>
      <c r="RX794" s="154"/>
      <c r="RY794" s="154"/>
      <c r="RZ794" s="154"/>
      <c r="SA794" s="154"/>
      <c r="SB794" s="154"/>
      <c r="SC794" s="154"/>
      <c r="SD794" s="154"/>
      <c r="SE794" s="154"/>
      <c r="SF794" s="154"/>
      <c r="SG794" s="154"/>
      <c r="SH794" s="154"/>
      <c r="SI794" s="154"/>
      <c r="SJ794" s="154"/>
      <c r="SK794" s="154"/>
      <c r="SL794" s="154"/>
      <c r="SM794" s="154"/>
      <c r="SN794" s="154"/>
      <c r="SO794" s="154"/>
      <c r="SP794" s="154"/>
      <c r="SQ794" s="154"/>
      <c r="SR794" s="154"/>
      <c r="SS794" s="154"/>
      <c r="ST794" s="154"/>
      <c r="SU794" s="154"/>
      <c r="SV794" s="154"/>
      <c r="SW794" s="154"/>
      <c r="SX794" s="154"/>
      <c r="SY794" s="154"/>
      <c r="SZ794" s="154"/>
      <c r="TA794" s="154"/>
      <c r="TB794" s="154"/>
      <c r="TC794" s="154"/>
      <c r="TD794" s="154"/>
      <c r="TE794" s="154"/>
      <c r="TF794" s="154"/>
      <c r="TG794" s="154"/>
      <c r="TH794" s="154"/>
      <c r="TI794" s="154"/>
      <c r="TJ794" s="154"/>
      <c r="TK794" s="154"/>
      <c r="TL794" s="154"/>
      <c r="TM794" s="154"/>
      <c r="TN794" s="154"/>
      <c r="TO794" s="154"/>
      <c r="TP794" s="154"/>
      <c r="TQ794" s="154"/>
      <c r="TR794" s="154"/>
      <c r="TS794" s="154"/>
      <c r="TT794" s="154"/>
      <c r="TU794" s="154"/>
      <c r="TV794" s="154"/>
      <c r="TW794" s="154"/>
      <c r="TX794" s="154"/>
      <c r="TY794" s="154"/>
      <c r="TZ794" s="154"/>
      <c r="UA794" s="154"/>
      <c r="UB794" s="154"/>
      <c r="UC794" s="154"/>
      <c r="UD794" s="154"/>
      <c r="UE794" s="154"/>
      <c r="UF794" s="154"/>
      <c r="UG794" s="154"/>
      <c r="UH794" s="154"/>
      <c r="UI794" s="154"/>
      <c r="UJ794" s="154"/>
      <c r="UK794" s="154"/>
      <c r="UL794" s="154"/>
      <c r="UM794" s="154"/>
      <c r="UN794" s="154"/>
      <c r="UO794" s="154"/>
      <c r="UP794" s="154"/>
      <c r="UQ794" s="154"/>
      <c r="UR794" s="154"/>
      <c r="US794" s="154"/>
      <c r="UT794" s="154"/>
      <c r="UU794" s="154"/>
      <c r="UV794" s="154"/>
      <c r="UW794" s="154"/>
      <c r="UX794" s="154"/>
      <c r="UY794" s="154"/>
      <c r="UZ794" s="154"/>
      <c r="VA794" s="154"/>
      <c r="VB794" s="154"/>
      <c r="VC794" s="154"/>
      <c r="VD794" s="154"/>
      <c r="VE794" s="154"/>
      <c r="VF794" s="154"/>
      <c r="VG794" s="154"/>
      <c r="VH794" s="154"/>
      <c r="VI794" s="154"/>
      <c r="VJ794" s="154"/>
      <c r="VK794" s="154"/>
      <c r="VL794" s="154"/>
      <c r="VM794" s="154"/>
      <c r="VN794" s="154"/>
      <c r="VO794" s="154"/>
      <c r="VP794" s="154"/>
      <c r="VQ794" s="154"/>
      <c r="VR794" s="154"/>
      <c r="VS794" s="154"/>
      <c r="VT794" s="154"/>
      <c r="VU794" s="154"/>
      <c r="VV794" s="154"/>
      <c r="VW794" s="154"/>
    </row>
    <row r="795" spans="1:595" s="153" customFormat="1" ht="63.75" customHeight="1">
      <c r="A795" s="798"/>
      <c r="B795" s="673" t="s">
        <v>1642</v>
      </c>
      <c r="C795" s="657" t="s">
        <v>1643</v>
      </c>
      <c r="D795" s="659" t="s">
        <v>1279</v>
      </c>
      <c r="E795" s="681" t="s">
        <v>1305</v>
      </c>
      <c r="F795" s="659" t="s">
        <v>51</v>
      </c>
      <c r="G795" s="687">
        <v>43831</v>
      </c>
      <c r="H795" s="659" t="s">
        <v>24</v>
      </c>
      <c r="I795" s="197" t="s">
        <v>352</v>
      </c>
      <c r="J795" s="197" t="s">
        <v>352</v>
      </c>
      <c r="K795" s="197" t="s">
        <v>1641</v>
      </c>
      <c r="L795" s="197" t="s">
        <v>28</v>
      </c>
      <c r="M795" s="152">
        <f>M796</f>
        <v>30000</v>
      </c>
      <c r="N795" s="152">
        <f t="shared" ref="N795:R795" si="113">N796</f>
        <v>30000</v>
      </c>
      <c r="O795" s="152">
        <f t="shared" si="113"/>
        <v>30000</v>
      </c>
      <c r="P795" s="152">
        <f t="shared" si="113"/>
        <v>30000</v>
      </c>
      <c r="Q795" s="152">
        <f t="shared" si="113"/>
        <v>30000</v>
      </c>
      <c r="R795" s="152">
        <f t="shared" si="113"/>
        <v>30000</v>
      </c>
      <c r="S795" s="555"/>
      <c r="AU795" s="154"/>
      <c r="AV795" s="154"/>
      <c r="AW795" s="154"/>
      <c r="AX795" s="154"/>
      <c r="AY795" s="154"/>
      <c r="AZ795" s="154"/>
      <c r="BA795" s="154"/>
      <c r="BB795" s="154"/>
      <c r="BC795" s="154"/>
      <c r="BD795" s="154"/>
      <c r="BE795" s="154"/>
      <c r="BF795" s="154"/>
      <c r="BG795" s="154"/>
      <c r="BH795" s="154"/>
      <c r="BI795" s="154"/>
      <c r="BJ795" s="154"/>
      <c r="BK795" s="154"/>
      <c r="BL795" s="154"/>
      <c r="BM795" s="154"/>
      <c r="BN795" s="154"/>
      <c r="BO795" s="154"/>
      <c r="BP795" s="154"/>
      <c r="BQ795" s="154"/>
      <c r="BR795" s="154"/>
      <c r="BS795" s="154"/>
      <c r="BT795" s="154"/>
      <c r="BU795" s="154"/>
      <c r="BV795" s="154"/>
      <c r="BW795" s="154"/>
      <c r="BX795" s="154"/>
      <c r="BY795" s="154"/>
      <c r="BZ795" s="154"/>
      <c r="CA795" s="154"/>
      <c r="CB795" s="154"/>
      <c r="CC795" s="154"/>
      <c r="CD795" s="154"/>
      <c r="CE795" s="154"/>
      <c r="CF795" s="154"/>
      <c r="CG795" s="154"/>
      <c r="CH795" s="154"/>
      <c r="CI795" s="154"/>
      <c r="CJ795" s="154"/>
      <c r="CK795" s="154"/>
      <c r="CL795" s="154"/>
      <c r="CM795" s="154"/>
      <c r="CN795" s="154"/>
      <c r="CO795" s="154"/>
      <c r="CP795" s="154"/>
      <c r="CQ795" s="154"/>
      <c r="CR795" s="154"/>
      <c r="CS795" s="154"/>
      <c r="CT795" s="154"/>
      <c r="CU795" s="154"/>
      <c r="CV795" s="154"/>
      <c r="CW795" s="154"/>
      <c r="CX795" s="154"/>
      <c r="CY795" s="154"/>
      <c r="CZ795" s="154"/>
      <c r="DA795" s="154"/>
      <c r="DB795" s="154"/>
      <c r="DC795" s="154"/>
      <c r="DD795" s="154"/>
      <c r="DE795" s="154"/>
      <c r="DF795" s="154"/>
      <c r="DG795" s="154"/>
      <c r="DH795" s="154"/>
      <c r="DI795" s="154"/>
      <c r="DJ795" s="154"/>
      <c r="DK795" s="154"/>
      <c r="DL795" s="154"/>
      <c r="DM795" s="154"/>
      <c r="DN795" s="154"/>
      <c r="DO795" s="154"/>
      <c r="DP795" s="154"/>
      <c r="DQ795" s="154"/>
      <c r="DR795" s="154"/>
      <c r="DS795" s="154"/>
      <c r="DT795" s="154"/>
      <c r="DU795" s="154"/>
      <c r="DV795" s="154"/>
      <c r="DW795" s="154"/>
      <c r="DX795" s="154"/>
      <c r="DY795" s="154"/>
      <c r="DZ795" s="154"/>
      <c r="EA795" s="154"/>
      <c r="EB795" s="154"/>
      <c r="EC795" s="154"/>
      <c r="ED795" s="154"/>
      <c r="EE795" s="154"/>
      <c r="EF795" s="154"/>
      <c r="EG795" s="154"/>
      <c r="EH795" s="154"/>
      <c r="EI795" s="154"/>
      <c r="EJ795" s="154"/>
      <c r="EK795" s="154"/>
      <c r="EL795" s="154"/>
      <c r="EM795" s="154"/>
      <c r="EN795" s="154"/>
      <c r="EO795" s="154"/>
      <c r="EP795" s="154"/>
      <c r="EQ795" s="154"/>
      <c r="ER795" s="154"/>
      <c r="ES795" s="154"/>
      <c r="ET795" s="154"/>
      <c r="EU795" s="154"/>
      <c r="EV795" s="154"/>
      <c r="EW795" s="154"/>
      <c r="EX795" s="154"/>
      <c r="EY795" s="154"/>
      <c r="EZ795" s="154"/>
      <c r="FA795" s="154"/>
      <c r="FB795" s="154"/>
      <c r="FC795" s="154"/>
      <c r="FD795" s="154"/>
      <c r="FE795" s="154"/>
      <c r="FF795" s="154"/>
      <c r="FG795" s="154"/>
      <c r="FH795" s="154"/>
      <c r="FI795" s="154"/>
      <c r="FJ795" s="154"/>
      <c r="FK795" s="154"/>
      <c r="FL795" s="154"/>
      <c r="FM795" s="154"/>
      <c r="FN795" s="154"/>
      <c r="FO795" s="154"/>
      <c r="FP795" s="154"/>
      <c r="FQ795" s="154"/>
      <c r="FR795" s="154"/>
      <c r="FS795" s="154"/>
      <c r="FT795" s="154"/>
      <c r="FU795" s="154"/>
      <c r="FV795" s="154"/>
      <c r="FW795" s="154"/>
      <c r="FX795" s="154"/>
      <c r="FY795" s="154"/>
      <c r="FZ795" s="154"/>
      <c r="GA795" s="154"/>
      <c r="GB795" s="154"/>
      <c r="GC795" s="154"/>
      <c r="GD795" s="154"/>
      <c r="GE795" s="154"/>
      <c r="GF795" s="154"/>
      <c r="GG795" s="154"/>
      <c r="GH795" s="154"/>
      <c r="GI795" s="154"/>
      <c r="GJ795" s="154"/>
      <c r="GK795" s="154"/>
      <c r="GL795" s="154"/>
      <c r="GM795" s="154"/>
      <c r="GN795" s="154"/>
      <c r="GO795" s="154"/>
      <c r="GP795" s="154"/>
      <c r="GQ795" s="154"/>
      <c r="GR795" s="154"/>
      <c r="GS795" s="154"/>
      <c r="GT795" s="154"/>
      <c r="GU795" s="154"/>
      <c r="GV795" s="154"/>
      <c r="GW795" s="154"/>
      <c r="GX795" s="154"/>
      <c r="GY795" s="154"/>
      <c r="GZ795" s="154"/>
      <c r="HA795" s="154"/>
      <c r="HB795" s="154"/>
      <c r="HC795" s="154"/>
      <c r="HD795" s="154"/>
      <c r="HE795" s="154"/>
      <c r="HF795" s="154"/>
      <c r="HG795" s="154"/>
      <c r="HH795" s="154"/>
      <c r="HI795" s="154"/>
      <c r="HJ795" s="154"/>
      <c r="HK795" s="154"/>
      <c r="HL795" s="154"/>
      <c r="HM795" s="154"/>
      <c r="HN795" s="154"/>
      <c r="HO795" s="154"/>
      <c r="HP795" s="154"/>
      <c r="HQ795" s="154"/>
      <c r="HR795" s="154"/>
      <c r="HS795" s="154"/>
      <c r="HT795" s="154"/>
      <c r="HU795" s="154"/>
      <c r="HV795" s="154"/>
      <c r="HW795" s="154"/>
      <c r="HX795" s="154"/>
      <c r="HY795" s="154"/>
      <c r="HZ795" s="154"/>
      <c r="IA795" s="154"/>
      <c r="IB795" s="154"/>
      <c r="IC795" s="154"/>
      <c r="ID795" s="154"/>
      <c r="IE795" s="154"/>
      <c r="IF795" s="154"/>
      <c r="IG795" s="154"/>
      <c r="IH795" s="154"/>
      <c r="II795" s="154"/>
      <c r="IJ795" s="154"/>
      <c r="IK795" s="154"/>
      <c r="IL795" s="154"/>
      <c r="IM795" s="154"/>
      <c r="IN795" s="154"/>
      <c r="IO795" s="154"/>
      <c r="IP795" s="154"/>
      <c r="IQ795" s="154"/>
      <c r="IR795" s="154"/>
      <c r="IS795" s="154"/>
      <c r="IT795" s="154"/>
      <c r="IU795" s="154"/>
      <c r="IV795" s="154"/>
      <c r="IW795" s="154"/>
      <c r="IX795" s="154"/>
      <c r="IY795" s="154"/>
      <c r="IZ795" s="154"/>
      <c r="JA795" s="154"/>
      <c r="JB795" s="154"/>
      <c r="JC795" s="154"/>
      <c r="JD795" s="154"/>
      <c r="JE795" s="154"/>
      <c r="JF795" s="154"/>
      <c r="JG795" s="154"/>
      <c r="JH795" s="154"/>
      <c r="JI795" s="154"/>
      <c r="JJ795" s="154"/>
      <c r="JK795" s="154"/>
      <c r="JL795" s="154"/>
      <c r="JM795" s="154"/>
      <c r="JN795" s="154"/>
      <c r="JO795" s="154"/>
      <c r="JP795" s="154"/>
      <c r="JQ795" s="154"/>
      <c r="JR795" s="154"/>
      <c r="JS795" s="154"/>
      <c r="JT795" s="154"/>
      <c r="JU795" s="154"/>
      <c r="JV795" s="154"/>
      <c r="JW795" s="154"/>
      <c r="JX795" s="154"/>
      <c r="JY795" s="154"/>
      <c r="JZ795" s="154"/>
      <c r="KA795" s="154"/>
      <c r="KB795" s="154"/>
      <c r="KC795" s="154"/>
      <c r="KD795" s="154"/>
      <c r="KE795" s="154"/>
      <c r="KF795" s="154"/>
      <c r="KG795" s="154"/>
      <c r="KH795" s="154"/>
      <c r="KI795" s="154"/>
      <c r="KJ795" s="154"/>
      <c r="KK795" s="154"/>
      <c r="KL795" s="154"/>
      <c r="KM795" s="154"/>
      <c r="KN795" s="154"/>
      <c r="KO795" s="154"/>
      <c r="KP795" s="154"/>
      <c r="KQ795" s="154"/>
      <c r="KR795" s="154"/>
      <c r="KS795" s="154"/>
      <c r="KT795" s="154"/>
      <c r="KU795" s="154"/>
      <c r="KV795" s="154"/>
      <c r="KW795" s="154"/>
      <c r="KX795" s="154"/>
      <c r="KY795" s="154"/>
      <c r="KZ795" s="154"/>
      <c r="LA795" s="154"/>
      <c r="LB795" s="154"/>
      <c r="LC795" s="154"/>
      <c r="LD795" s="154"/>
      <c r="LE795" s="154"/>
      <c r="LF795" s="154"/>
      <c r="LG795" s="154"/>
      <c r="LH795" s="154"/>
      <c r="LI795" s="154"/>
      <c r="LJ795" s="154"/>
      <c r="LK795" s="154"/>
      <c r="LL795" s="154"/>
      <c r="LM795" s="154"/>
      <c r="LN795" s="154"/>
      <c r="LO795" s="154"/>
      <c r="LP795" s="154"/>
      <c r="LQ795" s="154"/>
      <c r="LR795" s="154"/>
      <c r="LS795" s="154"/>
      <c r="LT795" s="154"/>
      <c r="LU795" s="154"/>
      <c r="LV795" s="154"/>
      <c r="LW795" s="154"/>
      <c r="LX795" s="154"/>
      <c r="LY795" s="154"/>
      <c r="LZ795" s="154"/>
      <c r="MA795" s="154"/>
      <c r="MB795" s="154"/>
      <c r="MC795" s="154"/>
      <c r="MD795" s="154"/>
      <c r="ME795" s="154"/>
      <c r="MF795" s="154"/>
      <c r="MG795" s="154"/>
      <c r="MH795" s="154"/>
      <c r="MI795" s="154"/>
      <c r="MJ795" s="154"/>
      <c r="MK795" s="154"/>
      <c r="ML795" s="154"/>
      <c r="MM795" s="154"/>
      <c r="MN795" s="154"/>
      <c r="MO795" s="154"/>
      <c r="MP795" s="154"/>
      <c r="MQ795" s="154"/>
      <c r="MR795" s="154"/>
      <c r="MS795" s="154"/>
      <c r="MT795" s="154"/>
      <c r="MU795" s="154"/>
      <c r="MV795" s="154"/>
      <c r="MW795" s="154"/>
      <c r="MX795" s="154"/>
      <c r="MY795" s="154"/>
      <c r="MZ795" s="154"/>
      <c r="NA795" s="154"/>
      <c r="NB795" s="154"/>
      <c r="NC795" s="154"/>
      <c r="ND795" s="154"/>
      <c r="NE795" s="154"/>
      <c r="NF795" s="154"/>
      <c r="NG795" s="154"/>
      <c r="NH795" s="154"/>
      <c r="NI795" s="154"/>
      <c r="NJ795" s="154"/>
      <c r="NK795" s="154"/>
      <c r="NL795" s="154"/>
      <c r="NM795" s="154"/>
      <c r="NN795" s="154"/>
      <c r="NO795" s="154"/>
      <c r="NP795" s="154"/>
      <c r="NQ795" s="154"/>
      <c r="NR795" s="154"/>
      <c r="NS795" s="154"/>
      <c r="NT795" s="154"/>
      <c r="NU795" s="154"/>
      <c r="NV795" s="154"/>
      <c r="NW795" s="154"/>
      <c r="NX795" s="154"/>
      <c r="NY795" s="154"/>
      <c r="NZ795" s="154"/>
      <c r="OA795" s="154"/>
      <c r="OB795" s="154"/>
      <c r="OC795" s="154"/>
      <c r="OD795" s="154"/>
      <c r="OE795" s="154"/>
      <c r="OF795" s="154"/>
      <c r="OG795" s="154"/>
      <c r="OH795" s="154"/>
      <c r="OI795" s="154"/>
      <c r="OJ795" s="154"/>
      <c r="OK795" s="154"/>
      <c r="OL795" s="154"/>
      <c r="OM795" s="154"/>
      <c r="ON795" s="154"/>
      <c r="OO795" s="154"/>
      <c r="OP795" s="154"/>
      <c r="OQ795" s="154"/>
      <c r="OR795" s="154"/>
      <c r="OS795" s="154"/>
      <c r="OT795" s="154"/>
      <c r="OU795" s="154"/>
      <c r="OV795" s="154"/>
      <c r="OW795" s="154"/>
      <c r="OX795" s="154"/>
      <c r="OY795" s="154"/>
      <c r="OZ795" s="154"/>
      <c r="PA795" s="154"/>
      <c r="PB795" s="154"/>
      <c r="PC795" s="154"/>
      <c r="PD795" s="154"/>
      <c r="PE795" s="154"/>
      <c r="PF795" s="154"/>
      <c r="PG795" s="154"/>
      <c r="PH795" s="154"/>
      <c r="PI795" s="154"/>
      <c r="PJ795" s="154"/>
      <c r="PK795" s="154"/>
      <c r="PL795" s="154"/>
      <c r="PM795" s="154"/>
      <c r="PN795" s="154"/>
      <c r="PO795" s="154"/>
      <c r="PP795" s="154"/>
      <c r="PQ795" s="154"/>
      <c r="PR795" s="154"/>
      <c r="PS795" s="154"/>
      <c r="PT795" s="154"/>
      <c r="PU795" s="154"/>
      <c r="PV795" s="154"/>
      <c r="PW795" s="154"/>
      <c r="PX795" s="154"/>
      <c r="PY795" s="154"/>
      <c r="PZ795" s="154"/>
      <c r="QA795" s="154"/>
      <c r="QB795" s="154"/>
      <c r="QC795" s="154"/>
      <c r="QD795" s="154"/>
      <c r="QE795" s="154"/>
      <c r="QF795" s="154"/>
      <c r="QG795" s="154"/>
      <c r="QH795" s="154"/>
      <c r="QI795" s="154"/>
      <c r="QJ795" s="154"/>
      <c r="QK795" s="154"/>
      <c r="QL795" s="154"/>
      <c r="QM795" s="154"/>
      <c r="QN795" s="154"/>
      <c r="QO795" s="154"/>
      <c r="QP795" s="154"/>
      <c r="QQ795" s="154"/>
      <c r="QR795" s="154"/>
      <c r="QS795" s="154"/>
      <c r="QT795" s="154"/>
      <c r="QU795" s="154"/>
      <c r="QV795" s="154"/>
      <c r="QW795" s="154"/>
      <c r="QX795" s="154"/>
      <c r="QY795" s="154"/>
      <c r="QZ795" s="154"/>
      <c r="RA795" s="154"/>
      <c r="RB795" s="154"/>
      <c r="RC795" s="154"/>
      <c r="RD795" s="154"/>
      <c r="RE795" s="154"/>
      <c r="RF795" s="154"/>
      <c r="RG795" s="154"/>
      <c r="RH795" s="154"/>
      <c r="RI795" s="154"/>
      <c r="RJ795" s="154"/>
      <c r="RK795" s="154"/>
      <c r="RL795" s="154"/>
      <c r="RM795" s="154"/>
      <c r="RN795" s="154"/>
      <c r="RO795" s="154"/>
      <c r="RP795" s="154"/>
      <c r="RQ795" s="154"/>
      <c r="RR795" s="154"/>
      <c r="RS795" s="154"/>
      <c r="RT795" s="154"/>
      <c r="RU795" s="154"/>
      <c r="RV795" s="154"/>
      <c r="RW795" s="154"/>
      <c r="RX795" s="154"/>
      <c r="RY795" s="154"/>
      <c r="RZ795" s="154"/>
      <c r="SA795" s="154"/>
      <c r="SB795" s="154"/>
      <c r="SC795" s="154"/>
      <c r="SD795" s="154"/>
      <c r="SE795" s="154"/>
      <c r="SF795" s="154"/>
      <c r="SG795" s="154"/>
      <c r="SH795" s="154"/>
      <c r="SI795" s="154"/>
      <c r="SJ795" s="154"/>
      <c r="SK795" s="154"/>
      <c r="SL795" s="154"/>
      <c r="SM795" s="154"/>
      <c r="SN795" s="154"/>
      <c r="SO795" s="154"/>
      <c r="SP795" s="154"/>
      <c r="SQ795" s="154"/>
      <c r="SR795" s="154"/>
      <c r="SS795" s="154"/>
      <c r="ST795" s="154"/>
      <c r="SU795" s="154"/>
      <c r="SV795" s="154"/>
      <c r="SW795" s="154"/>
      <c r="SX795" s="154"/>
      <c r="SY795" s="154"/>
      <c r="SZ795" s="154"/>
      <c r="TA795" s="154"/>
      <c r="TB795" s="154"/>
      <c r="TC795" s="154"/>
      <c r="TD795" s="154"/>
      <c r="TE795" s="154"/>
      <c r="TF795" s="154"/>
      <c r="TG795" s="154"/>
      <c r="TH795" s="154"/>
      <c r="TI795" s="154"/>
      <c r="TJ795" s="154"/>
      <c r="TK795" s="154"/>
      <c r="TL795" s="154"/>
      <c r="TM795" s="154"/>
      <c r="TN795" s="154"/>
      <c r="TO795" s="154"/>
      <c r="TP795" s="154"/>
      <c r="TQ795" s="154"/>
      <c r="TR795" s="154"/>
      <c r="TS795" s="154"/>
      <c r="TT795" s="154"/>
      <c r="TU795" s="154"/>
      <c r="TV795" s="154"/>
      <c r="TW795" s="154"/>
      <c r="TX795" s="154"/>
      <c r="TY795" s="154"/>
      <c r="TZ795" s="154"/>
      <c r="UA795" s="154"/>
      <c r="UB795" s="154"/>
      <c r="UC795" s="154"/>
      <c r="UD795" s="154"/>
      <c r="UE795" s="154"/>
      <c r="UF795" s="154"/>
      <c r="UG795" s="154"/>
      <c r="UH795" s="154"/>
      <c r="UI795" s="154"/>
      <c r="UJ795" s="154"/>
      <c r="UK795" s="154"/>
      <c r="UL795" s="154"/>
      <c r="UM795" s="154"/>
      <c r="UN795" s="154"/>
      <c r="UO795" s="154"/>
      <c r="UP795" s="154"/>
      <c r="UQ795" s="154"/>
      <c r="UR795" s="154"/>
      <c r="US795" s="154"/>
      <c r="UT795" s="154"/>
      <c r="UU795" s="154"/>
      <c r="UV795" s="154"/>
      <c r="UW795" s="154"/>
      <c r="UX795" s="154"/>
      <c r="UY795" s="154"/>
      <c r="UZ795" s="154"/>
      <c r="VA795" s="154"/>
      <c r="VB795" s="154"/>
      <c r="VC795" s="154"/>
      <c r="VD795" s="154"/>
      <c r="VE795" s="154"/>
      <c r="VF795" s="154"/>
      <c r="VG795" s="154"/>
      <c r="VH795" s="154"/>
      <c r="VI795" s="154"/>
      <c r="VJ795" s="154"/>
      <c r="VK795" s="154"/>
      <c r="VL795" s="154"/>
      <c r="VM795" s="154"/>
      <c r="VN795" s="154"/>
      <c r="VO795" s="154"/>
      <c r="VP795" s="154"/>
      <c r="VQ795" s="154"/>
      <c r="VR795" s="154"/>
      <c r="VS795" s="154"/>
      <c r="VT795" s="154"/>
      <c r="VU795" s="154"/>
      <c r="VV795" s="154"/>
      <c r="VW795" s="154"/>
    </row>
    <row r="796" spans="1:595" s="153" customFormat="1" ht="78.75" customHeight="1">
      <c r="A796" s="798"/>
      <c r="B796" s="689"/>
      <c r="C796" s="658"/>
      <c r="D796" s="660"/>
      <c r="E796" s="682"/>
      <c r="F796" s="660"/>
      <c r="G796" s="660"/>
      <c r="H796" s="660"/>
      <c r="I796" s="192" t="s">
        <v>352</v>
      </c>
      <c r="J796" s="192" t="s">
        <v>352</v>
      </c>
      <c r="K796" s="175" t="s">
        <v>1641</v>
      </c>
      <c r="L796" s="192" t="s">
        <v>424</v>
      </c>
      <c r="M796" s="155">
        <v>30000</v>
      </c>
      <c r="N796" s="155">
        <v>30000</v>
      </c>
      <c r="O796" s="155">
        <v>30000</v>
      </c>
      <c r="P796" s="168">
        <v>30000</v>
      </c>
      <c r="Q796" s="161">
        <v>30000</v>
      </c>
      <c r="R796" s="155">
        <v>30000</v>
      </c>
      <c r="S796" s="545">
        <v>3</v>
      </c>
      <c r="AU796" s="154"/>
      <c r="AV796" s="154"/>
      <c r="AW796" s="154"/>
      <c r="AX796" s="154"/>
      <c r="AY796" s="154"/>
      <c r="AZ796" s="154"/>
      <c r="BA796" s="154"/>
      <c r="BB796" s="154"/>
      <c r="BC796" s="154"/>
      <c r="BD796" s="154"/>
      <c r="BE796" s="154"/>
      <c r="BF796" s="154"/>
      <c r="BG796" s="154"/>
      <c r="BH796" s="154"/>
      <c r="BI796" s="154"/>
      <c r="BJ796" s="154"/>
      <c r="BK796" s="154"/>
      <c r="BL796" s="154"/>
      <c r="BM796" s="154"/>
      <c r="BN796" s="154"/>
      <c r="BO796" s="154"/>
      <c r="BP796" s="154"/>
      <c r="BQ796" s="154"/>
      <c r="BR796" s="154"/>
      <c r="BS796" s="154"/>
      <c r="BT796" s="154"/>
      <c r="BU796" s="154"/>
      <c r="BV796" s="154"/>
      <c r="BW796" s="154"/>
      <c r="BX796" s="154"/>
      <c r="BY796" s="154"/>
      <c r="BZ796" s="154"/>
      <c r="CA796" s="154"/>
      <c r="CB796" s="154"/>
      <c r="CC796" s="154"/>
      <c r="CD796" s="154"/>
      <c r="CE796" s="154"/>
      <c r="CF796" s="154"/>
      <c r="CG796" s="154"/>
      <c r="CH796" s="154"/>
      <c r="CI796" s="154"/>
      <c r="CJ796" s="154"/>
      <c r="CK796" s="154"/>
      <c r="CL796" s="154"/>
      <c r="CM796" s="154"/>
      <c r="CN796" s="154"/>
      <c r="CO796" s="154"/>
      <c r="CP796" s="154"/>
      <c r="CQ796" s="154"/>
      <c r="CR796" s="154"/>
      <c r="CS796" s="154"/>
      <c r="CT796" s="154"/>
      <c r="CU796" s="154"/>
      <c r="CV796" s="154"/>
      <c r="CW796" s="154"/>
      <c r="CX796" s="154"/>
      <c r="CY796" s="154"/>
      <c r="CZ796" s="154"/>
      <c r="DA796" s="154"/>
      <c r="DB796" s="154"/>
      <c r="DC796" s="154"/>
      <c r="DD796" s="154"/>
      <c r="DE796" s="154"/>
      <c r="DF796" s="154"/>
      <c r="DG796" s="154"/>
      <c r="DH796" s="154"/>
      <c r="DI796" s="154"/>
      <c r="DJ796" s="154"/>
      <c r="DK796" s="154"/>
      <c r="DL796" s="154"/>
      <c r="DM796" s="154"/>
      <c r="DN796" s="154"/>
      <c r="DO796" s="154"/>
      <c r="DP796" s="154"/>
      <c r="DQ796" s="154"/>
      <c r="DR796" s="154"/>
      <c r="DS796" s="154"/>
      <c r="DT796" s="154"/>
      <c r="DU796" s="154"/>
      <c r="DV796" s="154"/>
      <c r="DW796" s="154"/>
      <c r="DX796" s="154"/>
      <c r="DY796" s="154"/>
      <c r="DZ796" s="154"/>
      <c r="EA796" s="154"/>
      <c r="EB796" s="154"/>
      <c r="EC796" s="154"/>
      <c r="ED796" s="154"/>
      <c r="EE796" s="154"/>
      <c r="EF796" s="154"/>
      <c r="EG796" s="154"/>
      <c r="EH796" s="154"/>
      <c r="EI796" s="154"/>
      <c r="EJ796" s="154"/>
      <c r="EK796" s="154"/>
      <c r="EL796" s="154"/>
      <c r="EM796" s="154"/>
      <c r="EN796" s="154"/>
      <c r="EO796" s="154"/>
      <c r="EP796" s="154"/>
      <c r="EQ796" s="154"/>
      <c r="ER796" s="154"/>
      <c r="ES796" s="154"/>
      <c r="ET796" s="154"/>
      <c r="EU796" s="154"/>
      <c r="EV796" s="154"/>
      <c r="EW796" s="154"/>
      <c r="EX796" s="154"/>
      <c r="EY796" s="154"/>
      <c r="EZ796" s="154"/>
      <c r="FA796" s="154"/>
      <c r="FB796" s="154"/>
      <c r="FC796" s="154"/>
      <c r="FD796" s="154"/>
      <c r="FE796" s="154"/>
      <c r="FF796" s="154"/>
      <c r="FG796" s="154"/>
      <c r="FH796" s="154"/>
      <c r="FI796" s="154"/>
      <c r="FJ796" s="154"/>
      <c r="FK796" s="154"/>
      <c r="FL796" s="154"/>
      <c r="FM796" s="154"/>
      <c r="FN796" s="154"/>
      <c r="FO796" s="154"/>
      <c r="FP796" s="154"/>
      <c r="FQ796" s="154"/>
      <c r="FR796" s="154"/>
      <c r="FS796" s="154"/>
      <c r="FT796" s="154"/>
      <c r="FU796" s="154"/>
      <c r="FV796" s="154"/>
      <c r="FW796" s="154"/>
      <c r="FX796" s="154"/>
      <c r="FY796" s="154"/>
      <c r="FZ796" s="154"/>
      <c r="GA796" s="154"/>
      <c r="GB796" s="154"/>
      <c r="GC796" s="154"/>
      <c r="GD796" s="154"/>
      <c r="GE796" s="154"/>
      <c r="GF796" s="154"/>
      <c r="GG796" s="154"/>
      <c r="GH796" s="154"/>
      <c r="GI796" s="154"/>
      <c r="GJ796" s="154"/>
      <c r="GK796" s="154"/>
      <c r="GL796" s="154"/>
      <c r="GM796" s="154"/>
      <c r="GN796" s="154"/>
      <c r="GO796" s="154"/>
      <c r="GP796" s="154"/>
      <c r="GQ796" s="154"/>
      <c r="GR796" s="154"/>
      <c r="GS796" s="154"/>
      <c r="GT796" s="154"/>
      <c r="GU796" s="154"/>
      <c r="GV796" s="154"/>
      <c r="GW796" s="154"/>
      <c r="GX796" s="154"/>
      <c r="GY796" s="154"/>
      <c r="GZ796" s="154"/>
      <c r="HA796" s="154"/>
      <c r="HB796" s="154"/>
      <c r="HC796" s="154"/>
      <c r="HD796" s="154"/>
      <c r="HE796" s="154"/>
      <c r="HF796" s="154"/>
      <c r="HG796" s="154"/>
      <c r="HH796" s="154"/>
      <c r="HI796" s="154"/>
      <c r="HJ796" s="154"/>
      <c r="HK796" s="154"/>
      <c r="HL796" s="154"/>
      <c r="HM796" s="154"/>
      <c r="HN796" s="154"/>
      <c r="HO796" s="154"/>
      <c r="HP796" s="154"/>
      <c r="HQ796" s="154"/>
      <c r="HR796" s="154"/>
      <c r="HS796" s="154"/>
      <c r="HT796" s="154"/>
      <c r="HU796" s="154"/>
      <c r="HV796" s="154"/>
      <c r="HW796" s="154"/>
      <c r="HX796" s="154"/>
      <c r="HY796" s="154"/>
      <c r="HZ796" s="154"/>
      <c r="IA796" s="154"/>
      <c r="IB796" s="154"/>
      <c r="IC796" s="154"/>
      <c r="ID796" s="154"/>
      <c r="IE796" s="154"/>
      <c r="IF796" s="154"/>
      <c r="IG796" s="154"/>
      <c r="IH796" s="154"/>
      <c r="II796" s="154"/>
      <c r="IJ796" s="154"/>
      <c r="IK796" s="154"/>
      <c r="IL796" s="154"/>
      <c r="IM796" s="154"/>
      <c r="IN796" s="154"/>
      <c r="IO796" s="154"/>
      <c r="IP796" s="154"/>
      <c r="IQ796" s="154"/>
      <c r="IR796" s="154"/>
      <c r="IS796" s="154"/>
      <c r="IT796" s="154"/>
      <c r="IU796" s="154"/>
      <c r="IV796" s="154"/>
      <c r="IW796" s="154"/>
      <c r="IX796" s="154"/>
      <c r="IY796" s="154"/>
      <c r="IZ796" s="154"/>
      <c r="JA796" s="154"/>
      <c r="JB796" s="154"/>
      <c r="JC796" s="154"/>
      <c r="JD796" s="154"/>
      <c r="JE796" s="154"/>
      <c r="JF796" s="154"/>
      <c r="JG796" s="154"/>
      <c r="JH796" s="154"/>
      <c r="JI796" s="154"/>
      <c r="JJ796" s="154"/>
      <c r="JK796" s="154"/>
      <c r="JL796" s="154"/>
      <c r="JM796" s="154"/>
      <c r="JN796" s="154"/>
      <c r="JO796" s="154"/>
      <c r="JP796" s="154"/>
      <c r="JQ796" s="154"/>
      <c r="JR796" s="154"/>
      <c r="JS796" s="154"/>
      <c r="JT796" s="154"/>
      <c r="JU796" s="154"/>
      <c r="JV796" s="154"/>
      <c r="JW796" s="154"/>
      <c r="JX796" s="154"/>
      <c r="JY796" s="154"/>
      <c r="JZ796" s="154"/>
      <c r="KA796" s="154"/>
      <c r="KB796" s="154"/>
      <c r="KC796" s="154"/>
      <c r="KD796" s="154"/>
      <c r="KE796" s="154"/>
      <c r="KF796" s="154"/>
      <c r="KG796" s="154"/>
      <c r="KH796" s="154"/>
      <c r="KI796" s="154"/>
      <c r="KJ796" s="154"/>
      <c r="KK796" s="154"/>
      <c r="KL796" s="154"/>
      <c r="KM796" s="154"/>
      <c r="KN796" s="154"/>
      <c r="KO796" s="154"/>
      <c r="KP796" s="154"/>
      <c r="KQ796" s="154"/>
      <c r="KR796" s="154"/>
      <c r="KS796" s="154"/>
      <c r="KT796" s="154"/>
      <c r="KU796" s="154"/>
      <c r="KV796" s="154"/>
      <c r="KW796" s="154"/>
      <c r="KX796" s="154"/>
      <c r="KY796" s="154"/>
      <c r="KZ796" s="154"/>
      <c r="LA796" s="154"/>
      <c r="LB796" s="154"/>
      <c r="LC796" s="154"/>
      <c r="LD796" s="154"/>
      <c r="LE796" s="154"/>
      <c r="LF796" s="154"/>
      <c r="LG796" s="154"/>
      <c r="LH796" s="154"/>
      <c r="LI796" s="154"/>
      <c r="LJ796" s="154"/>
      <c r="LK796" s="154"/>
      <c r="LL796" s="154"/>
      <c r="LM796" s="154"/>
      <c r="LN796" s="154"/>
      <c r="LO796" s="154"/>
      <c r="LP796" s="154"/>
      <c r="LQ796" s="154"/>
      <c r="LR796" s="154"/>
      <c r="LS796" s="154"/>
      <c r="LT796" s="154"/>
      <c r="LU796" s="154"/>
      <c r="LV796" s="154"/>
      <c r="LW796" s="154"/>
      <c r="LX796" s="154"/>
      <c r="LY796" s="154"/>
      <c r="LZ796" s="154"/>
      <c r="MA796" s="154"/>
      <c r="MB796" s="154"/>
      <c r="MC796" s="154"/>
      <c r="MD796" s="154"/>
      <c r="ME796" s="154"/>
      <c r="MF796" s="154"/>
      <c r="MG796" s="154"/>
      <c r="MH796" s="154"/>
      <c r="MI796" s="154"/>
      <c r="MJ796" s="154"/>
      <c r="MK796" s="154"/>
      <c r="ML796" s="154"/>
      <c r="MM796" s="154"/>
      <c r="MN796" s="154"/>
      <c r="MO796" s="154"/>
      <c r="MP796" s="154"/>
      <c r="MQ796" s="154"/>
      <c r="MR796" s="154"/>
      <c r="MS796" s="154"/>
      <c r="MT796" s="154"/>
      <c r="MU796" s="154"/>
      <c r="MV796" s="154"/>
      <c r="MW796" s="154"/>
      <c r="MX796" s="154"/>
      <c r="MY796" s="154"/>
      <c r="MZ796" s="154"/>
      <c r="NA796" s="154"/>
      <c r="NB796" s="154"/>
      <c r="NC796" s="154"/>
      <c r="ND796" s="154"/>
      <c r="NE796" s="154"/>
      <c r="NF796" s="154"/>
      <c r="NG796" s="154"/>
      <c r="NH796" s="154"/>
      <c r="NI796" s="154"/>
      <c r="NJ796" s="154"/>
      <c r="NK796" s="154"/>
      <c r="NL796" s="154"/>
      <c r="NM796" s="154"/>
      <c r="NN796" s="154"/>
      <c r="NO796" s="154"/>
      <c r="NP796" s="154"/>
      <c r="NQ796" s="154"/>
      <c r="NR796" s="154"/>
      <c r="NS796" s="154"/>
      <c r="NT796" s="154"/>
      <c r="NU796" s="154"/>
      <c r="NV796" s="154"/>
      <c r="NW796" s="154"/>
      <c r="NX796" s="154"/>
      <c r="NY796" s="154"/>
      <c r="NZ796" s="154"/>
      <c r="OA796" s="154"/>
      <c r="OB796" s="154"/>
      <c r="OC796" s="154"/>
      <c r="OD796" s="154"/>
      <c r="OE796" s="154"/>
      <c r="OF796" s="154"/>
      <c r="OG796" s="154"/>
      <c r="OH796" s="154"/>
      <c r="OI796" s="154"/>
      <c r="OJ796" s="154"/>
      <c r="OK796" s="154"/>
      <c r="OL796" s="154"/>
      <c r="OM796" s="154"/>
      <c r="ON796" s="154"/>
      <c r="OO796" s="154"/>
      <c r="OP796" s="154"/>
      <c r="OQ796" s="154"/>
      <c r="OR796" s="154"/>
      <c r="OS796" s="154"/>
      <c r="OT796" s="154"/>
      <c r="OU796" s="154"/>
      <c r="OV796" s="154"/>
      <c r="OW796" s="154"/>
      <c r="OX796" s="154"/>
      <c r="OY796" s="154"/>
      <c r="OZ796" s="154"/>
      <c r="PA796" s="154"/>
      <c r="PB796" s="154"/>
      <c r="PC796" s="154"/>
      <c r="PD796" s="154"/>
      <c r="PE796" s="154"/>
      <c r="PF796" s="154"/>
      <c r="PG796" s="154"/>
      <c r="PH796" s="154"/>
      <c r="PI796" s="154"/>
      <c r="PJ796" s="154"/>
      <c r="PK796" s="154"/>
      <c r="PL796" s="154"/>
      <c r="PM796" s="154"/>
      <c r="PN796" s="154"/>
      <c r="PO796" s="154"/>
      <c r="PP796" s="154"/>
      <c r="PQ796" s="154"/>
      <c r="PR796" s="154"/>
      <c r="PS796" s="154"/>
      <c r="PT796" s="154"/>
      <c r="PU796" s="154"/>
      <c r="PV796" s="154"/>
      <c r="PW796" s="154"/>
      <c r="PX796" s="154"/>
      <c r="PY796" s="154"/>
      <c r="PZ796" s="154"/>
      <c r="QA796" s="154"/>
      <c r="QB796" s="154"/>
      <c r="QC796" s="154"/>
      <c r="QD796" s="154"/>
      <c r="QE796" s="154"/>
      <c r="QF796" s="154"/>
      <c r="QG796" s="154"/>
      <c r="QH796" s="154"/>
      <c r="QI796" s="154"/>
      <c r="QJ796" s="154"/>
      <c r="QK796" s="154"/>
      <c r="QL796" s="154"/>
      <c r="QM796" s="154"/>
      <c r="QN796" s="154"/>
      <c r="QO796" s="154"/>
      <c r="QP796" s="154"/>
      <c r="QQ796" s="154"/>
      <c r="QR796" s="154"/>
      <c r="QS796" s="154"/>
      <c r="QT796" s="154"/>
      <c r="QU796" s="154"/>
      <c r="QV796" s="154"/>
      <c r="QW796" s="154"/>
      <c r="QX796" s="154"/>
      <c r="QY796" s="154"/>
      <c r="QZ796" s="154"/>
      <c r="RA796" s="154"/>
      <c r="RB796" s="154"/>
      <c r="RC796" s="154"/>
      <c r="RD796" s="154"/>
      <c r="RE796" s="154"/>
      <c r="RF796" s="154"/>
      <c r="RG796" s="154"/>
      <c r="RH796" s="154"/>
      <c r="RI796" s="154"/>
      <c r="RJ796" s="154"/>
      <c r="RK796" s="154"/>
      <c r="RL796" s="154"/>
      <c r="RM796" s="154"/>
      <c r="RN796" s="154"/>
      <c r="RO796" s="154"/>
      <c r="RP796" s="154"/>
      <c r="RQ796" s="154"/>
      <c r="RR796" s="154"/>
      <c r="RS796" s="154"/>
      <c r="RT796" s="154"/>
      <c r="RU796" s="154"/>
      <c r="RV796" s="154"/>
      <c r="RW796" s="154"/>
      <c r="RX796" s="154"/>
      <c r="RY796" s="154"/>
      <c r="RZ796" s="154"/>
      <c r="SA796" s="154"/>
      <c r="SB796" s="154"/>
      <c r="SC796" s="154"/>
      <c r="SD796" s="154"/>
      <c r="SE796" s="154"/>
      <c r="SF796" s="154"/>
      <c r="SG796" s="154"/>
      <c r="SH796" s="154"/>
      <c r="SI796" s="154"/>
      <c r="SJ796" s="154"/>
      <c r="SK796" s="154"/>
      <c r="SL796" s="154"/>
      <c r="SM796" s="154"/>
      <c r="SN796" s="154"/>
      <c r="SO796" s="154"/>
      <c r="SP796" s="154"/>
      <c r="SQ796" s="154"/>
      <c r="SR796" s="154"/>
      <c r="SS796" s="154"/>
      <c r="ST796" s="154"/>
      <c r="SU796" s="154"/>
      <c r="SV796" s="154"/>
      <c r="SW796" s="154"/>
      <c r="SX796" s="154"/>
      <c r="SY796" s="154"/>
      <c r="SZ796" s="154"/>
      <c r="TA796" s="154"/>
      <c r="TB796" s="154"/>
      <c r="TC796" s="154"/>
      <c r="TD796" s="154"/>
      <c r="TE796" s="154"/>
      <c r="TF796" s="154"/>
      <c r="TG796" s="154"/>
      <c r="TH796" s="154"/>
      <c r="TI796" s="154"/>
      <c r="TJ796" s="154"/>
      <c r="TK796" s="154"/>
      <c r="TL796" s="154"/>
      <c r="TM796" s="154"/>
      <c r="TN796" s="154"/>
      <c r="TO796" s="154"/>
      <c r="TP796" s="154"/>
      <c r="TQ796" s="154"/>
      <c r="TR796" s="154"/>
      <c r="TS796" s="154"/>
      <c r="TT796" s="154"/>
      <c r="TU796" s="154"/>
      <c r="TV796" s="154"/>
      <c r="TW796" s="154"/>
      <c r="TX796" s="154"/>
      <c r="TY796" s="154"/>
      <c r="TZ796" s="154"/>
      <c r="UA796" s="154"/>
      <c r="UB796" s="154"/>
      <c r="UC796" s="154"/>
      <c r="UD796" s="154"/>
      <c r="UE796" s="154"/>
      <c r="UF796" s="154"/>
      <c r="UG796" s="154"/>
      <c r="UH796" s="154"/>
      <c r="UI796" s="154"/>
      <c r="UJ796" s="154"/>
      <c r="UK796" s="154"/>
      <c r="UL796" s="154"/>
      <c r="UM796" s="154"/>
      <c r="UN796" s="154"/>
      <c r="UO796" s="154"/>
      <c r="UP796" s="154"/>
      <c r="UQ796" s="154"/>
      <c r="UR796" s="154"/>
      <c r="US796" s="154"/>
      <c r="UT796" s="154"/>
      <c r="UU796" s="154"/>
      <c r="UV796" s="154"/>
      <c r="UW796" s="154"/>
      <c r="UX796" s="154"/>
      <c r="UY796" s="154"/>
      <c r="UZ796" s="154"/>
      <c r="VA796" s="154"/>
      <c r="VB796" s="154"/>
      <c r="VC796" s="154"/>
      <c r="VD796" s="154"/>
      <c r="VE796" s="154"/>
      <c r="VF796" s="154"/>
      <c r="VG796" s="154"/>
      <c r="VH796" s="154"/>
      <c r="VI796" s="154"/>
      <c r="VJ796" s="154"/>
      <c r="VK796" s="154"/>
      <c r="VL796" s="154"/>
      <c r="VM796" s="154"/>
      <c r="VN796" s="154"/>
      <c r="VO796" s="154"/>
      <c r="VP796" s="154"/>
      <c r="VQ796" s="154"/>
      <c r="VR796" s="154"/>
      <c r="VS796" s="154"/>
      <c r="VT796" s="154"/>
      <c r="VU796" s="154"/>
      <c r="VV796" s="154"/>
      <c r="VW796" s="154"/>
    </row>
    <row r="797" spans="1:595" s="157" customFormat="1" ht="87.75" customHeight="1">
      <c r="A797" s="798"/>
      <c r="B797" s="702" t="s">
        <v>1644</v>
      </c>
      <c r="C797" s="501" t="s">
        <v>1645</v>
      </c>
      <c r="D797" s="659" t="s">
        <v>1646</v>
      </c>
      <c r="E797" s="704" t="s">
        <v>1305</v>
      </c>
      <c r="F797" s="671" t="s">
        <v>1647</v>
      </c>
      <c r="G797" s="672">
        <v>43831</v>
      </c>
      <c r="H797" s="671" t="s">
        <v>24</v>
      </c>
      <c r="I797" s="206" t="s">
        <v>352</v>
      </c>
      <c r="J797" s="193" t="s">
        <v>352</v>
      </c>
      <c r="K797" s="197" t="s">
        <v>1648</v>
      </c>
      <c r="L797" s="193" t="s">
        <v>28</v>
      </c>
      <c r="M797" s="152">
        <f>M798</f>
        <v>909055.57</v>
      </c>
      <c r="N797" s="152">
        <f t="shared" ref="N797:R797" si="114">N798</f>
        <v>909055.57</v>
      </c>
      <c r="O797" s="152">
        <f t="shared" si="114"/>
        <v>1252500</v>
      </c>
      <c r="P797" s="152">
        <f t="shared" si="114"/>
        <v>1252500</v>
      </c>
      <c r="Q797" s="152">
        <f t="shared" si="114"/>
        <v>1252500</v>
      </c>
      <c r="R797" s="152">
        <f t="shared" si="114"/>
        <v>1252500</v>
      </c>
      <c r="S797" s="557"/>
      <c r="T797" s="153"/>
      <c r="U797" s="153"/>
      <c r="V797" s="153"/>
      <c r="W797" s="153"/>
      <c r="X797" s="153"/>
      <c r="Y797" s="153"/>
      <c r="Z797" s="153"/>
      <c r="AA797" s="153"/>
      <c r="AB797" s="153"/>
      <c r="AC797" s="153"/>
      <c r="AD797" s="153"/>
      <c r="AE797" s="153"/>
      <c r="AF797" s="153"/>
      <c r="AG797" s="153"/>
      <c r="AH797" s="153"/>
      <c r="AI797" s="153"/>
      <c r="AJ797" s="153"/>
      <c r="AK797" s="153"/>
      <c r="AL797" s="153"/>
      <c r="AM797" s="153"/>
      <c r="AN797" s="153"/>
      <c r="AO797" s="153"/>
      <c r="AP797" s="153"/>
      <c r="AQ797" s="153"/>
      <c r="AR797" s="153"/>
      <c r="AS797" s="153"/>
      <c r="AT797" s="153"/>
      <c r="AU797" s="154"/>
      <c r="AV797" s="154"/>
      <c r="AW797" s="154"/>
      <c r="AX797" s="154"/>
      <c r="AY797" s="154"/>
      <c r="AZ797" s="154"/>
      <c r="BA797" s="154"/>
      <c r="BB797" s="154"/>
      <c r="BC797" s="154"/>
      <c r="BD797" s="154"/>
      <c r="BE797" s="154"/>
      <c r="BF797" s="154"/>
      <c r="BG797" s="154"/>
      <c r="BH797" s="154"/>
      <c r="BI797" s="154"/>
      <c r="BJ797" s="154"/>
      <c r="BK797" s="154"/>
      <c r="BL797" s="154"/>
      <c r="BM797" s="154"/>
      <c r="BN797" s="154"/>
      <c r="BO797" s="154"/>
      <c r="BP797" s="154"/>
      <c r="BQ797" s="154"/>
      <c r="BR797" s="154"/>
      <c r="BS797" s="154"/>
      <c r="BT797" s="154"/>
      <c r="BU797" s="154"/>
      <c r="BV797" s="154"/>
      <c r="BW797" s="154"/>
      <c r="BX797" s="154"/>
      <c r="BY797" s="154"/>
      <c r="BZ797" s="154"/>
      <c r="CA797" s="154"/>
      <c r="CB797" s="154"/>
      <c r="CC797" s="154"/>
      <c r="CD797" s="154"/>
      <c r="CE797" s="154"/>
      <c r="CF797" s="154"/>
      <c r="CG797" s="154"/>
      <c r="CH797" s="154"/>
      <c r="CI797" s="154"/>
      <c r="CJ797" s="154"/>
      <c r="CK797" s="154"/>
      <c r="CL797" s="154"/>
      <c r="CM797" s="154"/>
      <c r="CN797" s="154"/>
      <c r="CO797" s="154"/>
      <c r="CP797" s="154"/>
      <c r="CQ797" s="154"/>
      <c r="CR797" s="154"/>
      <c r="CS797" s="154"/>
      <c r="CT797" s="154"/>
      <c r="CU797" s="154"/>
      <c r="CV797" s="154"/>
      <c r="CW797" s="154"/>
      <c r="CX797" s="154"/>
      <c r="CY797" s="154"/>
      <c r="CZ797" s="154"/>
      <c r="DA797" s="154"/>
      <c r="DB797" s="154"/>
      <c r="DC797" s="154"/>
      <c r="DD797" s="154"/>
      <c r="DE797" s="154"/>
      <c r="DF797" s="154"/>
      <c r="DG797" s="154"/>
      <c r="DH797" s="154"/>
      <c r="DI797" s="154"/>
      <c r="DJ797" s="154"/>
      <c r="DK797" s="154"/>
      <c r="DL797" s="154"/>
      <c r="DM797" s="154"/>
      <c r="DN797" s="154"/>
      <c r="DO797" s="154"/>
      <c r="DP797" s="154"/>
      <c r="DQ797" s="154"/>
      <c r="DR797" s="154"/>
      <c r="DS797" s="154"/>
      <c r="DT797" s="154"/>
      <c r="DU797" s="154"/>
      <c r="DV797" s="154"/>
      <c r="DW797" s="154"/>
      <c r="DX797" s="154"/>
      <c r="DY797" s="154"/>
      <c r="DZ797" s="154"/>
      <c r="EA797" s="154"/>
      <c r="EB797" s="154"/>
      <c r="EC797" s="154"/>
      <c r="ED797" s="154"/>
      <c r="EE797" s="154"/>
      <c r="EF797" s="154"/>
      <c r="EG797" s="154"/>
      <c r="EH797" s="154"/>
      <c r="EI797" s="154"/>
      <c r="EJ797" s="154"/>
      <c r="EK797" s="154"/>
      <c r="EL797" s="154"/>
      <c r="EM797" s="154"/>
      <c r="EN797" s="154"/>
      <c r="EO797" s="154"/>
      <c r="EP797" s="154"/>
      <c r="EQ797" s="154"/>
      <c r="ER797" s="154"/>
      <c r="ES797" s="154"/>
      <c r="ET797" s="154"/>
      <c r="EU797" s="154"/>
      <c r="EV797" s="154"/>
      <c r="EW797" s="154"/>
      <c r="EX797" s="154"/>
      <c r="EY797" s="154"/>
      <c r="EZ797" s="154"/>
      <c r="FA797" s="154"/>
      <c r="FB797" s="154"/>
      <c r="FC797" s="154"/>
      <c r="FD797" s="154"/>
      <c r="FE797" s="154"/>
      <c r="FF797" s="154"/>
      <c r="FG797" s="154"/>
      <c r="FH797" s="154"/>
      <c r="FI797" s="154"/>
      <c r="FJ797" s="154"/>
      <c r="FK797" s="154"/>
      <c r="FL797" s="154"/>
      <c r="FM797" s="154"/>
      <c r="FN797" s="154"/>
      <c r="FO797" s="154"/>
      <c r="FP797" s="154"/>
      <c r="FQ797" s="154"/>
      <c r="FR797" s="154"/>
      <c r="FS797" s="154"/>
      <c r="FT797" s="154"/>
      <c r="FU797" s="154"/>
      <c r="FV797" s="154"/>
      <c r="FW797" s="154"/>
      <c r="FX797" s="154"/>
      <c r="FY797" s="154"/>
      <c r="FZ797" s="154"/>
      <c r="GA797" s="154"/>
      <c r="GB797" s="154"/>
      <c r="GC797" s="154"/>
      <c r="GD797" s="154"/>
      <c r="GE797" s="154"/>
      <c r="GF797" s="154"/>
      <c r="GG797" s="154"/>
      <c r="GH797" s="154"/>
      <c r="GI797" s="154"/>
      <c r="GJ797" s="154"/>
      <c r="GK797" s="154"/>
      <c r="GL797" s="154"/>
      <c r="GM797" s="154"/>
      <c r="GN797" s="154"/>
      <c r="GO797" s="154"/>
      <c r="GP797" s="154"/>
      <c r="GQ797" s="154"/>
      <c r="GR797" s="154"/>
      <c r="GS797" s="154"/>
      <c r="GT797" s="154"/>
      <c r="GU797" s="154"/>
      <c r="GV797" s="154"/>
      <c r="GW797" s="154"/>
      <c r="GX797" s="154"/>
      <c r="GY797" s="154"/>
      <c r="GZ797" s="154"/>
      <c r="HA797" s="154"/>
      <c r="HB797" s="154"/>
      <c r="HC797" s="154"/>
      <c r="HD797" s="154"/>
      <c r="HE797" s="154"/>
      <c r="HF797" s="154"/>
      <c r="HG797" s="154"/>
      <c r="HH797" s="154"/>
      <c r="HI797" s="154"/>
      <c r="HJ797" s="154"/>
      <c r="HK797" s="154"/>
      <c r="HL797" s="154"/>
      <c r="HM797" s="154"/>
      <c r="HN797" s="154"/>
      <c r="HO797" s="154"/>
      <c r="HP797" s="154"/>
      <c r="HQ797" s="154"/>
      <c r="HR797" s="154"/>
      <c r="HS797" s="154"/>
      <c r="HT797" s="154"/>
      <c r="HU797" s="154"/>
      <c r="HV797" s="154"/>
      <c r="HW797" s="154"/>
      <c r="HX797" s="154"/>
      <c r="HY797" s="154"/>
      <c r="HZ797" s="154"/>
      <c r="IA797" s="154"/>
      <c r="IB797" s="154"/>
      <c r="IC797" s="154"/>
      <c r="ID797" s="154"/>
      <c r="IE797" s="154"/>
      <c r="IF797" s="154"/>
      <c r="IG797" s="154"/>
      <c r="IH797" s="154"/>
      <c r="II797" s="154"/>
      <c r="IJ797" s="154"/>
      <c r="IK797" s="154"/>
      <c r="IL797" s="154"/>
      <c r="IM797" s="154"/>
      <c r="IN797" s="154"/>
      <c r="IO797" s="154"/>
      <c r="IP797" s="154"/>
      <c r="IQ797" s="154"/>
      <c r="IR797" s="154"/>
      <c r="IS797" s="154"/>
      <c r="IT797" s="154"/>
      <c r="IU797" s="154"/>
      <c r="IV797" s="154"/>
      <c r="IW797" s="154"/>
      <c r="IX797" s="154"/>
      <c r="IY797" s="154"/>
      <c r="IZ797" s="154"/>
      <c r="JA797" s="154"/>
      <c r="JB797" s="154"/>
      <c r="JC797" s="154"/>
      <c r="JD797" s="154"/>
      <c r="JE797" s="154"/>
      <c r="JF797" s="154"/>
      <c r="JG797" s="154"/>
      <c r="JH797" s="154"/>
      <c r="JI797" s="154"/>
      <c r="JJ797" s="154"/>
      <c r="JK797" s="154"/>
      <c r="JL797" s="154"/>
      <c r="JM797" s="154"/>
      <c r="JN797" s="154"/>
      <c r="JO797" s="154"/>
      <c r="JP797" s="154"/>
      <c r="JQ797" s="154"/>
      <c r="JR797" s="154"/>
      <c r="JS797" s="154"/>
      <c r="JT797" s="154"/>
      <c r="JU797" s="154"/>
      <c r="JV797" s="154"/>
      <c r="JW797" s="154"/>
      <c r="JX797" s="154"/>
      <c r="JY797" s="154"/>
      <c r="JZ797" s="154"/>
      <c r="KA797" s="154"/>
      <c r="KB797" s="154"/>
      <c r="KC797" s="154"/>
      <c r="KD797" s="154"/>
      <c r="KE797" s="154"/>
      <c r="KF797" s="154"/>
      <c r="KG797" s="154"/>
      <c r="KH797" s="154"/>
      <c r="KI797" s="154"/>
      <c r="KJ797" s="154"/>
      <c r="KK797" s="154"/>
      <c r="KL797" s="154"/>
      <c r="KM797" s="154"/>
      <c r="KN797" s="154"/>
      <c r="KO797" s="154"/>
      <c r="KP797" s="154"/>
      <c r="KQ797" s="154"/>
      <c r="KR797" s="154"/>
      <c r="KS797" s="154"/>
      <c r="KT797" s="154"/>
      <c r="KU797" s="154"/>
      <c r="KV797" s="154"/>
      <c r="KW797" s="154"/>
      <c r="KX797" s="154"/>
      <c r="KY797" s="154"/>
      <c r="KZ797" s="154"/>
      <c r="LA797" s="154"/>
      <c r="LB797" s="154"/>
      <c r="LC797" s="154"/>
      <c r="LD797" s="154"/>
      <c r="LE797" s="154"/>
      <c r="LF797" s="154"/>
      <c r="LG797" s="154"/>
      <c r="LH797" s="154"/>
      <c r="LI797" s="154"/>
      <c r="LJ797" s="154"/>
      <c r="LK797" s="154"/>
      <c r="LL797" s="154"/>
      <c r="LM797" s="154"/>
      <c r="LN797" s="154"/>
      <c r="LO797" s="154"/>
      <c r="LP797" s="154"/>
      <c r="LQ797" s="154"/>
      <c r="LR797" s="154"/>
      <c r="LS797" s="154"/>
      <c r="LT797" s="154"/>
      <c r="LU797" s="154"/>
      <c r="LV797" s="154"/>
      <c r="LW797" s="154"/>
      <c r="LX797" s="154"/>
      <c r="LY797" s="154"/>
      <c r="LZ797" s="154"/>
      <c r="MA797" s="154"/>
      <c r="MB797" s="154"/>
      <c r="MC797" s="154"/>
      <c r="MD797" s="154"/>
      <c r="ME797" s="154"/>
      <c r="MF797" s="154"/>
      <c r="MG797" s="154"/>
      <c r="MH797" s="154"/>
      <c r="MI797" s="154"/>
      <c r="MJ797" s="154"/>
      <c r="MK797" s="154"/>
      <c r="ML797" s="154"/>
      <c r="MM797" s="154"/>
      <c r="MN797" s="154"/>
      <c r="MO797" s="154"/>
      <c r="MP797" s="154"/>
      <c r="MQ797" s="154"/>
      <c r="MR797" s="154"/>
      <c r="MS797" s="154"/>
      <c r="MT797" s="154"/>
      <c r="MU797" s="154"/>
      <c r="MV797" s="154"/>
      <c r="MW797" s="154"/>
      <c r="MX797" s="154"/>
      <c r="MY797" s="154"/>
      <c r="MZ797" s="154"/>
      <c r="NA797" s="154"/>
      <c r="NB797" s="154"/>
      <c r="NC797" s="154"/>
      <c r="ND797" s="154"/>
      <c r="NE797" s="154"/>
      <c r="NF797" s="154"/>
      <c r="NG797" s="154"/>
      <c r="NH797" s="154"/>
      <c r="NI797" s="154"/>
      <c r="NJ797" s="154"/>
      <c r="NK797" s="154"/>
      <c r="NL797" s="154"/>
      <c r="NM797" s="154"/>
      <c r="NN797" s="154"/>
      <c r="NO797" s="154"/>
      <c r="NP797" s="154"/>
      <c r="NQ797" s="154"/>
      <c r="NR797" s="154"/>
      <c r="NS797" s="154"/>
      <c r="NT797" s="154"/>
      <c r="NU797" s="154"/>
      <c r="NV797" s="154"/>
      <c r="NW797" s="154"/>
      <c r="NX797" s="154"/>
      <c r="NY797" s="154"/>
      <c r="NZ797" s="154"/>
      <c r="OA797" s="154"/>
      <c r="OB797" s="154"/>
      <c r="OC797" s="154"/>
      <c r="OD797" s="154"/>
      <c r="OE797" s="154"/>
      <c r="OF797" s="154"/>
      <c r="OG797" s="154"/>
      <c r="OH797" s="154"/>
      <c r="OI797" s="154"/>
      <c r="OJ797" s="154"/>
      <c r="OK797" s="154"/>
      <c r="OL797" s="154"/>
      <c r="OM797" s="154"/>
      <c r="ON797" s="154"/>
      <c r="OO797" s="154"/>
      <c r="OP797" s="154"/>
      <c r="OQ797" s="154"/>
      <c r="OR797" s="154"/>
      <c r="OS797" s="154"/>
      <c r="OT797" s="154"/>
      <c r="OU797" s="154"/>
      <c r="OV797" s="154"/>
      <c r="OW797" s="154"/>
      <c r="OX797" s="154"/>
      <c r="OY797" s="154"/>
      <c r="OZ797" s="154"/>
      <c r="PA797" s="154"/>
      <c r="PB797" s="154"/>
      <c r="PC797" s="154"/>
      <c r="PD797" s="154"/>
      <c r="PE797" s="154"/>
      <c r="PF797" s="154"/>
      <c r="PG797" s="154"/>
      <c r="PH797" s="154"/>
      <c r="PI797" s="154"/>
      <c r="PJ797" s="154"/>
      <c r="PK797" s="154"/>
      <c r="PL797" s="154"/>
      <c r="PM797" s="154"/>
      <c r="PN797" s="154"/>
      <c r="PO797" s="154"/>
      <c r="PP797" s="154"/>
      <c r="PQ797" s="154"/>
      <c r="PR797" s="154"/>
      <c r="PS797" s="154"/>
      <c r="PT797" s="154"/>
      <c r="PU797" s="154"/>
      <c r="PV797" s="154"/>
      <c r="PW797" s="154"/>
      <c r="PX797" s="154"/>
      <c r="PY797" s="154"/>
      <c r="PZ797" s="154"/>
      <c r="QA797" s="154"/>
      <c r="QB797" s="154"/>
      <c r="QC797" s="154"/>
      <c r="QD797" s="154"/>
      <c r="QE797" s="154"/>
      <c r="QF797" s="154"/>
      <c r="QG797" s="154"/>
      <c r="QH797" s="154"/>
      <c r="QI797" s="154"/>
      <c r="QJ797" s="154"/>
      <c r="QK797" s="154"/>
      <c r="QL797" s="154"/>
      <c r="QM797" s="154"/>
      <c r="QN797" s="154"/>
      <c r="QO797" s="154"/>
      <c r="QP797" s="154"/>
      <c r="QQ797" s="154"/>
      <c r="QR797" s="154"/>
      <c r="QS797" s="154"/>
      <c r="QT797" s="154"/>
      <c r="QU797" s="154"/>
      <c r="QV797" s="154"/>
      <c r="QW797" s="154"/>
      <c r="QX797" s="154"/>
      <c r="QY797" s="154"/>
      <c r="QZ797" s="154"/>
      <c r="RA797" s="154"/>
      <c r="RB797" s="154"/>
      <c r="RC797" s="154"/>
      <c r="RD797" s="154"/>
      <c r="RE797" s="154"/>
      <c r="RF797" s="154"/>
      <c r="RG797" s="154"/>
      <c r="RH797" s="154"/>
      <c r="RI797" s="154"/>
      <c r="RJ797" s="154"/>
      <c r="RK797" s="154"/>
      <c r="RL797" s="154"/>
      <c r="RM797" s="154"/>
      <c r="RN797" s="154"/>
      <c r="RO797" s="154"/>
      <c r="RP797" s="154"/>
      <c r="RQ797" s="154"/>
      <c r="RR797" s="154"/>
      <c r="RS797" s="154"/>
      <c r="RT797" s="154"/>
      <c r="RU797" s="154"/>
      <c r="RV797" s="154"/>
      <c r="RW797" s="154"/>
      <c r="RX797" s="154"/>
      <c r="RY797" s="154"/>
      <c r="RZ797" s="154"/>
      <c r="SA797" s="154"/>
      <c r="SB797" s="154"/>
      <c r="SC797" s="154"/>
      <c r="SD797" s="154"/>
      <c r="SE797" s="154"/>
      <c r="SF797" s="154"/>
      <c r="SG797" s="154"/>
      <c r="SH797" s="154"/>
      <c r="SI797" s="154"/>
      <c r="SJ797" s="154"/>
      <c r="SK797" s="154"/>
      <c r="SL797" s="154"/>
      <c r="SM797" s="154"/>
      <c r="SN797" s="154"/>
      <c r="SO797" s="154"/>
      <c r="SP797" s="154"/>
      <c r="SQ797" s="154"/>
      <c r="SR797" s="154"/>
      <c r="SS797" s="154"/>
      <c r="ST797" s="154"/>
      <c r="SU797" s="154"/>
      <c r="SV797" s="154"/>
      <c r="SW797" s="154"/>
      <c r="SX797" s="154"/>
      <c r="SY797" s="154"/>
      <c r="SZ797" s="154"/>
      <c r="TA797" s="154"/>
      <c r="TB797" s="154"/>
      <c r="TC797" s="154"/>
      <c r="TD797" s="154"/>
      <c r="TE797" s="154"/>
      <c r="TF797" s="154"/>
      <c r="TG797" s="154"/>
      <c r="TH797" s="154"/>
      <c r="TI797" s="154"/>
      <c r="TJ797" s="154"/>
      <c r="TK797" s="154"/>
      <c r="TL797" s="154"/>
      <c r="TM797" s="154"/>
      <c r="TN797" s="154"/>
      <c r="TO797" s="154"/>
      <c r="TP797" s="154"/>
      <c r="TQ797" s="154"/>
      <c r="TR797" s="154"/>
      <c r="TS797" s="154"/>
      <c r="TT797" s="154"/>
      <c r="TU797" s="154"/>
      <c r="TV797" s="154"/>
      <c r="TW797" s="154"/>
      <c r="TX797" s="154"/>
      <c r="TY797" s="154"/>
      <c r="TZ797" s="154"/>
      <c r="UA797" s="154"/>
      <c r="UB797" s="154"/>
      <c r="UC797" s="154"/>
      <c r="UD797" s="154"/>
      <c r="UE797" s="154"/>
      <c r="UF797" s="154"/>
      <c r="UG797" s="154"/>
      <c r="UH797" s="154"/>
      <c r="UI797" s="154"/>
      <c r="UJ797" s="154"/>
      <c r="UK797" s="154"/>
      <c r="UL797" s="154"/>
      <c r="UM797" s="154"/>
      <c r="UN797" s="154"/>
      <c r="UO797" s="154"/>
      <c r="UP797" s="154"/>
      <c r="UQ797" s="154"/>
      <c r="UR797" s="154"/>
      <c r="US797" s="154"/>
      <c r="UT797" s="154"/>
      <c r="UU797" s="154"/>
      <c r="UV797" s="154"/>
      <c r="UW797" s="154"/>
      <c r="UX797" s="154"/>
      <c r="UY797" s="154"/>
      <c r="UZ797" s="154"/>
      <c r="VA797" s="154"/>
      <c r="VB797" s="154"/>
      <c r="VC797" s="154"/>
      <c r="VD797" s="154"/>
      <c r="VE797" s="154"/>
      <c r="VF797" s="154"/>
      <c r="VG797" s="154"/>
      <c r="VH797" s="154"/>
      <c r="VI797" s="154"/>
      <c r="VJ797" s="154"/>
      <c r="VK797" s="154"/>
      <c r="VL797" s="154"/>
      <c r="VM797" s="154"/>
      <c r="VN797" s="154"/>
      <c r="VO797" s="154"/>
      <c r="VP797" s="154"/>
      <c r="VQ797" s="154"/>
      <c r="VR797" s="154"/>
      <c r="VS797" s="154"/>
      <c r="VT797" s="154"/>
      <c r="VU797" s="154"/>
      <c r="VV797" s="154"/>
      <c r="VW797" s="154"/>
    </row>
    <row r="798" spans="1:595" s="153" customFormat="1" ht="50.25" customHeight="1">
      <c r="A798" s="798"/>
      <c r="B798" s="703"/>
      <c r="C798" s="499"/>
      <c r="D798" s="660"/>
      <c r="E798" s="704"/>
      <c r="F798" s="671"/>
      <c r="G798" s="672"/>
      <c r="H798" s="671"/>
      <c r="I798" s="169" t="s">
        <v>352</v>
      </c>
      <c r="J798" s="169" t="s">
        <v>352</v>
      </c>
      <c r="K798" s="169" t="s">
        <v>1648</v>
      </c>
      <c r="L798" s="169" t="s">
        <v>424</v>
      </c>
      <c r="M798" s="155">
        <v>909055.57</v>
      </c>
      <c r="N798" s="155">
        <v>909055.57</v>
      </c>
      <c r="O798" s="155">
        <v>1252500</v>
      </c>
      <c r="P798" s="155">
        <v>1252500</v>
      </c>
      <c r="Q798" s="155">
        <v>1252500</v>
      </c>
      <c r="R798" s="155">
        <v>1252500</v>
      </c>
      <c r="S798" s="545">
        <v>3</v>
      </c>
      <c r="AU798" s="154"/>
      <c r="AV798" s="154"/>
      <c r="AW798" s="154"/>
      <c r="AX798" s="154"/>
      <c r="AY798" s="154"/>
      <c r="AZ798" s="154"/>
      <c r="BA798" s="154"/>
      <c r="BB798" s="154"/>
      <c r="BC798" s="154"/>
      <c r="BD798" s="154"/>
      <c r="BE798" s="154"/>
      <c r="BF798" s="154"/>
      <c r="BG798" s="154"/>
      <c r="BH798" s="154"/>
      <c r="BI798" s="154"/>
      <c r="BJ798" s="154"/>
      <c r="BK798" s="154"/>
      <c r="BL798" s="154"/>
      <c r="BM798" s="154"/>
      <c r="BN798" s="154"/>
      <c r="BO798" s="154"/>
      <c r="BP798" s="154"/>
      <c r="BQ798" s="154"/>
      <c r="BR798" s="154"/>
      <c r="BS798" s="154"/>
      <c r="BT798" s="154"/>
      <c r="BU798" s="154"/>
      <c r="BV798" s="154"/>
      <c r="BW798" s="154"/>
      <c r="BX798" s="154"/>
      <c r="BY798" s="154"/>
      <c r="BZ798" s="154"/>
      <c r="CA798" s="154"/>
      <c r="CB798" s="154"/>
      <c r="CC798" s="154"/>
      <c r="CD798" s="154"/>
      <c r="CE798" s="154"/>
      <c r="CF798" s="154"/>
      <c r="CG798" s="154"/>
      <c r="CH798" s="154"/>
      <c r="CI798" s="154"/>
      <c r="CJ798" s="154"/>
      <c r="CK798" s="154"/>
      <c r="CL798" s="154"/>
      <c r="CM798" s="154"/>
      <c r="CN798" s="154"/>
      <c r="CO798" s="154"/>
      <c r="CP798" s="154"/>
      <c r="CQ798" s="154"/>
      <c r="CR798" s="154"/>
      <c r="CS798" s="154"/>
      <c r="CT798" s="154"/>
      <c r="CU798" s="154"/>
      <c r="CV798" s="154"/>
      <c r="CW798" s="154"/>
      <c r="CX798" s="154"/>
      <c r="CY798" s="154"/>
      <c r="CZ798" s="154"/>
      <c r="DA798" s="154"/>
      <c r="DB798" s="154"/>
      <c r="DC798" s="154"/>
      <c r="DD798" s="154"/>
      <c r="DE798" s="154"/>
      <c r="DF798" s="154"/>
      <c r="DG798" s="154"/>
      <c r="DH798" s="154"/>
      <c r="DI798" s="154"/>
      <c r="DJ798" s="154"/>
      <c r="DK798" s="154"/>
      <c r="DL798" s="154"/>
      <c r="DM798" s="154"/>
      <c r="DN798" s="154"/>
      <c r="DO798" s="154"/>
      <c r="DP798" s="154"/>
      <c r="DQ798" s="154"/>
      <c r="DR798" s="154"/>
      <c r="DS798" s="154"/>
      <c r="DT798" s="154"/>
      <c r="DU798" s="154"/>
      <c r="DV798" s="154"/>
      <c r="DW798" s="154"/>
      <c r="DX798" s="154"/>
      <c r="DY798" s="154"/>
      <c r="DZ798" s="154"/>
      <c r="EA798" s="154"/>
      <c r="EB798" s="154"/>
      <c r="EC798" s="154"/>
      <c r="ED798" s="154"/>
      <c r="EE798" s="154"/>
      <c r="EF798" s="154"/>
      <c r="EG798" s="154"/>
      <c r="EH798" s="154"/>
      <c r="EI798" s="154"/>
      <c r="EJ798" s="154"/>
      <c r="EK798" s="154"/>
      <c r="EL798" s="154"/>
      <c r="EM798" s="154"/>
      <c r="EN798" s="154"/>
      <c r="EO798" s="154"/>
      <c r="EP798" s="154"/>
      <c r="EQ798" s="154"/>
      <c r="ER798" s="154"/>
      <c r="ES798" s="154"/>
      <c r="ET798" s="154"/>
      <c r="EU798" s="154"/>
      <c r="EV798" s="154"/>
      <c r="EW798" s="154"/>
      <c r="EX798" s="154"/>
      <c r="EY798" s="154"/>
      <c r="EZ798" s="154"/>
      <c r="FA798" s="154"/>
      <c r="FB798" s="154"/>
      <c r="FC798" s="154"/>
      <c r="FD798" s="154"/>
      <c r="FE798" s="154"/>
      <c r="FF798" s="154"/>
      <c r="FG798" s="154"/>
      <c r="FH798" s="154"/>
      <c r="FI798" s="154"/>
      <c r="FJ798" s="154"/>
      <c r="FK798" s="154"/>
      <c r="FL798" s="154"/>
      <c r="FM798" s="154"/>
      <c r="FN798" s="154"/>
      <c r="FO798" s="154"/>
      <c r="FP798" s="154"/>
      <c r="FQ798" s="154"/>
      <c r="FR798" s="154"/>
      <c r="FS798" s="154"/>
      <c r="FT798" s="154"/>
      <c r="FU798" s="154"/>
      <c r="FV798" s="154"/>
      <c r="FW798" s="154"/>
      <c r="FX798" s="154"/>
      <c r="FY798" s="154"/>
      <c r="FZ798" s="154"/>
      <c r="GA798" s="154"/>
      <c r="GB798" s="154"/>
      <c r="GC798" s="154"/>
      <c r="GD798" s="154"/>
      <c r="GE798" s="154"/>
      <c r="GF798" s="154"/>
      <c r="GG798" s="154"/>
      <c r="GH798" s="154"/>
      <c r="GI798" s="154"/>
      <c r="GJ798" s="154"/>
      <c r="GK798" s="154"/>
      <c r="GL798" s="154"/>
      <c r="GM798" s="154"/>
      <c r="GN798" s="154"/>
      <c r="GO798" s="154"/>
      <c r="GP798" s="154"/>
      <c r="GQ798" s="154"/>
      <c r="GR798" s="154"/>
      <c r="GS798" s="154"/>
      <c r="GT798" s="154"/>
      <c r="GU798" s="154"/>
      <c r="GV798" s="154"/>
      <c r="GW798" s="154"/>
      <c r="GX798" s="154"/>
      <c r="GY798" s="154"/>
      <c r="GZ798" s="154"/>
      <c r="HA798" s="154"/>
      <c r="HB798" s="154"/>
      <c r="HC798" s="154"/>
      <c r="HD798" s="154"/>
      <c r="HE798" s="154"/>
      <c r="HF798" s="154"/>
      <c r="HG798" s="154"/>
      <c r="HH798" s="154"/>
      <c r="HI798" s="154"/>
      <c r="HJ798" s="154"/>
      <c r="HK798" s="154"/>
      <c r="HL798" s="154"/>
      <c r="HM798" s="154"/>
      <c r="HN798" s="154"/>
      <c r="HO798" s="154"/>
      <c r="HP798" s="154"/>
      <c r="HQ798" s="154"/>
      <c r="HR798" s="154"/>
      <c r="HS798" s="154"/>
      <c r="HT798" s="154"/>
      <c r="HU798" s="154"/>
      <c r="HV798" s="154"/>
      <c r="HW798" s="154"/>
      <c r="HX798" s="154"/>
      <c r="HY798" s="154"/>
      <c r="HZ798" s="154"/>
      <c r="IA798" s="154"/>
      <c r="IB798" s="154"/>
      <c r="IC798" s="154"/>
      <c r="ID798" s="154"/>
      <c r="IE798" s="154"/>
      <c r="IF798" s="154"/>
      <c r="IG798" s="154"/>
      <c r="IH798" s="154"/>
      <c r="II798" s="154"/>
      <c r="IJ798" s="154"/>
      <c r="IK798" s="154"/>
      <c r="IL798" s="154"/>
      <c r="IM798" s="154"/>
      <c r="IN798" s="154"/>
      <c r="IO798" s="154"/>
      <c r="IP798" s="154"/>
      <c r="IQ798" s="154"/>
      <c r="IR798" s="154"/>
      <c r="IS798" s="154"/>
      <c r="IT798" s="154"/>
      <c r="IU798" s="154"/>
      <c r="IV798" s="154"/>
      <c r="IW798" s="154"/>
      <c r="IX798" s="154"/>
      <c r="IY798" s="154"/>
      <c r="IZ798" s="154"/>
      <c r="JA798" s="154"/>
      <c r="JB798" s="154"/>
      <c r="JC798" s="154"/>
      <c r="JD798" s="154"/>
      <c r="JE798" s="154"/>
      <c r="JF798" s="154"/>
      <c r="JG798" s="154"/>
      <c r="JH798" s="154"/>
      <c r="JI798" s="154"/>
      <c r="JJ798" s="154"/>
      <c r="JK798" s="154"/>
      <c r="JL798" s="154"/>
      <c r="JM798" s="154"/>
      <c r="JN798" s="154"/>
      <c r="JO798" s="154"/>
      <c r="JP798" s="154"/>
      <c r="JQ798" s="154"/>
      <c r="JR798" s="154"/>
      <c r="JS798" s="154"/>
      <c r="JT798" s="154"/>
      <c r="JU798" s="154"/>
      <c r="JV798" s="154"/>
      <c r="JW798" s="154"/>
      <c r="JX798" s="154"/>
      <c r="JY798" s="154"/>
      <c r="JZ798" s="154"/>
      <c r="KA798" s="154"/>
      <c r="KB798" s="154"/>
      <c r="KC798" s="154"/>
      <c r="KD798" s="154"/>
      <c r="KE798" s="154"/>
      <c r="KF798" s="154"/>
      <c r="KG798" s="154"/>
      <c r="KH798" s="154"/>
      <c r="KI798" s="154"/>
      <c r="KJ798" s="154"/>
      <c r="KK798" s="154"/>
      <c r="KL798" s="154"/>
      <c r="KM798" s="154"/>
      <c r="KN798" s="154"/>
      <c r="KO798" s="154"/>
      <c r="KP798" s="154"/>
      <c r="KQ798" s="154"/>
      <c r="KR798" s="154"/>
      <c r="KS798" s="154"/>
      <c r="KT798" s="154"/>
      <c r="KU798" s="154"/>
      <c r="KV798" s="154"/>
      <c r="KW798" s="154"/>
      <c r="KX798" s="154"/>
      <c r="KY798" s="154"/>
      <c r="KZ798" s="154"/>
      <c r="LA798" s="154"/>
      <c r="LB798" s="154"/>
      <c r="LC798" s="154"/>
      <c r="LD798" s="154"/>
      <c r="LE798" s="154"/>
      <c r="LF798" s="154"/>
      <c r="LG798" s="154"/>
      <c r="LH798" s="154"/>
      <c r="LI798" s="154"/>
      <c r="LJ798" s="154"/>
      <c r="LK798" s="154"/>
      <c r="LL798" s="154"/>
      <c r="LM798" s="154"/>
      <c r="LN798" s="154"/>
      <c r="LO798" s="154"/>
      <c r="LP798" s="154"/>
      <c r="LQ798" s="154"/>
      <c r="LR798" s="154"/>
      <c r="LS798" s="154"/>
      <c r="LT798" s="154"/>
      <c r="LU798" s="154"/>
      <c r="LV798" s="154"/>
      <c r="LW798" s="154"/>
      <c r="LX798" s="154"/>
      <c r="LY798" s="154"/>
      <c r="LZ798" s="154"/>
      <c r="MA798" s="154"/>
      <c r="MB798" s="154"/>
      <c r="MC798" s="154"/>
      <c r="MD798" s="154"/>
      <c r="ME798" s="154"/>
      <c r="MF798" s="154"/>
      <c r="MG798" s="154"/>
      <c r="MH798" s="154"/>
      <c r="MI798" s="154"/>
      <c r="MJ798" s="154"/>
      <c r="MK798" s="154"/>
      <c r="ML798" s="154"/>
      <c r="MM798" s="154"/>
      <c r="MN798" s="154"/>
      <c r="MO798" s="154"/>
      <c r="MP798" s="154"/>
      <c r="MQ798" s="154"/>
      <c r="MR798" s="154"/>
      <c r="MS798" s="154"/>
      <c r="MT798" s="154"/>
      <c r="MU798" s="154"/>
      <c r="MV798" s="154"/>
      <c r="MW798" s="154"/>
      <c r="MX798" s="154"/>
      <c r="MY798" s="154"/>
      <c r="MZ798" s="154"/>
      <c r="NA798" s="154"/>
      <c r="NB798" s="154"/>
      <c r="NC798" s="154"/>
      <c r="ND798" s="154"/>
      <c r="NE798" s="154"/>
      <c r="NF798" s="154"/>
      <c r="NG798" s="154"/>
      <c r="NH798" s="154"/>
      <c r="NI798" s="154"/>
      <c r="NJ798" s="154"/>
      <c r="NK798" s="154"/>
      <c r="NL798" s="154"/>
      <c r="NM798" s="154"/>
      <c r="NN798" s="154"/>
      <c r="NO798" s="154"/>
      <c r="NP798" s="154"/>
      <c r="NQ798" s="154"/>
      <c r="NR798" s="154"/>
      <c r="NS798" s="154"/>
      <c r="NT798" s="154"/>
      <c r="NU798" s="154"/>
      <c r="NV798" s="154"/>
      <c r="NW798" s="154"/>
      <c r="NX798" s="154"/>
      <c r="NY798" s="154"/>
      <c r="NZ798" s="154"/>
      <c r="OA798" s="154"/>
      <c r="OB798" s="154"/>
      <c r="OC798" s="154"/>
      <c r="OD798" s="154"/>
      <c r="OE798" s="154"/>
      <c r="OF798" s="154"/>
      <c r="OG798" s="154"/>
      <c r="OH798" s="154"/>
      <c r="OI798" s="154"/>
      <c r="OJ798" s="154"/>
      <c r="OK798" s="154"/>
      <c r="OL798" s="154"/>
      <c r="OM798" s="154"/>
      <c r="ON798" s="154"/>
      <c r="OO798" s="154"/>
      <c r="OP798" s="154"/>
      <c r="OQ798" s="154"/>
      <c r="OR798" s="154"/>
      <c r="OS798" s="154"/>
      <c r="OT798" s="154"/>
      <c r="OU798" s="154"/>
      <c r="OV798" s="154"/>
      <c r="OW798" s="154"/>
      <c r="OX798" s="154"/>
      <c r="OY798" s="154"/>
      <c r="OZ798" s="154"/>
      <c r="PA798" s="154"/>
      <c r="PB798" s="154"/>
      <c r="PC798" s="154"/>
      <c r="PD798" s="154"/>
      <c r="PE798" s="154"/>
      <c r="PF798" s="154"/>
      <c r="PG798" s="154"/>
      <c r="PH798" s="154"/>
      <c r="PI798" s="154"/>
      <c r="PJ798" s="154"/>
      <c r="PK798" s="154"/>
      <c r="PL798" s="154"/>
      <c r="PM798" s="154"/>
      <c r="PN798" s="154"/>
      <c r="PO798" s="154"/>
      <c r="PP798" s="154"/>
      <c r="PQ798" s="154"/>
      <c r="PR798" s="154"/>
      <c r="PS798" s="154"/>
      <c r="PT798" s="154"/>
      <c r="PU798" s="154"/>
      <c r="PV798" s="154"/>
      <c r="PW798" s="154"/>
      <c r="PX798" s="154"/>
      <c r="PY798" s="154"/>
      <c r="PZ798" s="154"/>
      <c r="QA798" s="154"/>
      <c r="QB798" s="154"/>
      <c r="QC798" s="154"/>
      <c r="QD798" s="154"/>
      <c r="QE798" s="154"/>
      <c r="QF798" s="154"/>
      <c r="QG798" s="154"/>
      <c r="QH798" s="154"/>
      <c r="QI798" s="154"/>
      <c r="QJ798" s="154"/>
      <c r="QK798" s="154"/>
      <c r="QL798" s="154"/>
      <c r="QM798" s="154"/>
      <c r="QN798" s="154"/>
      <c r="QO798" s="154"/>
      <c r="QP798" s="154"/>
      <c r="QQ798" s="154"/>
      <c r="QR798" s="154"/>
      <c r="QS798" s="154"/>
      <c r="QT798" s="154"/>
      <c r="QU798" s="154"/>
      <c r="QV798" s="154"/>
      <c r="QW798" s="154"/>
      <c r="QX798" s="154"/>
      <c r="QY798" s="154"/>
      <c r="QZ798" s="154"/>
      <c r="RA798" s="154"/>
      <c r="RB798" s="154"/>
      <c r="RC798" s="154"/>
      <c r="RD798" s="154"/>
      <c r="RE798" s="154"/>
      <c r="RF798" s="154"/>
      <c r="RG798" s="154"/>
      <c r="RH798" s="154"/>
      <c r="RI798" s="154"/>
      <c r="RJ798" s="154"/>
      <c r="RK798" s="154"/>
      <c r="RL798" s="154"/>
      <c r="RM798" s="154"/>
      <c r="RN798" s="154"/>
      <c r="RO798" s="154"/>
      <c r="RP798" s="154"/>
      <c r="RQ798" s="154"/>
      <c r="RR798" s="154"/>
      <c r="RS798" s="154"/>
      <c r="RT798" s="154"/>
      <c r="RU798" s="154"/>
      <c r="RV798" s="154"/>
      <c r="RW798" s="154"/>
      <c r="RX798" s="154"/>
      <c r="RY798" s="154"/>
      <c r="RZ798" s="154"/>
      <c r="SA798" s="154"/>
      <c r="SB798" s="154"/>
      <c r="SC798" s="154"/>
      <c r="SD798" s="154"/>
      <c r="SE798" s="154"/>
      <c r="SF798" s="154"/>
      <c r="SG798" s="154"/>
      <c r="SH798" s="154"/>
      <c r="SI798" s="154"/>
      <c r="SJ798" s="154"/>
      <c r="SK798" s="154"/>
      <c r="SL798" s="154"/>
      <c r="SM798" s="154"/>
      <c r="SN798" s="154"/>
      <c r="SO798" s="154"/>
      <c r="SP798" s="154"/>
      <c r="SQ798" s="154"/>
      <c r="SR798" s="154"/>
      <c r="SS798" s="154"/>
      <c r="ST798" s="154"/>
      <c r="SU798" s="154"/>
      <c r="SV798" s="154"/>
      <c r="SW798" s="154"/>
      <c r="SX798" s="154"/>
      <c r="SY798" s="154"/>
      <c r="SZ798" s="154"/>
      <c r="TA798" s="154"/>
      <c r="TB798" s="154"/>
      <c r="TC798" s="154"/>
      <c r="TD798" s="154"/>
      <c r="TE798" s="154"/>
      <c r="TF798" s="154"/>
      <c r="TG798" s="154"/>
      <c r="TH798" s="154"/>
      <c r="TI798" s="154"/>
      <c r="TJ798" s="154"/>
      <c r="TK798" s="154"/>
      <c r="TL798" s="154"/>
      <c r="TM798" s="154"/>
      <c r="TN798" s="154"/>
      <c r="TO798" s="154"/>
      <c r="TP798" s="154"/>
      <c r="TQ798" s="154"/>
      <c r="TR798" s="154"/>
      <c r="TS798" s="154"/>
      <c r="TT798" s="154"/>
      <c r="TU798" s="154"/>
      <c r="TV798" s="154"/>
      <c r="TW798" s="154"/>
      <c r="TX798" s="154"/>
      <c r="TY798" s="154"/>
      <c r="TZ798" s="154"/>
      <c r="UA798" s="154"/>
      <c r="UB798" s="154"/>
      <c r="UC798" s="154"/>
      <c r="UD798" s="154"/>
      <c r="UE798" s="154"/>
      <c r="UF798" s="154"/>
      <c r="UG798" s="154"/>
      <c r="UH798" s="154"/>
      <c r="UI798" s="154"/>
      <c r="UJ798" s="154"/>
      <c r="UK798" s="154"/>
      <c r="UL798" s="154"/>
      <c r="UM798" s="154"/>
      <c r="UN798" s="154"/>
      <c r="UO798" s="154"/>
      <c r="UP798" s="154"/>
      <c r="UQ798" s="154"/>
      <c r="UR798" s="154"/>
      <c r="US798" s="154"/>
      <c r="UT798" s="154"/>
      <c r="UU798" s="154"/>
      <c r="UV798" s="154"/>
      <c r="UW798" s="154"/>
      <c r="UX798" s="154"/>
      <c r="UY798" s="154"/>
      <c r="UZ798" s="154"/>
      <c r="VA798" s="154"/>
      <c r="VB798" s="154"/>
      <c r="VC798" s="154"/>
      <c r="VD798" s="154"/>
      <c r="VE798" s="154"/>
      <c r="VF798" s="154"/>
      <c r="VG798" s="154"/>
      <c r="VH798" s="154"/>
      <c r="VI798" s="154"/>
      <c r="VJ798" s="154"/>
      <c r="VK798" s="154"/>
      <c r="VL798" s="154"/>
      <c r="VM798" s="154"/>
      <c r="VN798" s="154"/>
      <c r="VO798" s="154"/>
      <c r="VP798" s="154"/>
      <c r="VQ798" s="154"/>
      <c r="VR798" s="154"/>
      <c r="VS798" s="154"/>
      <c r="VT798" s="154"/>
      <c r="VU798" s="154"/>
      <c r="VV798" s="154"/>
      <c r="VW798" s="154"/>
    </row>
    <row r="799" spans="1:595" s="153" customFormat="1" ht="103.5" customHeight="1">
      <c r="A799" s="798"/>
      <c r="B799" s="655" t="s">
        <v>1649</v>
      </c>
      <c r="C799" s="501" t="s">
        <v>1650</v>
      </c>
      <c r="D799" s="669" t="s">
        <v>1646</v>
      </c>
      <c r="E799" s="485" t="s">
        <v>1598</v>
      </c>
      <c r="F799" s="166" t="s">
        <v>51</v>
      </c>
      <c r="G799" s="167">
        <v>45292</v>
      </c>
      <c r="H799" s="166" t="s">
        <v>24</v>
      </c>
      <c r="I799" s="206" t="s">
        <v>352</v>
      </c>
      <c r="J799" s="193" t="s">
        <v>352</v>
      </c>
      <c r="K799" s="197" t="s">
        <v>1651</v>
      </c>
      <c r="L799" s="193" t="s">
        <v>28</v>
      </c>
      <c r="M799" s="152">
        <f t="shared" ref="M799:R799" si="115">M800</f>
        <v>15000</v>
      </c>
      <c r="N799" s="152">
        <f t="shared" si="115"/>
        <v>15000</v>
      </c>
      <c r="O799" s="152">
        <f t="shared" si="115"/>
        <v>15000</v>
      </c>
      <c r="P799" s="152">
        <f t="shared" si="115"/>
        <v>15000</v>
      </c>
      <c r="Q799" s="152">
        <f t="shared" si="115"/>
        <v>15000</v>
      </c>
      <c r="R799" s="152">
        <f t="shared" si="115"/>
        <v>15000</v>
      </c>
      <c r="S799" s="557"/>
      <c r="AU799" s="154"/>
      <c r="AV799" s="154"/>
      <c r="AW799" s="154"/>
      <c r="AX799" s="154"/>
      <c r="AY799" s="154"/>
      <c r="AZ799" s="154"/>
      <c r="BA799" s="154"/>
      <c r="BB799" s="154"/>
      <c r="BC799" s="154"/>
      <c r="BD799" s="154"/>
      <c r="BE799" s="154"/>
      <c r="BF799" s="154"/>
      <c r="BG799" s="154"/>
      <c r="BH799" s="154"/>
      <c r="BI799" s="154"/>
      <c r="BJ799" s="154"/>
      <c r="BK799" s="154"/>
      <c r="BL799" s="154"/>
      <c r="BM799" s="154"/>
      <c r="BN799" s="154"/>
      <c r="BO799" s="154"/>
      <c r="BP799" s="154"/>
      <c r="BQ799" s="154"/>
      <c r="BR799" s="154"/>
      <c r="BS799" s="154"/>
      <c r="BT799" s="154"/>
      <c r="BU799" s="154"/>
      <c r="BV799" s="154"/>
      <c r="BW799" s="154"/>
      <c r="BX799" s="154"/>
      <c r="BY799" s="154"/>
      <c r="BZ799" s="154"/>
      <c r="CA799" s="154"/>
      <c r="CB799" s="154"/>
      <c r="CC799" s="154"/>
      <c r="CD799" s="154"/>
      <c r="CE799" s="154"/>
      <c r="CF799" s="154"/>
      <c r="CG799" s="154"/>
      <c r="CH799" s="154"/>
      <c r="CI799" s="154"/>
      <c r="CJ799" s="154"/>
      <c r="CK799" s="154"/>
      <c r="CL799" s="154"/>
      <c r="CM799" s="154"/>
      <c r="CN799" s="154"/>
      <c r="CO799" s="154"/>
      <c r="CP799" s="154"/>
      <c r="CQ799" s="154"/>
      <c r="CR799" s="154"/>
      <c r="CS799" s="154"/>
      <c r="CT799" s="154"/>
      <c r="CU799" s="154"/>
      <c r="CV799" s="154"/>
      <c r="CW799" s="154"/>
      <c r="CX799" s="154"/>
      <c r="CY799" s="154"/>
      <c r="CZ799" s="154"/>
      <c r="DA799" s="154"/>
      <c r="DB799" s="154"/>
      <c r="DC799" s="154"/>
      <c r="DD799" s="154"/>
      <c r="DE799" s="154"/>
      <c r="DF799" s="154"/>
      <c r="DG799" s="154"/>
      <c r="DH799" s="154"/>
      <c r="DI799" s="154"/>
      <c r="DJ799" s="154"/>
      <c r="DK799" s="154"/>
      <c r="DL799" s="154"/>
      <c r="DM799" s="154"/>
      <c r="DN799" s="154"/>
      <c r="DO799" s="154"/>
      <c r="DP799" s="154"/>
      <c r="DQ799" s="154"/>
      <c r="DR799" s="154"/>
      <c r="DS799" s="154"/>
      <c r="DT799" s="154"/>
      <c r="DU799" s="154"/>
      <c r="DV799" s="154"/>
      <c r="DW799" s="154"/>
      <c r="DX799" s="154"/>
      <c r="DY799" s="154"/>
      <c r="DZ799" s="154"/>
      <c r="EA799" s="154"/>
      <c r="EB799" s="154"/>
      <c r="EC799" s="154"/>
      <c r="ED799" s="154"/>
      <c r="EE799" s="154"/>
      <c r="EF799" s="154"/>
      <c r="EG799" s="154"/>
      <c r="EH799" s="154"/>
      <c r="EI799" s="154"/>
      <c r="EJ799" s="154"/>
      <c r="EK799" s="154"/>
      <c r="EL799" s="154"/>
      <c r="EM799" s="154"/>
      <c r="EN799" s="154"/>
      <c r="EO799" s="154"/>
      <c r="EP799" s="154"/>
      <c r="EQ799" s="154"/>
      <c r="ER799" s="154"/>
      <c r="ES799" s="154"/>
      <c r="ET799" s="154"/>
      <c r="EU799" s="154"/>
      <c r="EV799" s="154"/>
      <c r="EW799" s="154"/>
      <c r="EX799" s="154"/>
      <c r="EY799" s="154"/>
      <c r="EZ799" s="154"/>
      <c r="FA799" s="154"/>
      <c r="FB799" s="154"/>
      <c r="FC799" s="154"/>
      <c r="FD799" s="154"/>
      <c r="FE799" s="154"/>
      <c r="FF799" s="154"/>
      <c r="FG799" s="154"/>
      <c r="FH799" s="154"/>
      <c r="FI799" s="154"/>
      <c r="FJ799" s="154"/>
      <c r="FK799" s="154"/>
      <c r="FL799" s="154"/>
      <c r="FM799" s="154"/>
      <c r="FN799" s="154"/>
      <c r="FO799" s="154"/>
      <c r="FP799" s="154"/>
      <c r="FQ799" s="154"/>
      <c r="FR799" s="154"/>
      <c r="FS799" s="154"/>
      <c r="FT799" s="154"/>
      <c r="FU799" s="154"/>
      <c r="FV799" s="154"/>
      <c r="FW799" s="154"/>
      <c r="FX799" s="154"/>
      <c r="FY799" s="154"/>
      <c r="FZ799" s="154"/>
      <c r="GA799" s="154"/>
      <c r="GB799" s="154"/>
      <c r="GC799" s="154"/>
      <c r="GD799" s="154"/>
      <c r="GE799" s="154"/>
      <c r="GF799" s="154"/>
      <c r="GG799" s="154"/>
      <c r="GH799" s="154"/>
      <c r="GI799" s="154"/>
      <c r="GJ799" s="154"/>
      <c r="GK799" s="154"/>
      <c r="GL799" s="154"/>
      <c r="GM799" s="154"/>
      <c r="GN799" s="154"/>
      <c r="GO799" s="154"/>
      <c r="GP799" s="154"/>
      <c r="GQ799" s="154"/>
      <c r="GR799" s="154"/>
      <c r="GS799" s="154"/>
      <c r="GT799" s="154"/>
      <c r="GU799" s="154"/>
      <c r="GV799" s="154"/>
      <c r="GW799" s="154"/>
      <c r="GX799" s="154"/>
      <c r="GY799" s="154"/>
      <c r="GZ799" s="154"/>
      <c r="HA799" s="154"/>
      <c r="HB799" s="154"/>
      <c r="HC799" s="154"/>
      <c r="HD799" s="154"/>
      <c r="HE799" s="154"/>
      <c r="HF799" s="154"/>
      <c r="HG799" s="154"/>
      <c r="HH799" s="154"/>
      <c r="HI799" s="154"/>
      <c r="HJ799" s="154"/>
      <c r="HK799" s="154"/>
      <c r="HL799" s="154"/>
      <c r="HM799" s="154"/>
      <c r="HN799" s="154"/>
      <c r="HO799" s="154"/>
      <c r="HP799" s="154"/>
      <c r="HQ799" s="154"/>
      <c r="HR799" s="154"/>
      <c r="HS799" s="154"/>
      <c r="HT799" s="154"/>
      <c r="HU799" s="154"/>
      <c r="HV799" s="154"/>
      <c r="HW799" s="154"/>
      <c r="HX799" s="154"/>
      <c r="HY799" s="154"/>
      <c r="HZ799" s="154"/>
      <c r="IA799" s="154"/>
      <c r="IB799" s="154"/>
      <c r="IC799" s="154"/>
      <c r="ID799" s="154"/>
      <c r="IE799" s="154"/>
      <c r="IF799" s="154"/>
      <c r="IG799" s="154"/>
      <c r="IH799" s="154"/>
      <c r="II799" s="154"/>
      <c r="IJ799" s="154"/>
      <c r="IK799" s="154"/>
      <c r="IL799" s="154"/>
      <c r="IM799" s="154"/>
      <c r="IN799" s="154"/>
      <c r="IO799" s="154"/>
      <c r="IP799" s="154"/>
      <c r="IQ799" s="154"/>
      <c r="IR799" s="154"/>
      <c r="IS799" s="154"/>
      <c r="IT799" s="154"/>
      <c r="IU799" s="154"/>
      <c r="IV799" s="154"/>
      <c r="IW799" s="154"/>
      <c r="IX799" s="154"/>
      <c r="IY799" s="154"/>
      <c r="IZ799" s="154"/>
      <c r="JA799" s="154"/>
      <c r="JB799" s="154"/>
      <c r="JC799" s="154"/>
      <c r="JD799" s="154"/>
      <c r="JE799" s="154"/>
      <c r="JF799" s="154"/>
      <c r="JG799" s="154"/>
      <c r="JH799" s="154"/>
      <c r="JI799" s="154"/>
      <c r="JJ799" s="154"/>
      <c r="JK799" s="154"/>
      <c r="JL799" s="154"/>
      <c r="JM799" s="154"/>
      <c r="JN799" s="154"/>
      <c r="JO799" s="154"/>
      <c r="JP799" s="154"/>
      <c r="JQ799" s="154"/>
      <c r="JR799" s="154"/>
      <c r="JS799" s="154"/>
      <c r="JT799" s="154"/>
      <c r="JU799" s="154"/>
      <c r="JV799" s="154"/>
      <c r="JW799" s="154"/>
      <c r="JX799" s="154"/>
      <c r="JY799" s="154"/>
      <c r="JZ799" s="154"/>
      <c r="KA799" s="154"/>
      <c r="KB799" s="154"/>
      <c r="KC799" s="154"/>
      <c r="KD799" s="154"/>
      <c r="KE799" s="154"/>
      <c r="KF799" s="154"/>
      <c r="KG799" s="154"/>
      <c r="KH799" s="154"/>
      <c r="KI799" s="154"/>
      <c r="KJ799" s="154"/>
      <c r="KK799" s="154"/>
      <c r="KL799" s="154"/>
      <c r="KM799" s="154"/>
      <c r="KN799" s="154"/>
      <c r="KO799" s="154"/>
      <c r="KP799" s="154"/>
      <c r="KQ799" s="154"/>
      <c r="KR799" s="154"/>
      <c r="KS799" s="154"/>
      <c r="KT799" s="154"/>
      <c r="KU799" s="154"/>
      <c r="KV799" s="154"/>
      <c r="KW799" s="154"/>
      <c r="KX799" s="154"/>
      <c r="KY799" s="154"/>
      <c r="KZ799" s="154"/>
      <c r="LA799" s="154"/>
      <c r="LB799" s="154"/>
      <c r="LC799" s="154"/>
      <c r="LD799" s="154"/>
      <c r="LE799" s="154"/>
      <c r="LF799" s="154"/>
      <c r="LG799" s="154"/>
      <c r="LH799" s="154"/>
      <c r="LI799" s="154"/>
      <c r="LJ799" s="154"/>
      <c r="LK799" s="154"/>
      <c r="LL799" s="154"/>
      <c r="LM799" s="154"/>
      <c r="LN799" s="154"/>
      <c r="LO799" s="154"/>
      <c r="LP799" s="154"/>
      <c r="LQ799" s="154"/>
      <c r="LR799" s="154"/>
      <c r="LS799" s="154"/>
      <c r="LT799" s="154"/>
      <c r="LU799" s="154"/>
      <c r="LV799" s="154"/>
      <c r="LW799" s="154"/>
      <c r="LX799" s="154"/>
      <c r="LY799" s="154"/>
      <c r="LZ799" s="154"/>
      <c r="MA799" s="154"/>
      <c r="MB799" s="154"/>
      <c r="MC799" s="154"/>
      <c r="MD799" s="154"/>
      <c r="ME799" s="154"/>
      <c r="MF799" s="154"/>
      <c r="MG799" s="154"/>
      <c r="MH799" s="154"/>
      <c r="MI799" s="154"/>
      <c r="MJ799" s="154"/>
      <c r="MK799" s="154"/>
      <c r="ML799" s="154"/>
      <c r="MM799" s="154"/>
      <c r="MN799" s="154"/>
      <c r="MO799" s="154"/>
      <c r="MP799" s="154"/>
      <c r="MQ799" s="154"/>
      <c r="MR799" s="154"/>
      <c r="MS799" s="154"/>
      <c r="MT799" s="154"/>
      <c r="MU799" s="154"/>
      <c r="MV799" s="154"/>
      <c r="MW799" s="154"/>
      <c r="MX799" s="154"/>
      <c r="MY799" s="154"/>
      <c r="MZ799" s="154"/>
      <c r="NA799" s="154"/>
      <c r="NB799" s="154"/>
      <c r="NC799" s="154"/>
      <c r="ND799" s="154"/>
      <c r="NE799" s="154"/>
      <c r="NF799" s="154"/>
      <c r="NG799" s="154"/>
      <c r="NH799" s="154"/>
      <c r="NI799" s="154"/>
      <c r="NJ799" s="154"/>
      <c r="NK799" s="154"/>
      <c r="NL799" s="154"/>
      <c r="NM799" s="154"/>
      <c r="NN799" s="154"/>
      <c r="NO799" s="154"/>
      <c r="NP799" s="154"/>
      <c r="NQ799" s="154"/>
      <c r="NR799" s="154"/>
      <c r="NS799" s="154"/>
      <c r="NT799" s="154"/>
      <c r="NU799" s="154"/>
      <c r="NV799" s="154"/>
      <c r="NW799" s="154"/>
      <c r="NX799" s="154"/>
      <c r="NY799" s="154"/>
      <c r="NZ799" s="154"/>
      <c r="OA799" s="154"/>
      <c r="OB799" s="154"/>
      <c r="OC799" s="154"/>
      <c r="OD799" s="154"/>
      <c r="OE799" s="154"/>
      <c r="OF799" s="154"/>
      <c r="OG799" s="154"/>
      <c r="OH799" s="154"/>
      <c r="OI799" s="154"/>
      <c r="OJ799" s="154"/>
      <c r="OK799" s="154"/>
      <c r="OL799" s="154"/>
      <c r="OM799" s="154"/>
      <c r="ON799" s="154"/>
      <c r="OO799" s="154"/>
      <c r="OP799" s="154"/>
      <c r="OQ799" s="154"/>
      <c r="OR799" s="154"/>
      <c r="OS799" s="154"/>
      <c r="OT799" s="154"/>
      <c r="OU799" s="154"/>
      <c r="OV799" s="154"/>
      <c r="OW799" s="154"/>
      <c r="OX799" s="154"/>
      <c r="OY799" s="154"/>
      <c r="OZ799" s="154"/>
      <c r="PA799" s="154"/>
      <c r="PB799" s="154"/>
      <c r="PC799" s="154"/>
      <c r="PD799" s="154"/>
      <c r="PE799" s="154"/>
      <c r="PF799" s="154"/>
      <c r="PG799" s="154"/>
      <c r="PH799" s="154"/>
      <c r="PI799" s="154"/>
      <c r="PJ799" s="154"/>
      <c r="PK799" s="154"/>
      <c r="PL799" s="154"/>
      <c r="PM799" s="154"/>
      <c r="PN799" s="154"/>
      <c r="PO799" s="154"/>
      <c r="PP799" s="154"/>
      <c r="PQ799" s="154"/>
      <c r="PR799" s="154"/>
      <c r="PS799" s="154"/>
      <c r="PT799" s="154"/>
      <c r="PU799" s="154"/>
      <c r="PV799" s="154"/>
      <c r="PW799" s="154"/>
      <c r="PX799" s="154"/>
      <c r="PY799" s="154"/>
      <c r="PZ799" s="154"/>
      <c r="QA799" s="154"/>
      <c r="QB799" s="154"/>
      <c r="QC799" s="154"/>
      <c r="QD799" s="154"/>
      <c r="QE799" s="154"/>
      <c r="QF799" s="154"/>
      <c r="QG799" s="154"/>
      <c r="QH799" s="154"/>
      <c r="QI799" s="154"/>
      <c r="QJ799" s="154"/>
      <c r="QK799" s="154"/>
      <c r="QL799" s="154"/>
      <c r="QM799" s="154"/>
      <c r="QN799" s="154"/>
      <c r="QO799" s="154"/>
      <c r="QP799" s="154"/>
      <c r="QQ799" s="154"/>
      <c r="QR799" s="154"/>
      <c r="QS799" s="154"/>
      <c r="QT799" s="154"/>
      <c r="QU799" s="154"/>
      <c r="QV799" s="154"/>
      <c r="QW799" s="154"/>
      <c r="QX799" s="154"/>
      <c r="QY799" s="154"/>
      <c r="QZ799" s="154"/>
      <c r="RA799" s="154"/>
      <c r="RB799" s="154"/>
      <c r="RC799" s="154"/>
      <c r="RD799" s="154"/>
      <c r="RE799" s="154"/>
      <c r="RF799" s="154"/>
      <c r="RG799" s="154"/>
      <c r="RH799" s="154"/>
      <c r="RI799" s="154"/>
      <c r="RJ799" s="154"/>
      <c r="RK799" s="154"/>
      <c r="RL799" s="154"/>
      <c r="RM799" s="154"/>
      <c r="RN799" s="154"/>
      <c r="RO799" s="154"/>
      <c r="RP799" s="154"/>
      <c r="RQ799" s="154"/>
      <c r="RR799" s="154"/>
      <c r="RS799" s="154"/>
      <c r="RT799" s="154"/>
      <c r="RU799" s="154"/>
      <c r="RV799" s="154"/>
      <c r="RW799" s="154"/>
      <c r="RX799" s="154"/>
      <c r="RY799" s="154"/>
      <c r="RZ799" s="154"/>
      <c r="SA799" s="154"/>
      <c r="SB799" s="154"/>
      <c r="SC799" s="154"/>
      <c r="SD799" s="154"/>
      <c r="SE799" s="154"/>
      <c r="SF799" s="154"/>
      <c r="SG799" s="154"/>
      <c r="SH799" s="154"/>
      <c r="SI799" s="154"/>
      <c r="SJ799" s="154"/>
      <c r="SK799" s="154"/>
      <c r="SL799" s="154"/>
      <c r="SM799" s="154"/>
      <c r="SN799" s="154"/>
      <c r="SO799" s="154"/>
      <c r="SP799" s="154"/>
      <c r="SQ799" s="154"/>
      <c r="SR799" s="154"/>
      <c r="SS799" s="154"/>
      <c r="ST799" s="154"/>
      <c r="SU799" s="154"/>
      <c r="SV799" s="154"/>
      <c r="SW799" s="154"/>
      <c r="SX799" s="154"/>
      <c r="SY799" s="154"/>
      <c r="SZ799" s="154"/>
      <c r="TA799" s="154"/>
      <c r="TB799" s="154"/>
      <c r="TC799" s="154"/>
      <c r="TD799" s="154"/>
      <c r="TE799" s="154"/>
      <c r="TF799" s="154"/>
      <c r="TG799" s="154"/>
      <c r="TH799" s="154"/>
      <c r="TI799" s="154"/>
      <c r="TJ799" s="154"/>
      <c r="TK799" s="154"/>
      <c r="TL799" s="154"/>
      <c r="TM799" s="154"/>
      <c r="TN799" s="154"/>
      <c r="TO799" s="154"/>
      <c r="TP799" s="154"/>
      <c r="TQ799" s="154"/>
      <c r="TR799" s="154"/>
      <c r="TS799" s="154"/>
      <c r="TT799" s="154"/>
      <c r="TU799" s="154"/>
      <c r="TV799" s="154"/>
      <c r="TW799" s="154"/>
      <c r="TX799" s="154"/>
      <c r="TY799" s="154"/>
      <c r="TZ799" s="154"/>
      <c r="UA799" s="154"/>
      <c r="UB799" s="154"/>
      <c r="UC799" s="154"/>
      <c r="UD799" s="154"/>
      <c r="UE799" s="154"/>
      <c r="UF799" s="154"/>
      <c r="UG799" s="154"/>
      <c r="UH799" s="154"/>
      <c r="UI799" s="154"/>
      <c r="UJ799" s="154"/>
      <c r="UK799" s="154"/>
      <c r="UL799" s="154"/>
      <c r="UM799" s="154"/>
      <c r="UN799" s="154"/>
      <c r="UO799" s="154"/>
      <c r="UP799" s="154"/>
      <c r="UQ799" s="154"/>
      <c r="UR799" s="154"/>
      <c r="US799" s="154"/>
      <c r="UT799" s="154"/>
      <c r="UU799" s="154"/>
      <c r="UV799" s="154"/>
      <c r="UW799" s="154"/>
      <c r="UX799" s="154"/>
      <c r="UY799" s="154"/>
      <c r="UZ799" s="154"/>
      <c r="VA799" s="154"/>
      <c r="VB799" s="154"/>
      <c r="VC799" s="154"/>
      <c r="VD799" s="154"/>
      <c r="VE799" s="154"/>
      <c r="VF799" s="154"/>
      <c r="VG799" s="154"/>
      <c r="VH799" s="154"/>
      <c r="VI799" s="154"/>
      <c r="VJ799" s="154"/>
      <c r="VK799" s="154"/>
      <c r="VL799" s="154"/>
      <c r="VM799" s="154"/>
      <c r="VN799" s="154"/>
      <c r="VO799" s="154"/>
      <c r="VP799" s="154"/>
      <c r="VQ799" s="154"/>
      <c r="VR799" s="154"/>
      <c r="VS799" s="154"/>
      <c r="VT799" s="154"/>
      <c r="VU799" s="154"/>
      <c r="VV799" s="154"/>
      <c r="VW799" s="154"/>
    </row>
    <row r="800" spans="1:595" s="153" customFormat="1" ht="141" customHeight="1">
      <c r="A800" s="798"/>
      <c r="B800" s="656"/>
      <c r="C800" s="499"/>
      <c r="D800" s="669"/>
      <c r="E800" s="487" t="s">
        <v>1284</v>
      </c>
      <c r="F800" s="160" t="s">
        <v>51</v>
      </c>
      <c r="G800" s="176">
        <v>45467</v>
      </c>
      <c r="H800" s="160" t="s">
        <v>24</v>
      </c>
      <c r="I800" s="169" t="s">
        <v>352</v>
      </c>
      <c r="J800" s="169" t="s">
        <v>352</v>
      </c>
      <c r="K800" s="169" t="s">
        <v>1651</v>
      </c>
      <c r="L800" s="169" t="s">
        <v>424</v>
      </c>
      <c r="M800" s="155">
        <v>15000</v>
      </c>
      <c r="N800" s="155">
        <v>15000</v>
      </c>
      <c r="O800" s="155">
        <v>15000</v>
      </c>
      <c r="P800" s="199">
        <v>15000</v>
      </c>
      <c r="Q800" s="155">
        <v>15000</v>
      </c>
      <c r="R800" s="155">
        <v>15000</v>
      </c>
      <c r="S800" s="545">
        <v>3</v>
      </c>
      <c r="AU800" s="154"/>
      <c r="AV800" s="154"/>
      <c r="AW800" s="154"/>
      <c r="AX800" s="154"/>
      <c r="AY800" s="154"/>
      <c r="AZ800" s="154"/>
      <c r="BA800" s="154"/>
      <c r="BB800" s="154"/>
      <c r="BC800" s="154"/>
      <c r="BD800" s="154"/>
      <c r="BE800" s="154"/>
      <c r="BF800" s="154"/>
      <c r="BG800" s="154"/>
      <c r="BH800" s="154"/>
      <c r="BI800" s="154"/>
      <c r="BJ800" s="154"/>
      <c r="BK800" s="154"/>
      <c r="BL800" s="154"/>
      <c r="BM800" s="154"/>
      <c r="BN800" s="154"/>
      <c r="BO800" s="154"/>
      <c r="BP800" s="154"/>
      <c r="BQ800" s="154"/>
      <c r="BR800" s="154"/>
      <c r="BS800" s="154"/>
      <c r="BT800" s="154"/>
      <c r="BU800" s="154"/>
      <c r="BV800" s="154"/>
      <c r="BW800" s="154"/>
      <c r="BX800" s="154"/>
      <c r="BY800" s="154"/>
      <c r="BZ800" s="154"/>
      <c r="CA800" s="154"/>
      <c r="CB800" s="154"/>
      <c r="CC800" s="154"/>
      <c r="CD800" s="154"/>
      <c r="CE800" s="154"/>
      <c r="CF800" s="154"/>
      <c r="CG800" s="154"/>
      <c r="CH800" s="154"/>
      <c r="CI800" s="154"/>
      <c r="CJ800" s="154"/>
      <c r="CK800" s="154"/>
      <c r="CL800" s="154"/>
      <c r="CM800" s="154"/>
      <c r="CN800" s="154"/>
      <c r="CO800" s="154"/>
      <c r="CP800" s="154"/>
      <c r="CQ800" s="154"/>
      <c r="CR800" s="154"/>
      <c r="CS800" s="154"/>
      <c r="CT800" s="154"/>
      <c r="CU800" s="154"/>
      <c r="CV800" s="154"/>
      <c r="CW800" s="154"/>
      <c r="CX800" s="154"/>
      <c r="CY800" s="154"/>
      <c r="CZ800" s="154"/>
      <c r="DA800" s="154"/>
      <c r="DB800" s="154"/>
      <c r="DC800" s="154"/>
      <c r="DD800" s="154"/>
      <c r="DE800" s="154"/>
      <c r="DF800" s="154"/>
      <c r="DG800" s="154"/>
      <c r="DH800" s="154"/>
      <c r="DI800" s="154"/>
      <c r="DJ800" s="154"/>
      <c r="DK800" s="154"/>
      <c r="DL800" s="154"/>
      <c r="DM800" s="154"/>
      <c r="DN800" s="154"/>
      <c r="DO800" s="154"/>
      <c r="DP800" s="154"/>
      <c r="DQ800" s="154"/>
      <c r="DR800" s="154"/>
      <c r="DS800" s="154"/>
      <c r="DT800" s="154"/>
      <c r="DU800" s="154"/>
      <c r="DV800" s="154"/>
      <c r="DW800" s="154"/>
      <c r="DX800" s="154"/>
      <c r="DY800" s="154"/>
      <c r="DZ800" s="154"/>
      <c r="EA800" s="154"/>
      <c r="EB800" s="154"/>
      <c r="EC800" s="154"/>
      <c r="ED800" s="154"/>
      <c r="EE800" s="154"/>
      <c r="EF800" s="154"/>
      <c r="EG800" s="154"/>
      <c r="EH800" s="154"/>
      <c r="EI800" s="154"/>
      <c r="EJ800" s="154"/>
      <c r="EK800" s="154"/>
      <c r="EL800" s="154"/>
      <c r="EM800" s="154"/>
      <c r="EN800" s="154"/>
      <c r="EO800" s="154"/>
      <c r="EP800" s="154"/>
      <c r="EQ800" s="154"/>
      <c r="ER800" s="154"/>
      <c r="ES800" s="154"/>
      <c r="ET800" s="154"/>
      <c r="EU800" s="154"/>
      <c r="EV800" s="154"/>
      <c r="EW800" s="154"/>
      <c r="EX800" s="154"/>
      <c r="EY800" s="154"/>
      <c r="EZ800" s="154"/>
      <c r="FA800" s="154"/>
      <c r="FB800" s="154"/>
      <c r="FC800" s="154"/>
      <c r="FD800" s="154"/>
      <c r="FE800" s="154"/>
      <c r="FF800" s="154"/>
      <c r="FG800" s="154"/>
      <c r="FH800" s="154"/>
      <c r="FI800" s="154"/>
      <c r="FJ800" s="154"/>
      <c r="FK800" s="154"/>
      <c r="FL800" s="154"/>
      <c r="FM800" s="154"/>
      <c r="FN800" s="154"/>
      <c r="FO800" s="154"/>
      <c r="FP800" s="154"/>
      <c r="FQ800" s="154"/>
      <c r="FR800" s="154"/>
      <c r="FS800" s="154"/>
      <c r="FT800" s="154"/>
      <c r="FU800" s="154"/>
      <c r="FV800" s="154"/>
      <c r="FW800" s="154"/>
      <c r="FX800" s="154"/>
      <c r="FY800" s="154"/>
      <c r="FZ800" s="154"/>
      <c r="GA800" s="154"/>
      <c r="GB800" s="154"/>
      <c r="GC800" s="154"/>
      <c r="GD800" s="154"/>
      <c r="GE800" s="154"/>
      <c r="GF800" s="154"/>
      <c r="GG800" s="154"/>
      <c r="GH800" s="154"/>
      <c r="GI800" s="154"/>
      <c r="GJ800" s="154"/>
      <c r="GK800" s="154"/>
      <c r="GL800" s="154"/>
      <c r="GM800" s="154"/>
      <c r="GN800" s="154"/>
      <c r="GO800" s="154"/>
      <c r="GP800" s="154"/>
      <c r="GQ800" s="154"/>
      <c r="GR800" s="154"/>
      <c r="GS800" s="154"/>
      <c r="GT800" s="154"/>
      <c r="GU800" s="154"/>
      <c r="GV800" s="154"/>
      <c r="GW800" s="154"/>
      <c r="GX800" s="154"/>
      <c r="GY800" s="154"/>
      <c r="GZ800" s="154"/>
      <c r="HA800" s="154"/>
      <c r="HB800" s="154"/>
      <c r="HC800" s="154"/>
      <c r="HD800" s="154"/>
      <c r="HE800" s="154"/>
      <c r="HF800" s="154"/>
      <c r="HG800" s="154"/>
      <c r="HH800" s="154"/>
      <c r="HI800" s="154"/>
      <c r="HJ800" s="154"/>
      <c r="HK800" s="154"/>
      <c r="HL800" s="154"/>
      <c r="HM800" s="154"/>
      <c r="HN800" s="154"/>
      <c r="HO800" s="154"/>
      <c r="HP800" s="154"/>
      <c r="HQ800" s="154"/>
      <c r="HR800" s="154"/>
      <c r="HS800" s="154"/>
      <c r="HT800" s="154"/>
      <c r="HU800" s="154"/>
      <c r="HV800" s="154"/>
      <c r="HW800" s="154"/>
      <c r="HX800" s="154"/>
      <c r="HY800" s="154"/>
      <c r="HZ800" s="154"/>
      <c r="IA800" s="154"/>
      <c r="IB800" s="154"/>
      <c r="IC800" s="154"/>
      <c r="ID800" s="154"/>
      <c r="IE800" s="154"/>
      <c r="IF800" s="154"/>
      <c r="IG800" s="154"/>
      <c r="IH800" s="154"/>
      <c r="II800" s="154"/>
      <c r="IJ800" s="154"/>
      <c r="IK800" s="154"/>
      <c r="IL800" s="154"/>
      <c r="IM800" s="154"/>
      <c r="IN800" s="154"/>
      <c r="IO800" s="154"/>
      <c r="IP800" s="154"/>
      <c r="IQ800" s="154"/>
      <c r="IR800" s="154"/>
      <c r="IS800" s="154"/>
      <c r="IT800" s="154"/>
      <c r="IU800" s="154"/>
      <c r="IV800" s="154"/>
      <c r="IW800" s="154"/>
      <c r="IX800" s="154"/>
      <c r="IY800" s="154"/>
      <c r="IZ800" s="154"/>
      <c r="JA800" s="154"/>
      <c r="JB800" s="154"/>
      <c r="JC800" s="154"/>
      <c r="JD800" s="154"/>
      <c r="JE800" s="154"/>
      <c r="JF800" s="154"/>
      <c r="JG800" s="154"/>
      <c r="JH800" s="154"/>
      <c r="JI800" s="154"/>
      <c r="JJ800" s="154"/>
      <c r="JK800" s="154"/>
      <c r="JL800" s="154"/>
      <c r="JM800" s="154"/>
      <c r="JN800" s="154"/>
      <c r="JO800" s="154"/>
      <c r="JP800" s="154"/>
      <c r="JQ800" s="154"/>
      <c r="JR800" s="154"/>
      <c r="JS800" s="154"/>
      <c r="JT800" s="154"/>
      <c r="JU800" s="154"/>
      <c r="JV800" s="154"/>
      <c r="JW800" s="154"/>
      <c r="JX800" s="154"/>
      <c r="JY800" s="154"/>
      <c r="JZ800" s="154"/>
      <c r="KA800" s="154"/>
      <c r="KB800" s="154"/>
      <c r="KC800" s="154"/>
      <c r="KD800" s="154"/>
      <c r="KE800" s="154"/>
      <c r="KF800" s="154"/>
      <c r="KG800" s="154"/>
      <c r="KH800" s="154"/>
      <c r="KI800" s="154"/>
      <c r="KJ800" s="154"/>
      <c r="KK800" s="154"/>
      <c r="KL800" s="154"/>
      <c r="KM800" s="154"/>
      <c r="KN800" s="154"/>
      <c r="KO800" s="154"/>
      <c r="KP800" s="154"/>
      <c r="KQ800" s="154"/>
      <c r="KR800" s="154"/>
      <c r="KS800" s="154"/>
      <c r="KT800" s="154"/>
      <c r="KU800" s="154"/>
      <c r="KV800" s="154"/>
      <c r="KW800" s="154"/>
      <c r="KX800" s="154"/>
      <c r="KY800" s="154"/>
      <c r="KZ800" s="154"/>
      <c r="LA800" s="154"/>
      <c r="LB800" s="154"/>
      <c r="LC800" s="154"/>
      <c r="LD800" s="154"/>
      <c r="LE800" s="154"/>
      <c r="LF800" s="154"/>
      <c r="LG800" s="154"/>
      <c r="LH800" s="154"/>
      <c r="LI800" s="154"/>
      <c r="LJ800" s="154"/>
      <c r="LK800" s="154"/>
      <c r="LL800" s="154"/>
      <c r="LM800" s="154"/>
      <c r="LN800" s="154"/>
      <c r="LO800" s="154"/>
      <c r="LP800" s="154"/>
      <c r="LQ800" s="154"/>
      <c r="LR800" s="154"/>
      <c r="LS800" s="154"/>
      <c r="LT800" s="154"/>
      <c r="LU800" s="154"/>
      <c r="LV800" s="154"/>
      <c r="LW800" s="154"/>
      <c r="LX800" s="154"/>
      <c r="LY800" s="154"/>
      <c r="LZ800" s="154"/>
      <c r="MA800" s="154"/>
      <c r="MB800" s="154"/>
      <c r="MC800" s="154"/>
      <c r="MD800" s="154"/>
      <c r="ME800" s="154"/>
      <c r="MF800" s="154"/>
      <c r="MG800" s="154"/>
      <c r="MH800" s="154"/>
      <c r="MI800" s="154"/>
      <c r="MJ800" s="154"/>
      <c r="MK800" s="154"/>
      <c r="ML800" s="154"/>
      <c r="MM800" s="154"/>
      <c r="MN800" s="154"/>
      <c r="MO800" s="154"/>
      <c r="MP800" s="154"/>
      <c r="MQ800" s="154"/>
      <c r="MR800" s="154"/>
      <c r="MS800" s="154"/>
      <c r="MT800" s="154"/>
      <c r="MU800" s="154"/>
      <c r="MV800" s="154"/>
      <c r="MW800" s="154"/>
      <c r="MX800" s="154"/>
      <c r="MY800" s="154"/>
      <c r="MZ800" s="154"/>
      <c r="NA800" s="154"/>
      <c r="NB800" s="154"/>
      <c r="NC800" s="154"/>
      <c r="ND800" s="154"/>
      <c r="NE800" s="154"/>
      <c r="NF800" s="154"/>
      <c r="NG800" s="154"/>
      <c r="NH800" s="154"/>
      <c r="NI800" s="154"/>
      <c r="NJ800" s="154"/>
      <c r="NK800" s="154"/>
      <c r="NL800" s="154"/>
      <c r="NM800" s="154"/>
      <c r="NN800" s="154"/>
      <c r="NO800" s="154"/>
      <c r="NP800" s="154"/>
      <c r="NQ800" s="154"/>
      <c r="NR800" s="154"/>
      <c r="NS800" s="154"/>
      <c r="NT800" s="154"/>
      <c r="NU800" s="154"/>
      <c r="NV800" s="154"/>
      <c r="NW800" s="154"/>
      <c r="NX800" s="154"/>
      <c r="NY800" s="154"/>
      <c r="NZ800" s="154"/>
      <c r="OA800" s="154"/>
      <c r="OB800" s="154"/>
      <c r="OC800" s="154"/>
      <c r="OD800" s="154"/>
      <c r="OE800" s="154"/>
      <c r="OF800" s="154"/>
      <c r="OG800" s="154"/>
      <c r="OH800" s="154"/>
      <c r="OI800" s="154"/>
      <c r="OJ800" s="154"/>
      <c r="OK800" s="154"/>
      <c r="OL800" s="154"/>
      <c r="OM800" s="154"/>
      <c r="ON800" s="154"/>
      <c r="OO800" s="154"/>
      <c r="OP800" s="154"/>
      <c r="OQ800" s="154"/>
      <c r="OR800" s="154"/>
      <c r="OS800" s="154"/>
      <c r="OT800" s="154"/>
      <c r="OU800" s="154"/>
      <c r="OV800" s="154"/>
      <c r="OW800" s="154"/>
      <c r="OX800" s="154"/>
      <c r="OY800" s="154"/>
      <c r="OZ800" s="154"/>
      <c r="PA800" s="154"/>
      <c r="PB800" s="154"/>
      <c r="PC800" s="154"/>
      <c r="PD800" s="154"/>
      <c r="PE800" s="154"/>
      <c r="PF800" s="154"/>
      <c r="PG800" s="154"/>
      <c r="PH800" s="154"/>
      <c r="PI800" s="154"/>
      <c r="PJ800" s="154"/>
      <c r="PK800" s="154"/>
      <c r="PL800" s="154"/>
      <c r="PM800" s="154"/>
      <c r="PN800" s="154"/>
      <c r="PO800" s="154"/>
      <c r="PP800" s="154"/>
      <c r="PQ800" s="154"/>
      <c r="PR800" s="154"/>
      <c r="PS800" s="154"/>
      <c r="PT800" s="154"/>
      <c r="PU800" s="154"/>
      <c r="PV800" s="154"/>
      <c r="PW800" s="154"/>
      <c r="PX800" s="154"/>
      <c r="PY800" s="154"/>
      <c r="PZ800" s="154"/>
      <c r="QA800" s="154"/>
      <c r="QB800" s="154"/>
      <c r="QC800" s="154"/>
      <c r="QD800" s="154"/>
      <c r="QE800" s="154"/>
      <c r="QF800" s="154"/>
      <c r="QG800" s="154"/>
      <c r="QH800" s="154"/>
      <c r="QI800" s="154"/>
      <c r="QJ800" s="154"/>
      <c r="QK800" s="154"/>
      <c r="QL800" s="154"/>
      <c r="QM800" s="154"/>
      <c r="QN800" s="154"/>
      <c r="QO800" s="154"/>
      <c r="QP800" s="154"/>
      <c r="QQ800" s="154"/>
      <c r="QR800" s="154"/>
      <c r="QS800" s="154"/>
      <c r="QT800" s="154"/>
      <c r="QU800" s="154"/>
      <c r="QV800" s="154"/>
      <c r="QW800" s="154"/>
      <c r="QX800" s="154"/>
      <c r="QY800" s="154"/>
      <c r="QZ800" s="154"/>
      <c r="RA800" s="154"/>
      <c r="RB800" s="154"/>
      <c r="RC800" s="154"/>
      <c r="RD800" s="154"/>
      <c r="RE800" s="154"/>
      <c r="RF800" s="154"/>
      <c r="RG800" s="154"/>
      <c r="RH800" s="154"/>
      <c r="RI800" s="154"/>
      <c r="RJ800" s="154"/>
      <c r="RK800" s="154"/>
      <c r="RL800" s="154"/>
      <c r="RM800" s="154"/>
      <c r="RN800" s="154"/>
      <c r="RO800" s="154"/>
      <c r="RP800" s="154"/>
      <c r="RQ800" s="154"/>
      <c r="RR800" s="154"/>
      <c r="RS800" s="154"/>
      <c r="RT800" s="154"/>
      <c r="RU800" s="154"/>
      <c r="RV800" s="154"/>
      <c r="RW800" s="154"/>
      <c r="RX800" s="154"/>
      <c r="RY800" s="154"/>
      <c r="RZ800" s="154"/>
      <c r="SA800" s="154"/>
      <c r="SB800" s="154"/>
      <c r="SC800" s="154"/>
      <c r="SD800" s="154"/>
      <c r="SE800" s="154"/>
      <c r="SF800" s="154"/>
      <c r="SG800" s="154"/>
      <c r="SH800" s="154"/>
      <c r="SI800" s="154"/>
      <c r="SJ800" s="154"/>
      <c r="SK800" s="154"/>
      <c r="SL800" s="154"/>
      <c r="SM800" s="154"/>
      <c r="SN800" s="154"/>
      <c r="SO800" s="154"/>
      <c r="SP800" s="154"/>
      <c r="SQ800" s="154"/>
      <c r="SR800" s="154"/>
      <c r="SS800" s="154"/>
      <c r="ST800" s="154"/>
      <c r="SU800" s="154"/>
      <c r="SV800" s="154"/>
      <c r="SW800" s="154"/>
      <c r="SX800" s="154"/>
      <c r="SY800" s="154"/>
      <c r="SZ800" s="154"/>
      <c r="TA800" s="154"/>
      <c r="TB800" s="154"/>
      <c r="TC800" s="154"/>
      <c r="TD800" s="154"/>
      <c r="TE800" s="154"/>
      <c r="TF800" s="154"/>
      <c r="TG800" s="154"/>
      <c r="TH800" s="154"/>
      <c r="TI800" s="154"/>
      <c r="TJ800" s="154"/>
      <c r="TK800" s="154"/>
      <c r="TL800" s="154"/>
      <c r="TM800" s="154"/>
      <c r="TN800" s="154"/>
      <c r="TO800" s="154"/>
      <c r="TP800" s="154"/>
      <c r="TQ800" s="154"/>
      <c r="TR800" s="154"/>
      <c r="TS800" s="154"/>
      <c r="TT800" s="154"/>
      <c r="TU800" s="154"/>
      <c r="TV800" s="154"/>
      <c r="TW800" s="154"/>
      <c r="TX800" s="154"/>
      <c r="TY800" s="154"/>
      <c r="TZ800" s="154"/>
      <c r="UA800" s="154"/>
      <c r="UB800" s="154"/>
      <c r="UC800" s="154"/>
      <c r="UD800" s="154"/>
      <c r="UE800" s="154"/>
      <c r="UF800" s="154"/>
      <c r="UG800" s="154"/>
      <c r="UH800" s="154"/>
      <c r="UI800" s="154"/>
      <c r="UJ800" s="154"/>
      <c r="UK800" s="154"/>
      <c r="UL800" s="154"/>
      <c r="UM800" s="154"/>
      <c r="UN800" s="154"/>
      <c r="UO800" s="154"/>
      <c r="UP800" s="154"/>
      <c r="UQ800" s="154"/>
      <c r="UR800" s="154"/>
      <c r="US800" s="154"/>
      <c r="UT800" s="154"/>
      <c r="UU800" s="154"/>
      <c r="UV800" s="154"/>
      <c r="UW800" s="154"/>
      <c r="UX800" s="154"/>
      <c r="UY800" s="154"/>
      <c r="UZ800" s="154"/>
      <c r="VA800" s="154"/>
      <c r="VB800" s="154"/>
      <c r="VC800" s="154"/>
      <c r="VD800" s="154"/>
      <c r="VE800" s="154"/>
      <c r="VF800" s="154"/>
      <c r="VG800" s="154"/>
      <c r="VH800" s="154"/>
      <c r="VI800" s="154"/>
      <c r="VJ800" s="154"/>
      <c r="VK800" s="154"/>
      <c r="VL800" s="154"/>
      <c r="VM800" s="154"/>
      <c r="VN800" s="154"/>
      <c r="VO800" s="154"/>
      <c r="VP800" s="154"/>
      <c r="VQ800" s="154"/>
      <c r="VR800" s="154"/>
      <c r="VS800" s="154"/>
      <c r="VT800" s="154"/>
      <c r="VU800" s="154"/>
      <c r="VV800" s="154"/>
      <c r="VW800" s="154"/>
    </row>
    <row r="801" spans="1:595" s="153" customFormat="1" ht="96" customHeight="1">
      <c r="A801" s="798"/>
      <c r="B801" s="655" t="s">
        <v>1652</v>
      </c>
      <c r="C801" s="657" t="s">
        <v>1653</v>
      </c>
      <c r="D801" s="659" t="s">
        <v>1279</v>
      </c>
      <c r="E801" s="495" t="s">
        <v>1598</v>
      </c>
      <c r="F801" s="166" t="s">
        <v>51</v>
      </c>
      <c r="G801" s="167">
        <v>45292</v>
      </c>
      <c r="H801" s="166" t="s">
        <v>24</v>
      </c>
      <c r="I801" s="197" t="s">
        <v>352</v>
      </c>
      <c r="J801" s="197" t="s">
        <v>352</v>
      </c>
      <c r="K801" s="197" t="s">
        <v>1654</v>
      </c>
      <c r="L801" s="197" t="s">
        <v>28</v>
      </c>
      <c r="M801" s="152">
        <f>M802</f>
        <v>200000</v>
      </c>
      <c r="N801" s="152">
        <f>N802</f>
        <v>200000</v>
      </c>
      <c r="O801" s="152">
        <f>O802</f>
        <v>200000</v>
      </c>
      <c r="P801" s="152">
        <f t="shared" ref="P801:R801" si="116">P802</f>
        <v>0</v>
      </c>
      <c r="Q801" s="152">
        <f t="shared" si="116"/>
        <v>0</v>
      </c>
      <c r="R801" s="152">
        <f t="shared" si="116"/>
        <v>0</v>
      </c>
      <c r="S801" s="545"/>
      <c r="AU801" s="154"/>
      <c r="AV801" s="154"/>
      <c r="AW801" s="154"/>
      <c r="AX801" s="154"/>
      <c r="AY801" s="154"/>
      <c r="AZ801" s="154"/>
      <c r="BA801" s="154"/>
      <c r="BB801" s="154"/>
      <c r="BC801" s="154"/>
      <c r="BD801" s="154"/>
      <c r="BE801" s="154"/>
      <c r="BF801" s="154"/>
      <c r="BG801" s="154"/>
      <c r="BH801" s="154"/>
      <c r="BI801" s="154"/>
      <c r="BJ801" s="154"/>
      <c r="BK801" s="154"/>
      <c r="BL801" s="154"/>
      <c r="BM801" s="154"/>
      <c r="BN801" s="154"/>
      <c r="BO801" s="154"/>
      <c r="BP801" s="154"/>
      <c r="BQ801" s="154"/>
      <c r="BR801" s="154"/>
      <c r="BS801" s="154"/>
      <c r="BT801" s="154"/>
      <c r="BU801" s="154"/>
      <c r="BV801" s="154"/>
      <c r="BW801" s="154"/>
      <c r="BX801" s="154"/>
      <c r="BY801" s="154"/>
      <c r="BZ801" s="154"/>
      <c r="CA801" s="154"/>
      <c r="CB801" s="154"/>
      <c r="CC801" s="154"/>
      <c r="CD801" s="154"/>
      <c r="CE801" s="154"/>
      <c r="CF801" s="154"/>
      <c r="CG801" s="154"/>
      <c r="CH801" s="154"/>
      <c r="CI801" s="154"/>
      <c r="CJ801" s="154"/>
      <c r="CK801" s="154"/>
      <c r="CL801" s="154"/>
      <c r="CM801" s="154"/>
      <c r="CN801" s="154"/>
      <c r="CO801" s="154"/>
      <c r="CP801" s="154"/>
      <c r="CQ801" s="154"/>
      <c r="CR801" s="154"/>
      <c r="CS801" s="154"/>
      <c r="CT801" s="154"/>
      <c r="CU801" s="154"/>
      <c r="CV801" s="154"/>
      <c r="CW801" s="154"/>
      <c r="CX801" s="154"/>
      <c r="CY801" s="154"/>
      <c r="CZ801" s="154"/>
      <c r="DA801" s="154"/>
      <c r="DB801" s="154"/>
      <c r="DC801" s="154"/>
      <c r="DD801" s="154"/>
      <c r="DE801" s="154"/>
      <c r="DF801" s="154"/>
      <c r="DG801" s="154"/>
      <c r="DH801" s="154"/>
      <c r="DI801" s="154"/>
      <c r="DJ801" s="154"/>
      <c r="DK801" s="154"/>
      <c r="DL801" s="154"/>
      <c r="DM801" s="154"/>
      <c r="DN801" s="154"/>
      <c r="DO801" s="154"/>
      <c r="DP801" s="154"/>
      <c r="DQ801" s="154"/>
      <c r="DR801" s="154"/>
      <c r="DS801" s="154"/>
      <c r="DT801" s="154"/>
      <c r="DU801" s="154"/>
      <c r="DV801" s="154"/>
      <c r="DW801" s="154"/>
      <c r="DX801" s="154"/>
      <c r="DY801" s="154"/>
      <c r="DZ801" s="154"/>
      <c r="EA801" s="154"/>
      <c r="EB801" s="154"/>
      <c r="EC801" s="154"/>
      <c r="ED801" s="154"/>
      <c r="EE801" s="154"/>
      <c r="EF801" s="154"/>
      <c r="EG801" s="154"/>
      <c r="EH801" s="154"/>
      <c r="EI801" s="154"/>
      <c r="EJ801" s="154"/>
      <c r="EK801" s="154"/>
      <c r="EL801" s="154"/>
      <c r="EM801" s="154"/>
      <c r="EN801" s="154"/>
      <c r="EO801" s="154"/>
      <c r="EP801" s="154"/>
      <c r="EQ801" s="154"/>
      <c r="ER801" s="154"/>
      <c r="ES801" s="154"/>
      <c r="ET801" s="154"/>
      <c r="EU801" s="154"/>
      <c r="EV801" s="154"/>
      <c r="EW801" s="154"/>
      <c r="EX801" s="154"/>
      <c r="EY801" s="154"/>
      <c r="EZ801" s="154"/>
      <c r="FA801" s="154"/>
      <c r="FB801" s="154"/>
      <c r="FC801" s="154"/>
      <c r="FD801" s="154"/>
      <c r="FE801" s="154"/>
      <c r="FF801" s="154"/>
      <c r="FG801" s="154"/>
      <c r="FH801" s="154"/>
      <c r="FI801" s="154"/>
      <c r="FJ801" s="154"/>
      <c r="FK801" s="154"/>
      <c r="FL801" s="154"/>
      <c r="FM801" s="154"/>
      <c r="FN801" s="154"/>
      <c r="FO801" s="154"/>
      <c r="FP801" s="154"/>
      <c r="FQ801" s="154"/>
      <c r="FR801" s="154"/>
      <c r="FS801" s="154"/>
      <c r="FT801" s="154"/>
      <c r="FU801" s="154"/>
      <c r="FV801" s="154"/>
      <c r="FW801" s="154"/>
      <c r="FX801" s="154"/>
      <c r="FY801" s="154"/>
      <c r="FZ801" s="154"/>
      <c r="GA801" s="154"/>
      <c r="GB801" s="154"/>
      <c r="GC801" s="154"/>
      <c r="GD801" s="154"/>
      <c r="GE801" s="154"/>
      <c r="GF801" s="154"/>
      <c r="GG801" s="154"/>
      <c r="GH801" s="154"/>
      <c r="GI801" s="154"/>
      <c r="GJ801" s="154"/>
      <c r="GK801" s="154"/>
      <c r="GL801" s="154"/>
      <c r="GM801" s="154"/>
      <c r="GN801" s="154"/>
      <c r="GO801" s="154"/>
      <c r="GP801" s="154"/>
      <c r="GQ801" s="154"/>
      <c r="GR801" s="154"/>
      <c r="GS801" s="154"/>
      <c r="GT801" s="154"/>
      <c r="GU801" s="154"/>
      <c r="GV801" s="154"/>
      <c r="GW801" s="154"/>
      <c r="GX801" s="154"/>
      <c r="GY801" s="154"/>
      <c r="GZ801" s="154"/>
      <c r="HA801" s="154"/>
      <c r="HB801" s="154"/>
      <c r="HC801" s="154"/>
      <c r="HD801" s="154"/>
      <c r="HE801" s="154"/>
      <c r="HF801" s="154"/>
      <c r="HG801" s="154"/>
      <c r="HH801" s="154"/>
      <c r="HI801" s="154"/>
      <c r="HJ801" s="154"/>
      <c r="HK801" s="154"/>
      <c r="HL801" s="154"/>
      <c r="HM801" s="154"/>
      <c r="HN801" s="154"/>
      <c r="HO801" s="154"/>
      <c r="HP801" s="154"/>
      <c r="HQ801" s="154"/>
      <c r="HR801" s="154"/>
      <c r="HS801" s="154"/>
      <c r="HT801" s="154"/>
      <c r="HU801" s="154"/>
      <c r="HV801" s="154"/>
      <c r="HW801" s="154"/>
      <c r="HX801" s="154"/>
      <c r="HY801" s="154"/>
      <c r="HZ801" s="154"/>
      <c r="IA801" s="154"/>
      <c r="IB801" s="154"/>
      <c r="IC801" s="154"/>
      <c r="ID801" s="154"/>
      <c r="IE801" s="154"/>
      <c r="IF801" s="154"/>
      <c r="IG801" s="154"/>
      <c r="IH801" s="154"/>
      <c r="II801" s="154"/>
      <c r="IJ801" s="154"/>
      <c r="IK801" s="154"/>
      <c r="IL801" s="154"/>
      <c r="IM801" s="154"/>
      <c r="IN801" s="154"/>
      <c r="IO801" s="154"/>
      <c r="IP801" s="154"/>
      <c r="IQ801" s="154"/>
      <c r="IR801" s="154"/>
      <c r="IS801" s="154"/>
      <c r="IT801" s="154"/>
      <c r="IU801" s="154"/>
      <c r="IV801" s="154"/>
      <c r="IW801" s="154"/>
      <c r="IX801" s="154"/>
      <c r="IY801" s="154"/>
      <c r="IZ801" s="154"/>
      <c r="JA801" s="154"/>
      <c r="JB801" s="154"/>
      <c r="JC801" s="154"/>
      <c r="JD801" s="154"/>
      <c r="JE801" s="154"/>
      <c r="JF801" s="154"/>
      <c r="JG801" s="154"/>
      <c r="JH801" s="154"/>
      <c r="JI801" s="154"/>
      <c r="JJ801" s="154"/>
      <c r="JK801" s="154"/>
      <c r="JL801" s="154"/>
      <c r="JM801" s="154"/>
      <c r="JN801" s="154"/>
      <c r="JO801" s="154"/>
      <c r="JP801" s="154"/>
      <c r="JQ801" s="154"/>
      <c r="JR801" s="154"/>
      <c r="JS801" s="154"/>
      <c r="JT801" s="154"/>
      <c r="JU801" s="154"/>
      <c r="JV801" s="154"/>
      <c r="JW801" s="154"/>
      <c r="JX801" s="154"/>
      <c r="JY801" s="154"/>
      <c r="JZ801" s="154"/>
      <c r="KA801" s="154"/>
      <c r="KB801" s="154"/>
      <c r="KC801" s="154"/>
      <c r="KD801" s="154"/>
      <c r="KE801" s="154"/>
      <c r="KF801" s="154"/>
      <c r="KG801" s="154"/>
      <c r="KH801" s="154"/>
      <c r="KI801" s="154"/>
      <c r="KJ801" s="154"/>
      <c r="KK801" s="154"/>
      <c r="KL801" s="154"/>
      <c r="KM801" s="154"/>
      <c r="KN801" s="154"/>
      <c r="KO801" s="154"/>
      <c r="KP801" s="154"/>
      <c r="KQ801" s="154"/>
      <c r="KR801" s="154"/>
      <c r="KS801" s="154"/>
      <c r="KT801" s="154"/>
      <c r="KU801" s="154"/>
      <c r="KV801" s="154"/>
      <c r="KW801" s="154"/>
      <c r="KX801" s="154"/>
      <c r="KY801" s="154"/>
      <c r="KZ801" s="154"/>
      <c r="LA801" s="154"/>
      <c r="LB801" s="154"/>
      <c r="LC801" s="154"/>
      <c r="LD801" s="154"/>
      <c r="LE801" s="154"/>
      <c r="LF801" s="154"/>
      <c r="LG801" s="154"/>
      <c r="LH801" s="154"/>
      <c r="LI801" s="154"/>
      <c r="LJ801" s="154"/>
      <c r="LK801" s="154"/>
      <c r="LL801" s="154"/>
      <c r="LM801" s="154"/>
      <c r="LN801" s="154"/>
      <c r="LO801" s="154"/>
      <c r="LP801" s="154"/>
      <c r="LQ801" s="154"/>
      <c r="LR801" s="154"/>
      <c r="LS801" s="154"/>
      <c r="LT801" s="154"/>
      <c r="LU801" s="154"/>
      <c r="LV801" s="154"/>
      <c r="LW801" s="154"/>
      <c r="LX801" s="154"/>
      <c r="LY801" s="154"/>
      <c r="LZ801" s="154"/>
      <c r="MA801" s="154"/>
      <c r="MB801" s="154"/>
      <c r="MC801" s="154"/>
      <c r="MD801" s="154"/>
      <c r="ME801" s="154"/>
      <c r="MF801" s="154"/>
      <c r="MG801" s="154"/>
      <c r="MH801" s="154"/>
      <c r="MI801" s="154"/>
      <c r="MJ801" s="154"/>
      <c r="MK801" s="154"/>
      <c r="ML801" s="154"/>
      <c r="MM801" s="154"/>
      <c r="MN801" s="154"/>
      <c r="MO801" s="154"/>
      <c r="MP801" s="154"/>
      <c r="MQ801" s="154"/>
      <c r="MR801" s="154"/>
      <c r="MS801" s="154"/>
      <c r="MT801" s="154"/>
      <c r="MU801" s="154"/>
      <c r="MV801" s="154"/>
      <c r="MW801" s="154"/>
      <c r="MX801" s="154"/>
      <c r="MY801" s="154"/>
      <c r="MZ801" s="154"/>
      <c r="NA801" s="154"/>
      <c r="NB801" s="154"/>
      <c r="NC801" s="154"/>
      <c r="ND801" s="154"/>
      <c r="NE801" s="154"/>
      <c r="NF801" s="154"/>
      <c r="NG801" s="154"/>
      <c r="NH801" s="154"/>
      <c r="NI801" s="154"/>
      <c r="NJ801" s="154"/>
      <c r="NK801" s="154"/>
      <c r="NL801" s="154"/>
      <c r="NM801" s="154"/>
      <c r="NN801" s="154"/>
      <c r="NO801" s="154"/>
      <c r="NP801" s="154"/>
      <c r="NQ801" s="154"/>
      <c r="NR801" s="154"/>
      <c r="NS801" s="154"/>
      <c r="NT801" s="154"/>
      <c r="NU801" s="154"/>
      <c r="NV801" s="154"/>
      <c r="NW801" s="154"/>
      <c r="NX801" s="154"/>
      <c r="NY801" s="154"/>
      <c r="NZ801" s="154"/>
      <c r="OA801" s="154"/>
      <c r="OB801" s="154"/>
      <c r="OC801" s="154"/>
      <c r="OD801" s="154"/>
      <c r="OE801" s="154"/>
      <c r="OF801" s="154"/>
      <c r="OG801" s="154"/>
      <c r="OH801" s="154"/>
      <c r="OI801" s="154"/>
      <c r="OJ801" s="154"/>
      <c r="OK801" s="154"/>
      <c r="OL801" s="154"/>
      <c r="OM801" s="154"/>
      <c r="ON801" s="154"/>
      <c r="OO801" s="154"/>
      <c r="OP801" s="154"/>
      <c r="OQ801" s="154"/>
      <c r="OR801" s="154"/>
      <c r="OS801" s="154"/>
      <c r="OT801" s="154"/>
      <c r="OU801" s="154"/>
      <c r="OV801" s="154"/>
      <c r="OW801" s="154"/>
      <c r="OX801" s="154"/>
      <c r="OY801" s="154"/>
      <c r="OZ801" s="154"/>
      <c r="PA801" s="154"/>
      <c r="PB801" s="154"/>
      <c r="PC801" s="154"/>
      <c r="PD801" s="154"/>
      <c r="PE801" s="154"/>
      <c r="PF801" s="154"/>
      <c r="PG801" s="154"/>
      <c r="PH801" s="154"/>
      <c r="PI801" s="154"/>
      <c r="PJ801" s="154"/>
      <c r="PK801" s="154"/>
      <c r="PL801" s="154"/>
      <c r="PM801" s="154"/>
      <c r="PN801" s="154"/>
      <c r="PO801" s="154"/>
      <c r="PP801" s="154"/>
      <c r="PQ801" s="154"/>
      <c r="PR801" s="154"/>
      <c r="PS801" s="154"/>
      <c r="PT801" s="154"/>
      <c r="PU801" s="154"/>
      <c r="PV801" s="154"/>
      <c r="PW801" s="154"/>
      <c r="PX801" s="154"/>
      <c r="PY801" s="154"/>
      <c r="PZ801" s="154"/>
      <c r="QA801" s="154"/>
      <c r="QB801" s="154"/>
      <c r="QC801" s="154"/>
      <c r="QD801" s="154"/>
      <c r="QE801" s="154"/>
      <c r="QF801" s="154"/>
      <c r="QG801" s="154"/>
      <c r="QH801" s="154"/>
      <c r="QI801" s="154"/>
      <c r="QJ801" s="154"/>
      <c r="QK801" s="154"/>
      <c r="QL801" s="154"/>
      <c r="QM801" s="154"/>
      <c r="QN801" s="154"/>
      <c r="QO801" s="154"/>
      <c r="QP801" s="154"/>
      <c r="QQ801" s="154"/>
      <c r="QR801" s="154"/>
      <c r="QS801" s="154"/>
      <c r="QT801" s="154"/>
      <c r="QU801" s="154"/>
      <c r="QV801" s="154"/>
      <c r="QW801" s="154"/>
      <c r="QX801" s="154"/>
      <c r="QY801" s="154"/>
      <c r="QZ801" s="154"/>
      <c r="RA801" s="154"/>
      <c r="RB801" s="154"/>
      <c r="RC801" s="154"/>
      <c r="RD801" s="154"/>
      <c r="RE801" s="154"/>
      <c r="RF801" s="154"/>
      <c r="RG801" s="154"/>
      <c r="RH801" s="154"/>
      <c r="RI801" s="154"/>
      <c r="RJ801" s="154"/>
      <c r="RK801" s="154"/>
      <c r="RL801" s="154"/>
      <c r="RM801" s="154"/>
      <c r="RN801" s="154"/>
      <c r="RO801" s="154"/>
      <c r="RP801" s="154"/>
      <c r="RQ801" s="154"/>
      <c r="RR801" s="154"/>
      <c r="RS801" s="154"/>
      <c r="RT801" s="154"/>
      <c r="RU801" s="154"/>
      <c r="RV801" s="154"/>
      <c r="RW801" s="154"/>
      <c r="RX801" s="154"/>
      <c r="RY801" s="154"/>
      <c r="RZ801" s="154"/>
      <c r="SA801" s="154"/>
      <c r="SB801" s="154"/>
      <c r="SC801" s="154"/>
      <c r="SD801" s="154"/>
      <c r="SE801" s="154"/>
      <c r="SF801" s="154"/>
      <c r="SG801" s="154"/>
      <c r="SH801" s="154"/>
      <c r="SI801" s="154"/>
      <c r="SJ801" s="154"/>
      <c r="SK801" s="154"/>
      <c r="SL801" s="154"/>
      <c r="SM801" s="154"/>
      <c r="SN801" s="154"/>
      <c r="SO801" s="154"/>
      <c r="SP801" s="154"/>
      <c r="SQ801" s="154"/>
      <c r="SR801" s="154"/>
      <c r="SS801" s="154"/>
      <c r="ST801" s="154"/>
      <c r="SU801" s="154"/>
      <c r="SV801" s="154"/>
      <c r="SW801" s="154"/>
      <c r="SX801" s="154"/>
      <c r="SY801" s="154"/>
      <c r="SZ801" s="154"/>
      <c r="TA801" s="154"/>
      <c r="TB801" s="154"/>
      <c r="TC801" s="154"/>
      <c r="TD801" s="154"/>
      <c r="TE801" s="154"/>
      <c r="TF801" s="154"/>
      <c r="TG801" s="154"/>
      <c r="TH801" s="154"/>
      <c r="TI801" s="154"/>
      <c r="TJ801" s="154"/>
      <c r="TK801" s="154"/>
      <c r="TL801" s="154"/>
      <c r="TM801" s="154"/>
      <c r="TN801" s="154"/>
      <c r="TO801" s="154"/>
      <c r="TP801" s="154"/>
      <c r="TQ801" s="154"/>
      <c r="TR801" s="154"/>
      <c r="TS801" s="154"/>
      <c r="TT801" s="154"/>
      <c r="TU801" s="154"/>
      <c r="TV801" s="154"/>
      <c r="TW801" s="154"/>
      <c r="TX801" s="154"/>
      <c r="TY801" s="154"/>
      <c r="TZ801" s="154"/>
      <c r="UA801" s="154"/>
      <c r="UB801" s="154"/>
      <c r="UC801" s="154"/>
      <c r="UD801" s="154"/>
      <c r="UE801" s="154"/>
      <c r="UF801" s="154"/>
      <c r="UG801" s="154"/>
      <c r="UH801" s="154"/>
      <c r="UI801" s="154"/>
      <c r="UJ801" s="154"/>
      <c r="UK801" s="154"/>
      <c r="UL801" s="154"/>
      <c r="UM801" s="154"/>
      <c r="UN801" s="154"/>
      <c r="UO801" s="154"/>
      <c r="UP801" s="154"/>
      <c r="UQ801" s="154"/>
      <c r="UR801" s="154"/>
      <c r="US801" s="154"/>
      <c r="UT801" s="154"/>
      <c r="UU801" s="154"/>
      <c r="UV801" s="154"/>
      <c r="UW801" s="154"/>
      <c r="UX801" s="154"/>
      <c r="UY801" s="154"/>
      <c r="UZ801" s="154"/>
      <c r="VA801" s="154"/>
      <c r="VB801" s="154"/>
      <c r="VC801" s="154"/>
      <c r="VD801" s="154"/>
      <c r="VE801" s="154"/>
      <c r="VF801" s="154"/>
      <c r="VG801" s="154"/>
      <c r="VH801" s="154"/>
      <c r="VI801" s="154"/>
      <c r="VJ801" s="154"/>
      <c r="VK801" s="154"/>
      <c r="VL801" s="154"/>
      <c r="VM801" s="154"/>
      <c r="VN801" s="154"/>
      <c r="VO801" s="154"/>
      <c r="VP801" s="154"/>
      <c r="VQ801" s="154"/>
      <c r="VR801" s="154"/>
      <c r="VS801" s="154"/>
      <c r="VT801" s="154"/>
      <c r="VU801" s="154"/>
      <c r="VV801" s="154"/>
      <c r="VW801" s="154"/>
    </row>
    <row r="802" spans="1:595" s="153" customFormat="1" ht="155.25" customHeight="1">
      <c r="A802" s="798"/>
      <c r="B802" s="656"/>
      <c r="C802" s="658"/>
      <c r="D802" s="660"/>
      <c r="E802" s="496" t="s">
        <v>1655</v>
      </c>
      <c r="F802" s="160" t="s">
        <v>51</v>
      </c>
      <c r="G802" s="176">
        <v>45887</v>
      </c>
      <c r="H802" s="160" t="s">
        <v>1656</v>
      </c>
      <c r="I802" s="169" t="s">
        <v>352</v>
      </c>
      <c r="J802" s="169" t="s">
        <v>352</v>
      </c>
      <c r="K802" s="169" t="s">
        <v>1654</v>
      </c>
      <c r="L802" s="169" t="s">
        <v>36</v>
      </c>
      <c r="M802" s="155">
        <v>200000</v>
      </c>
      <c r="N802" s="155">
        <v>200000</v>
      </c>
      <c r="O802" s="155">
        <v>200000</v>
      </c>
      <c r="P802" s="199">
        <v>0</v>
      </c>
      <c r="Q802" s="155">
        <v>0</v>
      </c>
      <c r="R802" s="155">
        <v>0</v>
      </c>
      <c r="S802" s="545">
        <v>3</v>
      </c>
      <c r="AU802" s="154"/>
      <c r="AV802" s="154"/>
      <c r="AW802" s="154"/>
      <c r="AX802" s="154"/>
      <c r="AY802" s="154"/>
      <c r="AZ802" s="154"/>
      <c r="BA802" s="154"/>
      <c r="BB802" s="154"/>
      <c r="BC802" s="154"/>
      <c r="BD802" s="154"/>
      <c r="BE802" s="154"/>
      <c r="BF802" s="154"/>
      <c r="BG802" s="154"/>
      <c r="BH802" s="154"/>
      <c r="BI802" s="154"/>
      <c r="BJ802" s="154"/>
      <c r="BK802" s="154"/>
      <c r="BL802" s="154"/>
      <c r="BM802" s="154"/>
      <c r="BN802" s="154"/>
      <c r="BO802" s="154"/>
      <c r="BP802" s="154"/>
      <c r="BQ802" s="154"/>
      <c r="BR802" s="154"/>
      <c r="BS802" s="154"/>
      <c r="BT802" s="154"/>
      <c r="BU802" s="154"/>
      <c r="BV802" s="154"/>
      <c r="BW802" s="154"/>
      <c r="BX802" s="154"/>
      <c r="BY802" s="154"/>
      <c r="BZ802" s="154"/>
      <c r="CA802" s="154"/>
      <c r="CB802" s="154"/>
      <c r="CC802" s="154"/>
      <c r="CD802" s="154"/>
      <c r="CE802" s="154"/>
      <c r="CF802" s="154"/>
      <c r="CG802" s="154"/>
      <c r="CH802" s="154"/>
      <c r="CI802" s="154"/>
      <c r="CJ802" s="154"/>
      <c r="CK802" s="154"/>
      <c r="CL802" s="154"/>
      <c r="CM802" s="154"/>
      <c r="CN802" s="154"/>
      <c r="CO802" s="154"/>
      <c r="CP802" s="154"/>
      <c r="CQ802" s="154"/>
      <c r="CR802" s="154"/>
      <c r="CS802" s="154"/>
      <c r="CT802" s="154"/>
      <c r="CU802" s="154"/>
      <c r="CV802" s="154"/>
      <c r="CW802" s="154"/>
      <c r="CX802" s="154"/>
      <c r="CY802" s="154"/>
      <c r="CZ802" s="154"/>
      <c r="DA802" s="154"/>
      <c r="DB802" s="154"/>
      <c r="DC802" s="154"/>
      <c r="DD802" s="154"/>
      <c r="DE802" s="154"/>
      <c r="DF802" s="154"/>
      <c r="DG802" s="154"/>
      <c r="DH802" s="154"/>
      <c r="DI802" s="154"/>
      <c r="DJ802" s="154"/>
      <c r="DK802" s="154"/>
      <c r="DL802" s="154"/>
      <c r="DM802" s="154"/>
      <c r="DN802" s="154"/>
      <c r="DO802" s="154"/>
      <c r="DP802" s="154"/>
      <c r="DQ802" s="154"/>
      <c r="DR802" s="154"/>
      <c r="DS802" s="154"/>
      <c r="DT802" s="154"/>
      <c r="DU802" s="154"/>
      <c r="DV802" s="154"/>
      <c r="DW802" s="154"/>
      <c r="DX802" s="154"/>
      <c r="DY802" s="154"/>
      <c r="DZ802" s="154"/>
      <c r="EA802" s="154"/>
      <c r="EB802" s="154"/>
      <c r="EC802" s="154"/>
      <c r="ED802" s="154"/>
      <c r="EE802" s="154"/>
      <c r="EF802" s="154"/>
      <c r="EG802" s="154"/>
      <c r="EH802" s="154"/>
      <c r="EI802" s="154"/>
      <c r="EJ802" s="154"/>
      <c r="EK802" s="154"/>
      <c r="EL802" s="154"/>
      <c r="EM802" s="154"/>
      <c r="EN802" s="154"/>
      <c r="EO802" s="154"/>
      <c r="EP802" s="154"/>
      <c r="EQ802" s="154"/>
      <c r="ER802" s="154"/>
      <c r="ES802" s="154"/>
      <c r="ET802" s="154"/>
      <c r="EU802" s="154"/>
      <c r="EV802" s="154"/>
      <c r="EW802" s="154"/>
      <c r="EX802" s="154"/>
      <c r="EY802" s="154"/>
      <c r="EZ802" s="154"/>
      <c r="FA802" s="154"/>
      <c r="FB802" s="154"/>
      <c r="FC802" s="154"/>
      <c r="FD802" s="154"/>
      <c r="FE802" s="154"/>
      <c r="FF802" s="154"/>
      <c r="FG802" s="154"/>
      <c r="FH802" s="154"/>
      <c r="FI802" s="154"/>
      <c r="FJ802" s="154"/>
      <c r="FK802" s="154"/>
      <c r="FL802" s="154"/>
      <c r="FM802" s="154"/>
      <c r="FN802" s="154"/>
      <c r="FO802" s="154"/>
      <c r="FP802" s="154"/>
      <c r="FQ802" s="154"/>
      <c r="FR802" s="154"/>
      <c r="FS802" s="154"/>
      <c r="FT802" s="154"/>
      <c r="FU802" s="154"/>
      <c r="FV802" s="154"/>
      <c r="FW802" s="154"/>
      <c r="FX802" s="154"/>
      <c r="FY802" s="154"/>
      <c r="FZ802" s="154"/>
      <c r="GA802" s="154"/>
      <c r="GB802" s="154"/>
      <c r="GC802" s="154"/>
      <c r="GD802" s="154"/>
      <c r="GE802" s="154"/>
      <c r="GF802" s="154"/>
      <c r="GG802" s="154"/>
      <c r="GH802" s="154"/>
      <c r="GI802" s="154"/>
      <c r="GJ802" s="154"/>
      <c r="GK802" s="154"/>
      <c r="GL802" s="154"/>
      <c r="GM802" s="154"/>
      <c r="GN802" s="154"/>
      <c r="GO802" s="154"/>
      <c r="GP802" s="154"/>
      <c r="GQ802" s="154"/>
      <c r="GR802" s="154"/>
      <c r="GS802" s="154"/>
      <c r="GT802" s="154"/>
      <c r="GU802" s="154"/>
      <c r="GV802" s="154"/>
      <c r="GW802" s="154"/>
      <c r="GX802" s="154"/>
      <c r="GY802" s="154"/>
      <c r="GZ802" s="154"/>
      <c r="HA802" s="154"/>
      <c r="HB802" s="154"/>
      <c r="HC802" s="154"/>
      <c r="HD802" s="154"/>
      <c r="HE802" s="154"/>
      <c r="HF802" s="154"/>
      <c r="HG802" s="154"/>
      <c r="HH802" s="154"/>
      <c r="HI802" s="154"/>
      <c r="HJ802" s="154"/>
      <c r="HK802" s="154"/>
      <c r="HL802" s="154"/>
      <c r="HM802" s="154"/>
      <c r="HN802" s="154"/>
      <c r="HO802" s="154"/>
      <c r="HP802" s="154"/>
      <c r="HQ802" s="154"/>
      <c r="HR802" s="154"/>
      <c r="HS802" s="154"/>
      <c r="HT802" s="154"/>
      <c r="HU802" s="154"/>
      <c r="HV802" s="154"/>
      <c r="HW802" s="154"/>
      <c r="HX802" s="154"/>
      <c r="HY802" s="154"/>
      <c r="HZ802" s="154"/>
      <c r="IA802" s="154"/>
      <c r="IB802" s="154"/>
      <c r="IC802" s="154"/>
      <c r="ID802" s="154"/>
      <c r="IE802" s="154"/>
      <c r="IF802" s="154"/>
      <c r="IG802" s="154"/>
      <c r="IH802" s="154"/>
      <c r="II802" s="154"/>
      <c r="IJ802" s="154"/>
      <c r="IK802" s="154"/>
      <c r="IL802" s="154"/>
      <c r="IM802" s="154"/>
      <c r="IN802" s="154"/>
      <c r="IO802" s="154"/>
      <c r="IP802" s="154"/>
      <c r="IQ802" s="154"/>
      <c r="IR802" s="154"/>
      <c r="IS802" s="154"/>
      <c r="IT802" s="154"/>
      <c r="IU802" s="154"/>
      <c r="IV802" s="154"/>
      <c r="IW802" s="154"/>
      <c r="IX802" s="154"/>
      <c r="IY802" s="154"/>
      <c r="IZ802" s="154"/>
      <c r="JA802" s="154"/>
      <c r="JB802" s="154"/>
      <c r="JC802" s="154"/>
      <c r="JD802" s="154"/>
      <c r="JE802" s="154"/>
      <c r="JF802" s="154"/>
      <c r="JG802" s="154"/>
      <c r="JH802" s="154"/>
      <c r="JI802" s="154"/>
      <c r="JJ802" s="154"/>
      <c r="JK802" s="154"/>
      <c r="JL802" s="154"/>
      <c r="JM802" s="154"/>
      <c r="JN802" s="154"/>
      <c r="JO802" s="154"/>
      <c r="JP802" s="154"/>
      <c r="JQ802" s="154"/>
      <c r="JR802" s="154"/>
      <c r="JS802" s="154"/>
      <c r="JT802" s="154"/>
      <c r="JU802" s="154"/>
      <c r="JV802" s="154"/>
      <c r="JW802" s="154"/>
      <c r="JX802" s="154"/>
      <c r="JY802" s="154"/>
      <c r="JZ802" s="154"/>
      <c r="KA802" s="154"/>
      <c r="KB802" s="154"/>
      <c r="KC802" s="154"/>
      <c r="KD802" s="154"/>
      <c r="KE802" s="154"/>
      <c r="KF802" s="154"/>
      <c r="KG802" s="154"/>
      <c r="KH802" s="154"/>
      <c r="KI802" s="154"/>
      <c r="KJ802" s="154"/>
      <c r="KK802" s="154"/>
      <c r="KL802" s="154"/>
      <c r="KM802" s="154"/>
      <c r="KN802" s="154"/>
      <c r="KO802" s="154"/>
      <c r="KP802" s="154"/>
      <c r="KQ802" s="154"/>
      <c r="KR802" s="154"/>
      <c r="KS802" s="154"/>
      <c r="KT802" s="154"/>
      <c r="KU802" s="154"/>
      <c r="KV802" s="154"/>
      <c r="KW802" s="154"/>
      <c r="KX802" s="154"/>
      <c r="KY802" s="154"/>
      <c r="KZ802" s="154"/>
      <c r="LA802" s="154"/>
      <c r="LB802" s="154"/>
      <c r="LC802" s="154"/>
      <c r="LD802" s="154"/>
      <c r="LE802" s="154"/>
      <c r="LF802" s="154"/>
      <c r="LG802" s="154"/>
      <c r="LH802" s="154"/>
      <c r="LI802" s="154"/>
      <c r="LJ802" s="154"/>
      <c r="LK802" s="154"/>
      <c r="LL802" s="154"/>
      <c r="LM802" s="154"/>
      <c r="LN802" s="154"/>
      <c r="LO802" s="154"/>
      <c r="LP802" s="154"/>
      <c r="LQ802" s="154"/>
      <c r="LR802" s="154"/>
      <c r="LS802" s="154"/>
      <c r="LT802" s="154"/>
      <c r="LU802" s="154"/>
      <c r="LV802" s="154"/>
      <c r="LW802" s="154"/>
      <c r="LX802" s="154"/>
      <c r="LY802" s="154"/>
      <c r="LZ802" s="154"/>
      <c r="MA802" s="154"/>
      <c r="MB802" s="154"/>
      <c r="MC802" s="154"/>
      <c r="MD802" s="154"/>
      <c r="ME802" s="154"/>
      <c r="MF802" s="154"/>
      <c r="MG802" s="154"/>
      <c r="MH802" s="154"/>
      <c r="MI802" s="154"/>
      <c r="MJ802" s="154"/>
      <c r="MK802" s="154"/>
      <c r="ML802" s="154"/>
      <c r="MM802" s="154"/>
      <c r="MN802" s="154"/>
      <c r="MO802" s="154"/>
      <c r="MP802" s="154"/>
      <c r="MQ802" s="154"/>
      <c r="MR802" s="154"/>
      <c r="MS802" s="154"/>
      <c r="MT802" s="154"/>
      <c r="MU802" s="154"/>
      <c r="MV802" s="154"/>
      <c r="MW802" s="154"/>
      <c r="MX802" s="154"/>
      <c r="MY802" s="154"/>
      <c r="MZ802" s="154"/>
      <c r="NA802" s="154"/>
      <c r="NB802" s="154"/>
      <c r="NC802" s="154"/>
      <c r="ND802" s="154"/>
      <c r="NE802" s="154"/>
      <c r="NF802" s="154"/>
      <c r="NG802" s="154"/>
      <c r="NH802" s="154"/>
      <c r="NI802" s="154"/>
      <c r="NJ802" s="154"/>
      <c r="NK802" s="154"/>
      <c r="NL802" s="154"/>
      <c r="NM802" s="154"/>
      <c r="NN802" s="154"/>
      <c r="NO802" s="154"/>
      <c r="NP802" s="154"/>
      <c r="NQ802" s="154"/>
      <c r="NR802" s="154"/>
      <c r="NS802" s="154"/>
      <c r="NT802" s="154"/>
      <c r="NU802" s="154"/>
      <c r="NV802" s="154"/>
      <c r="NW802" s="154"/>
      <c r="NX802" s="154"/>
      <c r="NY802" s="154"/>
      <c r="NZ802" s="154"/>
      <c r="OA802" s="154"/>
      <c r="OB802" s="154"/>
      <c r="OC802" s="154"/>
      <c r="OD802" s="154"/>
      <c r="OE802" s="154"/>
      <c r="OF802" s="154"/>
      <c r="OG802" s="154"/>
      <c r="OH802" s="154"/>
      <c r="OI802" s="154"/>
      <c r="OJ802" s="154"/>
      <c r="OK802" s="154"/>
      <c r="OL802" s="154"/>
      <c r="OM802" s="154"/>
      <c r="ON802" s="154"/>
      <c r="OO802" s="154"/>
      <c r="OP802" s="154"/>
      <c r="OQ802" s="154"/>
      <c r="OR802" s="154"/>
      <c r="OS802" s="154"/>
      <c r="OT802" s="154"/>
      <c r="OU802" s="154"/>
      <c r="OV802" s="154"/>
      <c r="OW802" s="154"/>
      <c r="OX802" s="154"/>
      <c r="OY802" s="154"/>
      <c r="OZ802" s="154"/>
      <c r="PA802" s="154"/>
      <c r="PB802" s="154"/>
      <c r="PC802" s="154"/>
      <c r="PD802" s="154"/>
      <c r="PE802" s="154"/>
      <c r="PF802" s="154"/>
      <c r="PG802" s="154"/>
      <c r="PH802" s="154"/>
      <c r="PI802" s="154"/>
      <c r="PJ802" s="154"/>
      <c r="PK802" s="154"/>
      <c r="PL802" s="154"/>
      <c r="PM802" s="154"/>
      <c r="PN802" s="154"/>
      <c r="PO802" s="154"/>
      <c r="PP802" s="154"/>
      <c r="PQ802" s="154"/>
      <c r="PR802" s="154"/>
      <c r="PS802" s="154"/>
      <c r="PT802" s="154"/>
      <c r="PU802" s="154"/>
      <c r="PV802" s="154"/>
      <c r="PW802" s="154"/>
      <c r="PX802" s="154"/>
      <c r="PY802" s="154"/>
      <c r="PZ802" s="154"/>
      <c r="QA802" s="154"/>
      <c r="QB802" s="154"/>
      <c r="QC802" s="154"/>
      <c r="QD802" s="154"/>
      <c r="QE802" s="154"/>
      <c r="QF802" s="154"/>
      <c r="QG802" s="154"/>
      <c r="QH802" s="154"/>
      <c r="QI802" s="154"/>
      <c r="QJ802" s="154"/>
      <c r="QK802" s="154"/>
      <c r="QL802" s="154"/>
      <c r="QM802" s="154"/>
      <c r="QN802" s="154"/>
      <c r="QO802" s="154"/>
      <c r="QP802" s="154"/>
      <c r="QQ802" s="154"/>
      <c r="QR802" s="154"/>
      <c r="QS802" s="154"/>
      <c r="QT802" s="154"/>
      <c r="QU802" s="154"/>
      <c r="QV802" s="154"/>
      <c r="QW802" s="154"/>
      <c r="QX802" s="154"/>
      <c r="QY802" s="154"/>
      <c r="QZ802" s="154"/>
      <c r="RA802" s="154"/>
      <c r="RB802" s="154"/>
      <c r="RC802" s="154"/>
      <c r="RD802" s="154"/>
      <c r="RE802" s="154"/>
      <c r="RF802" s="154"/>
      <c r="RG802" s="154"/>
      <c r="RH802" s="154"/>
      <c r="RI802" s="154"/>
      <c r="RJ802" s="154"/>
      <c r="RK802" s="154"/>
      <c r="RL802" s="154"/>
      <c r="RM802" s="154"/>
      <c r="RN802" s="154"/>
      <c r="RO802" s="154"/>
      <c r="RP802" s="154"/>
      <c r="RQ802" s="154"/>
      <c r="RR802" s="154"/>
      <c r="RS802" s="154"/>
      <c r="RT802" s="154"/>
      <c r="RU802" s="154"/>
      <c r="RV802" s="154"/>
      <c r="RW802" s="154"/>
      <c r="RX802" s="154"/>
      <c r="RY802" s="154"/>
      <c r="RZ802" s="154"/>
      <c r="SA802" s="154"/>
      <c r="SB802" s="154"/>
      <c r="SC802" s="154"/>
      <c r="SD802" s="154"/>
      <c r="SE802" s="154"/>
      <c r="SF802" s="154"/>
      <c r="SG802" s="154"/>
      <c r="SH802" s="154"/>
      <c r="SI802" s="154"/>
      <c r="SJ802" s="154"/>
      <c r="SK802" s="154"/>
      <c r="SL802" s="154"/>
      <c r="SM802" s="154"/>
      <c r="SN802" s="154"/>
      <c r="SO802" s="154"/>
      <c r="SP802" s="154"/>
      <c r="SQ802" s="154"/>
      <c r="SR802" s="154"/>
      <c r="SS802" s="154"/>
      <c r="ST802" s="154"/>
      <c r="SU802" s="154"/>
      <c r="SV802" s="154"/>
      <c r="SW802" s="154"/>
      <c r="SX802" s="154"/>
      <c r="SY802" s="154"/>
      <c r="SZ802" s="154"/>
      <c r="TA802" s="154"/>
      <c r="TB802" s="154"/>
      <c r="TC802" s="154"/>
      <c r="TD802" s="154"/>
      <c r="TE802" s="154"/>
      <c r="TF802" s="154"/>
      <c r="TG802" s="154"/>
      <c r="TH802" s="154"/>
      <c r="TI802" s="154"/>
      <c r="TJ802" s="154"/>
      <c r="TK802" s="154"/>
      <c r="TL802" s="154"/>
      <c r="TM802" s="154"/>
      <c r="TN802" s="154"/>
      <c r="TO802" s="154"/>
      <c r="TP802" s="154"/>
      <c r="TQ802" s="154"/>
      <c r="TR802" s="154"/>
      <c r="TS802" s="154"/>
      <c r="TT802" s="154"/>
      <c r="TU802" s="154"/>
      <c r="TV802" s="154"/>
      <c r="TW802" s="154"/>
      <c r="TX802" s="154"/>
      <c r="TY802" s="154"/>
      <c r="TZ802" s="154"/>
      <c r="UA802" s="154"/>
      <c r="UB802" s="154"/>
      <c r="UC802" s="154"/>
      <c r="UD802" s="154"/>
      <c r="UE802" s="154"/>
      <c r="UF802" s="154"/>
      <c r="UG802" s="154"/>
      <c r="UH802" s="154"/>
      <c r="UI802" s="154"/>
      <c r="UJ802" s="154"/>
      <c r="UK802" s="154"/>
      <c r="UL802" s="154"/>
      <c r="UM802" s="154"/>
      <c r="UN802" s="154"/>
      <c r="UO802" s="154"/>
      <c r="UP802" s="154"/>
      <c r="UQ802" s="154"/>
      <c r="UR802" s="154"/>
      <c r="US802" s="154"/>
      <c r="UT802" s="154"/>
      <c r="UU802" s="154"/>
      <c r="UV802" s="154"/>
      <c r="UW802" s="154"/>
      <c r="UX802" s="154"/>
      <c r="UY802" s="154"/>
      <c r="UZ802" s="154"/>
      <c r="VA802" s="154"/>
      <c r="VB802" s="154"/>
      <c r="VC802" s="154"/>
      <c r="VD802" s="154"/>
      <c r="VE802" s="154"/>
      <c r="VF802" s="154"/>
      <c r="VG802" s="154"/>
      <c r="VH802" s="154"/>
      <c r="VI802" s="154"/>
      <c r="VJ802" s="154"/>
      <c r="VK802" s="154"/>
      <c r="VL802" s="154"/>
      <c r="VM802" s="154"/>
      <c r="VN802" s="154"/>
      <c r="VO802" s="154"/>
      <c r="VP802" s="154"/>
      <c r="VQ802" s="154"/>
      <c r="VR802" s="154"/>
      <c r="VS802" s="154"/>
      <c r="VT802" s="154"/>
      <c r="VU802" s="154"/>
      <c r="VV802" s="154"/>
      <c r="VW802" s="154"/>
    </row>
    <row r="803" spans="1:595" s="153" customFormat="1" ht="59.25" customHeight="1">
      <c r="A803" s="798"/>
      <c r="B803" s="673" t="s">
        <v>1657</v>
      </c>
      <c r="C803" s="501" t="s">
        <v>1658</v>
      </c>
      <c r="D803" s="659" t="s">
        <v>1290</v>
      </c>
      <c r="E803" s="700" t="s">
        <v>1659</v>
      </c>
      <c r="F803" s="653" t="s">
        <v>51</v>
      </c>
      <c r="G803" s="664">
        <v>43901</v>
      </c>
      <c r="H803" s="653" t="s">
        <v>24</v>
      </c>
      <c r="I803" s="197" t="s">
        <v>352</v>
      </c>
      <c r="J803" s="197" t="s">
        <v>260</v>
      </c>
      <c r="K803" s="197" t="s">
        <v>1660</v>
      </c>
      <c r="L803" s="197" t="s">
        <v>28</v>
      </c>
      <c r="M803" s="152">
        <f t="shared" ref="M803:R803" si="117">M804</f>
        <v>165000</v>
      </c>
      <c r="N803" s="152">
        <f t="shared" si="117"/>
        <v>165000</v>
      </c>
      <c r="O803" s="152">
        <f t="shared" si="117"/>
        <v>235000</v>
      </c>
      <c r="P803" s="152">
        <f t="shared" si="117"/>
        <v>235000</v>
      </c>
      <c r="Q803" s="152">
        <f t="shared" si="117"/>
        <v>235000</v>
      </c>
      <c r="R803" s="152">
        <f t="shared" si="117"/>
        <v>235000</v>
      </c>
      <c r="S803" s="546"/>
      <c r="AU803" s="154"/>
      <c r="AV803" s="154"/>
      <c r="AW803" s="154"/>
      <c r="AX803" s="154"/>
      <c r="AY803" s="154"/>
      <c r="AZ803" s="154"/>
      <c r="BA803" s="154"/>
      <c r="BB803" s="154"/>
      <c r="BC803" s="154"/>
      <c r="BD803" s="154"/>
      <c r="BE803" s="154"/>
      <c r="BF803" s="154"/>
      <c r="BG803" s="154"/>
      <c r="BH803" s="154"/>
      <c r="BI803" s="154"/>
      <c r="BJ803" s="154"/>
      <c r="BK803" s="154"/>
      <c r="BL803" s="154"/>
      <c r="BM803" s="154"/>
      <c r="BN803" s="154"/>
      <c r="BO803" s="154"/>
      <c r="BP803" s="154"/>
      <c r="BQ803" s="154"/>
      <c r="BR803" s="154"/>
      <c r="BS803" s="154"/>
      <c r="BT803" s="154"/>
      <c r="BU803" s="154"/>
      <c r="BV803" s="154"/>
      <c r="BW803" s="154"/>
      <c r="BX803" s="154"/>
      <c r="BY803" s="154"/>
      <c r="BZ803" s="154"/>
      <c r="CA803" s="154"/>
      <c r="CB803" s="154"/>
      <c r="CC803" s="154"/>
      <c r="CD803" s="154"/>
      <c r="CE803" s="154"/>
      <c r="CF803" s="154"/>
      <c r="CG803" s="154"/>
      <c r="CH803" s="154"/>
      <c r="CI803" s="154"/>
      <c r="CJ803" s="154"/>
      <c r="CK803" s="154"/>
      <c r="CL803" s="154"/>
      <c r="CM803" s="154"/>
      <c r="CN803" s="154"/>
      <c r="CO803" s="154"/>
      <c r="CP803" s="154"/>
      <c r="CQ803" s="154"/>
      <c r="CR803" s="154"/>
      <c r="CS803" s="154"/>
      <c r="CT803" s="154"/>
      <c r="CU803" s="154"/>
      <c r="CV803" s="154"/>
      <c r="CW803" s="154"/>
      <c r="CX803" s="154"/>
      <c r="CY803" s="154"/>
      <c r="CZ803" s="154"/>
      <c r="DA803" s="154"/>
      <c r="DB803" s="154"/>
      <c r="DC803" s="154"/>
      <c r="DD803" s="154"/>
      <c r="DE803" s="154"/>
      <c r="DF803" s="154"/>
      <c r="DG803" s="154"/>
      <c r="DH803" s="154"/>
      <c r="DI803" s="154"/>
      <c r="DJ803" s="154"/>
      <c r="DK803" s="154"/>
      <c r="DL803" s="154"/>
      <c r="DM803" s="154"/>
      <c r="DN803" s="154"/>
      <c r="DO803" s="154"/>
      <c r="DP803" s="154"/>
      <c r="DQ803" s="154"/>
      <c r="DR803" s="154"/>
      <c r="DS803" s="154"/>
      <c r="DT803" s="154"/>
      <c r="DU803" s="154"/>
      <c r="DV803" s="154"/>
      <c r="DW803" s="154"/>
      <c r="DX803" s="154"/>
      <c r="DY803" s="154"/>
      <c r="DZ803" s="154"/>
      <c r="EA803" s="154"/>
      <c r="EB803" s="154"/>
      <c r="EC803" s="154"/>
      <c r="ED803" s="154"/>
      <c r="EE803" s="154"/>
      <c r="EF803" s="154"/>
      <c r="EG803" s="154"/>
      <c r="EH803" s="154"/>
      <c r="EI803" s="154"/>
      <c r="EJ803" s="154"/>
      <c r="EK803" s="154"/>
      <c r="EL803" s="154"/>
      <c r="EM803" s="154"/>
      <c r="EN803" s="154"/>
      <c r="EO803" s="154"/>
      <c r="EP803" s="154"/>
      <c r="EQ803" s="154"/>
      <c r="ER803" s="154"/>
      <c r="ES803" s="154"/>
      <c r="ET803" s="154"/>
      <c r="EU803" s="154"/>
      <c r="EV803" s="154"/>
      <c r="EW803" s="154"/>
      <c r="EX803" s="154"/>
      <c r="EY803" s="154"/>
      <c r="EZ803" s="154"/>
      <c r="FA803" s="154"/>
      <c r="FB803" s="154"/>
      <c r="FC803" s="154"/>
      <c r="FD803" s="154"/>
      <c r="FE803" s="154"/>
      <c r="FF803" s="154"/>
      <c r="FG803" s="154"/>
      <c r="FH803" s="154"/>
      <c r="FI803" s="154"/>
      <c r="FJ803" s="154"/>
      <c r="FK803" s="154"/>
      <c r="FL803" s="154"/>
      <c r="FM803" s="154"/>
      <c r="FN803" s="154"/>
      <c r="FO803" s="154"/>
      <c r="FP803" s="154"/>
      <c r="FQ803" s="154"/>
      <c r="FR803" s="154"/>
      <c r="FS803" s="154"/>
      <c r="FT803" s="154"/>
      <c r="FU803" s="154"/>
      <c r="FV803" s="154"/>
      <c r="FW803" s="154"/>
      <c r="FX803" s="154"/>
      <c r="FY803" s="154"/>
      <c r="FZ803" s="154"/>
      <c r="GA803" s="154"/>
      <c r="GB803" s="154"/>
      <c r="GC803" s="154"/>
      <c r="GD803" s="154"/>
      <c r="GE803" s="154"/>
      <c r="GF803" s="154"/>
      <c r="GG803" s="154"/>
      <c r="GH803" s="154"/>
      <c r="GI803" s="154"/>
      <c r="GJ803" s="154"/>
      <c r="GK803" s="154"/>
      <c r="GL803" s="154"/>
      <c r="GM803" s="154"/>
      <c r="GN803" s="154"/>
      <c r="GO803" s="154"/>
      <c r="GP803" s="154"/>
      <c r="GQ803" s="154"/>
      <c r="GR803" s="154"/>
      <c r="GS803" s="154"/>
      <c r="GT803" s="154"/>
      <c r="GU803" s="154"/>
      <c r="GV803" s="154"/>
      <c r="GW803" s="154"/>
      <c r="GX803" s="154"/>
      <c r="GY803" s="154"/>
      <c r="GZ803" s="154"/>
      <c r="HA803" s="154"/>
      <c r="HB803" s="154"/>
      <c r="HC803" s="154"/>
      <c r="HD803" s="154"/>
      <c r="HE803" s="154"/>
      <c r="HF803" s="154"/>
      <c r="HG803" s="154"/>
      <c r="HH803" s="154"/>
      <c r="HI803" s="154"/>
      <c r="HJ803" s="154"/>
      <c r="HK803" s="154"/>
      <c r="HL803" s="154"/>
      <c r="HM803" s="154"/>
      <c r="HN803" s="154"/>
      <c r="HO803" s="154"/>
      <c r="HP803" s="154"/>
      <c r="HQ803" s="154"/>
      <c r="HR803" s="154"/>
      <c r="HS803" s="154"/>
      <c r="HT803" s="154"/>
      <c r="HU803" s="154"/>
      <c r="HV803" s="154"/>
      <c r="HW803" s="154"/>
      <c r="HX803" s="154"/>
      <c r="HY803" s="154"/>
      <c r="HZ803" s="154"/>
      <c r="IA803" s="154"/>
      <c r="IB803" s="154"/>
      <c r="IC803" s="154"/>
      <c r="ID803" s="154"/>
      <c r="IE803" s="154"/>
      <c r="IF803" s="154"/>
      <c r="IG803" s="154"/>
      <c r="IH803" s="154"/>
      <c r="II803" s="154"/>
      <c r="IJ803" s="154"/>
      <c r="IK803" s="154"/>
      <c r="IL803" s="154"/>
      <c r="IM803" s="154"/>
      <c r="IN803" s="154"/>
      <c r="IO803" s="154"/>
      <c r="IP803" s="154"/>
      <c r="IQ803" s="154"/>
      <c r="IR803" s="154"/>
      <c r="IS803" s="154"/>
      <c r="IT803" s="154"/>
      <c r="IU803" s="154"/>
      <c r="IV803" s="154"/>
      <c r="IW803" s="154"/>
      <c r="IX803" s="154"/>
      <c r="IY803" s="154"/>
      <c r="IZ803" s="154"/>
      <c r="JA803" s="154"/>
      <c r="JB803" s="154"/>
      <c r="JC803" s="154"/>
      <c r="JD803" s="154"/>
      <c r="JE803" s="154"/>
      <c r="JF803" s="154"/>
      <c r="JG803" s="154"/>
      <c r="JH803" s="154"/>
      <c r="JI803" s="154"/>
      <c r="JJ803" s="154"/>
      <c r="JK803" s="154"/>
      <c r="JL803" s="154"/>
      <c r="JM803" s="154"/>
      <c r="JN803" s="154"/>
      <c r="JO803" s="154"/>
      <c r="JP803" s="154"/>
      <c r="JQ803" s="154"/>
      <c r="JR803" s="154"/>
      <c r="JS803" s="154"/>
      <c r="JT803" s="154"/>
      <c r="JU803" s="154"/>
      <c r="JV803" s="154"/>
      <c r="JW803" s="154"/>
      <c r="JX803" s="154"/>
      <c r="JY803" s="154"/>
      <c r="JZ803" s="154"/>
      <c r="KA803" s="154"/>
      <c r="KB803" s="154"/>
      <c r="KC803" s="154"/>
      <c r="KD803" s="154"/>
      <c r="KE803" s="154"/>
      <c r="KF803" s="154"/>
      <c r="KG803" s="154"/>
      <c r="KH803" s="154"/>
      <c r="KI803" s="154"/>
      <c r="KJ803" s="154"/>
      <c r="KK803" s="154"/>
      <c r="KL803" s="154"/>
      <c r="KM803" s="154"/>
      <c r="KN803" s="154"/>
      <c r="KO803" s="154"/>
      <c r="KP803" s="154"/>
      <c r="KQ803" s="154"/>
      <c r="KR803" s="154"/>
      <c r="KS803" s="154"/>
      <c r="KT803" s="154"/>
      <c r="KU803" s="154"/>
      <c r="KV803" s="154"/>
      <c r="KW803" s="154"/>
      <c r="KX803" s="154"/>
      <c r="KY803" s="154"/>
      <c r="KZ803" s="154"/>
      <c r="LA803" s="154"/>
      <c r="LB803" s="154"/>
      <c r="LC803" s="154"/>
      <c r="LD803" s="154"/>
      <c r="LE803" s="154"/>
      <c r="LF803" s="154"/>
      <c r="LG803" s="154"/>
      <c r="LH803" s="154"/>
      <c r="LI803" s="154"/>
      <c r="LJ803" s="154"/>
      <c r="LK803" s="154"/>
      <c r="LL803" s="154"/>
      <c r="LM803" s="154"/>
      <c r="LN803" s="154"/>
      <c r="LO803" s="154"/>
      <c r="LP803" s="154"/>
      <c r="LQ803" s="154"/>
      <c r="LR803" s="154"/>
      <c r="LS803" s="154"/>
      <c r="LT803" s="154"/>
      <c r="LU803" s="154"/>
      <c r="LV803" s="154"/>
      <c r="LW803" s="154"/>
      <c r="LX803" s="154"/>
      <c r="LY803" s="154"/>
      <c r="LZ803" s="154"/>
      <c r="MA803" s="154"/>
      <c r="MB803" s="154"/>
      <c r="MC803" s="154"/>
      <c r="MD803" s="154"/>
      <c r="ME803" s="154"/>
      <c r="MF803" s="154"/>
      <c r="MG803" s="154"/>
      <c r="MH803" s="154"/>
      <c r="MI803" s="154"/>
      <c r="MJ803" s="154"/>
      <c r="MK803" s="154"/>
      <c r="ML803" s="154"/>
      <c r="MM803" s="154"/>
      <c r="MN803" s="154"/>
      <c r="MO803" s="154"/>
      <c r="MP803" s="154"/>
      <c r="MQ803" s="154"/>
      <c r="MR803" s="154"/>
      <c r="MS803" s="154"/>
      <c r="MT803" s="154"/>
      <c r="MU803" s="154"/>
      <c r="MV803" s="154"/>
      <c r="MW803" s="154"/>
      <c r="MX803" s="154"/>
      <c r="MY803" s="154"/>
      <c r="MZ803" s="154"/>
      <c r="NA803" s="154"/>
      <c r="NB803" s="154"/>
      <c r="NC803" s="154"/>
      <c r="ND803" s="154"/>
      <c r="NE803" s="154"/>
      <c r="NF803" s="154"/>
      <c r="NG803" s="154"/>
      <c r="NH803" s="154"/>
      <c r="NI803" s="154"/>
      <c r="NJ803" s="154"/>
      <c r="NK803" s="154"/>
      <c r="NL803" s="154"/>
      <c r="NM803" s="154"/>
      <c r="NN803" s="154"/>
      <c r="NO803" s="154"/>
      <c r="NP803" s="154"/>
      <c r="NQ803" s="154"/>
      <c r="NR803" s="154"/>
      <c r="NS803" s="154"/>
      <c r="NT803" s="154"/>
      <c r="NU803" s="154"/>
      <c r="NV803" s="154"/>
      <c r="NW803" s="154"/>
      <c r="NX803" s="154"/>
      <c r="NY803" s="154"/>
      <c r="NZ803" s="154"/>
      <c r="OA803" s="154"/>
      <c r="OB803" s="154"/>
      <c r="OC803" s="154"/>
      <c r="OD803" s="154"/>
      <c r="OE803" s="154"/>
      <c r="OF803" s="154"/>
      <c r="OG803" s="154"/>
      <c r="OH803" s="154"/>
      <c r="OI803" s="154"/>
      <c r="OJ803" s="154"/>
      <c r="OK803" s="154"/>
      <c r="OL803" s="154"/>
      <c r="OM803" s="154"/>
      <c r="ON803" s="154"/>
      <c r="OO803" s="154"/>
      <c r="OP803" s="154"/>
      <c r="OQ803" s="154"/>
      <c r="OR803" s="154"/>
      <c r="OS803" s="154"/>
      <c r="OT803" s="154"/>
      <c r="OU803" s="154"/>
      <c r="OV803" s="154"/>
      <c r="OW803" s="154"/>
      <c r="OX803" s="154"/>
      <c r="OY803" s="154"/>
      <c r="OZ803" s="154"/>
      <c r="PA803" s="154"/>
      <c r="PB803" s="154"/>
      <c r="PC803" s="154"/>
      <c r="PD803" s="154"/>
      <c r="PE803" s="154"/>
      <c r="PF803" s="154"/>
      <c r="PG803" s="154"/>
      <c r="PH803" s="154"/>
      <c r="PI803" s="154"/>
      <c r="PJ803" s="154"/>
      <c r="PK803" s="154"/>
      <c r="PL803" s="154"/>
      <c r="PM803" s="154"/>
      <c r="PN803" s="154"/>
      <c r="PO803" s="154"/>
      <c r="PP803" s="154"/>
      <c r="PQ803" s="154"/>
      <c r="PR803" s="154"/>
      <c r="PS803" s="154"/>
      <c r="PT803" s="154"/>
      <c r="PU803" s="154"/>
      <c r="PV803" s="154"/>
      <c r="PW803" s="154"/>
      <c r="PX803" s="154"/>
      <c r="PY803" s="154"/>
      <c r="PZ803" s="154"/>
      <c r="QA803" s="154"/>
      <c r="QB803" s="154"/>
      <c r="QC803" s="154"/>
      <c r="QD803" s="154"/>
      <c r="QE803" s="154"/>
      <c r="QF803" s="154"/>
      <c r="QG803" s="154"/>
      <c r="QH803" s="154"/>
      <c r="QI803" s="154"/>
      <c r="QJ803" s="154"/>
      <c r="QK803" s="154"/>
      <c r="QL803" s="154"/>
      <c r="QM803" s="154"/>
      <c r="QN803" s="154"/>
      <c r="QO803" s="154"/>
      <c r="QP803" s="154"/>
      <c r="QQ803" s="154"/>
      <c r="QR803" s="154"/>
      <c r="QS803" s="154"/>
      <c r="QT803" s="154"/>
      <c r="QU803" s="154"/>
      <c r="QV803" s="154"/>
      <c r="QW803" s="154"/>
      <c r="QX803" s="154"/>
      <c r="QY803" s="154"/>
      <c r="QZ803" s="154"/>
      <c r="RA803" s="154"/>
      <c r="RB803" s="154"/>
      <c r="RC803" s="154"/>
      <c r="RD803" s="154"/>
      <c r="RE803" s="154"/>
      <c r="RF803" s="154"/>
      <c r="RG803" s="154"/>
      <c r="RH803" s="154"/>
      <c r="RI803" s="154"/>
      <c r="RJ803" s="154"/>
      <c r="RK803" s="154"/>
      <c r="RL803" s="154"/>
      <c r="RM803" s="154"/>
      <c r="RN803" s="154"/>
      <c r="RO803" s="154"/>
      <c r="RP803" s="154"/>
      <c r="RQ803" s="154"/>
      <c r="RR803" s="154"/>
      <c r="RS803" s="154"/>
      <c r="RT803" s="154"/>
      <c r="RU803" s="154"/>
      <c r="RV803" s="154"/>
      <c r="RW803" s="154"/>
      <c r="RX803" s="154"/>
      <c r="RY803" s="154"/>
      <c r="RZ803" s="154"/>
      <c r="SA803" s="154"/>
      <c r="SB803" s="154"/>
      <c r="SC803" s="154"/>
      <c r="SD803" s="154"/>
      <c r="SE803" s="154"/>
      <c r="SF803" s="154"/>
      <c r="SG803" s="154"/>
      <c r="SH803" s="154"/>
      <c r="SI803" s="154"/>
      <c r="SJ803" s="154"/>
      <c r="SK803" s="154"/>
      <c r="SL803" s="154"/>
      <c r="SM803" s="154"/>
      <c r="SN803" s="154"/>
      <c r="SO803" s="154"/>
      <c r="SP803" s="154"/>
      <c r="SQ803" s="154"/>
      <c r="SR803" s="154"/>
      <c r="SS803" s="154"/>
      <c r="ST803" s="154"/>
      <c r="SU803" s="154"/>
      <c r="SV803" s="154"/>
      <c r="SW803" s="154"/>
      <c r="SX803" s="154"/>
      <c r="SY803" s="154"/>
      <c r="SZ803" s="154"/>
      <c r="TA803" s="154"/>
      <c r="TB803" s="154"/>
      <c r="TC803" s="154"/>
      <c r="TD803" s="154"/>
      <c r="TE803" s="154"/>
      <c r="TF803" s="154"/>
      <c r="TG803" s="154"/>
      <c r="TH803" s="154"/>
      <c r="TI803" s="154"/>
      <c r="TJ803" s="154"/>
      <c r="TK803" s="154"/>
      <c r="TL803" s="154"/>
      <c r="TM803" s="154"/>
      <c r="TN803" s="154"/>
      <c r="TO803" s="154"/>
      <c r="TP803" s="154"/>
      <c r="TQ803" s="154"/>
      <c r="TR803" s="154"/>
      <c r="TS803" s="154"/>
      <c r="TT803" s="154"/>
      <c r="TU803" s="154"/>
      <c r="TV803" s="154"/>
      <c r="TW803" s="154"/>
      <c r="TX803" s="154"/>
      <c r="TY803" s="154"/>
      <c r="TZ803" s="154"/>
      <c r="UA803" s="154"/>
      <c r="UB803" s="154"/>
      <c r="UC803" s="154"/>
      <c r="UD803" s="154"/>
      <c r="UE803" s="154"/>
      <c r="UF803" s="154"/>
      <c r="UG803" s="154"/>
      <c r="UH803" s="154"/>
      <c r="UI803" s="154"/>
      <c r="UJ803" s="154"/>
      <c r="UK803" s="154"/>
      <c r="UL803" s="154"/>
      <c r="UM803" s="154"/>
      <c r="UN803" s="154"/>
      <c r="UO803" s="154"/>
      <c r="UP803" s="154"/>
      <c r="UQ803" s="154"/>
      <c r="UR803" s="154"/>
      <c r="US803" s="154"/>
      <c r="UT803" s="154"/>
      <c r="UU803" s="154"/>
      <c r="UV803" s="154"/>
      <c r="UW803" s="154"/>
      <c r="UX803" s="154"/>
      <c r="UY803" s="154"/>
      <c r="UZ803" s="154"/>
      <c r="VA803" s="154"/>
      <c r="VB803" s="154"/>
      <c r="VC803" s="154"/>
      <c r="VD803" s="154"/>
      <c r="VE803" s="154"/>
      <c r="VF803" s="154"/>
      <c r="VG803" s="154"/>
      <c r="VH803" s="154"/>
      <c r="VI803" s="154"/>
      <c r="VJ803" s="154"/>
      <c r="VK803" s="154"/>
      <c r="VL803" s="154"/>
      <c r="VM803" s="154"/>
      <c r="VN803" s="154"/>
      <c r="VO803" s="154"/>
      <c r="VP803" s="154"/>
      <c r="VQ803" s="154"/>
      <c r="VR803" s="154"/>
      <c r="VS803" s="154"/>
      <c r="VT803" s="154"/>
      <c r="VU803" s="154"/>
      <c r="VV803" s="154"/>
      <c r="VW803" s="154"/>
    </row>
    <row r="804" spans="1:595" s="153" customFormat="1" ht="139.5" customHeight="1">
      <c r="A804" s="798"/>
      <c r="B804" s="689"/>
      <c r="C804" s="500"/>
      <c r="D804" s="660"/>
      <c r="E804" s="701"/>
      <c r="F804" s="663"/>
      <c r="G804" s="665"/>
      <c r="H804" s="663"/>
      <c r="I804" s="175" t="s">
        <v>352</v>
      </c>
      <c r="J804" s="175" t="s">
        <v>260</v>
      </c>
      <c r="K804" s="175" t="s">
        <v>1660</v>
      </c>
      <c r="L804" s="175" t="s">
        <v>424</v>
      </c>
      <c r="M804" s="155">
        <v>165000</v>
      </c>
      <c r="N804" s="155">
        <v>165000</v>
      </c>
      <c r="O804" s="155">
        <v>235000</v>
      </c>
      <c r="P804" s="199">
        <v>235000</v>
      </c>
      <c r="Q804" s="155">
        <v>235000</v>
      </c>
      <c r="R804" s="155">
        <v>235000</v>
      </c>
      <c r="S804" s="546">
        <v>3</v>
      </c>
      <c r="AU804" s="154"/>
      <c r="AV804" s="154"/>
      <c r="AW804" s="154"/>
      <c r="AX804" s="154"/>
      <c r="AY804" s="154"/>
      <c r="AZ804" s="154"/>
      <c r="BA804" s="154"/>
      <c r="BB804" s="154"/>
      <c r="BC804" s="154"/>
      <c r="BD804" s="154"/>
      <c r="BE804" s="154"/>
      <c r="BF804" s="154"/>
      <c r="BG804" s="154"/>
      <c r="BH804" s="154"/>
      <c r="BI804" s="154"/>
      <c r="BJ804" s="154"/>
      <c r="BK804" s="154"/>
      <c r="BL804" s="154"/>
      <c r="BM804" s="154"/>
      <c r="BN804" s="154"/>
      <c r="BO804" s="154"/>
      <c r="BP804" s="154"/>
      <c r="BQ804" s="154"/>
      <c r="BR804" s="154"/>
      <c r="BS804" s="154"/>
      <c r="BT804" s="154"/>
      <c r="BU804" s="154"/>
      <c r="BV804" s="154"/>
      <c r="BW804" s="154"/>
      <c r="BX804" s="154"/>
      <c r="BY804" s="154"/>
      <c r="BZ804" s="154"/>
      <c r="CA804" s="154"/>
      <c r="CB804" s="154"/>
      <c r="CC804" s="154"/>
      <c r="CD804" s="154"/>
      <c r="CE804" s="154"/>
      <c r="CF804" s="154"/>
      <c r="CG804" s="154"/>
      <c r="CH804" s="154"/>
      <c r="CI804" s="154"/>
      <c r="CJ804" s="154"/>
      <c r="CK804" s="154"/>
      <c r="CL804" s="154"/>
      <c r="CM804" s="154"/>
      <c r="CN804" s="154"/>
      <c r="CO804" s="154"/>
      <c r="CP804" s="154"/>
      <c r="CQ804" s="154"/>
      <c r="CR804" s="154"/>
      <c r="CS804" s="154"/>
      <c r="CT804" s="154"/>
      <c r="CU804" s="154"/>
      <c r="CV804" s="154"/>
      <c r="CW804" s="154"/>
      <c r="CX804" s="154"/>
      <c r="CY804" s="154"/>
      <c r="CZ804" s="154"/>
      <c r="DA804" s="154"/>
      <c r="DB804" s="154"/>
      <c r="DC804" s="154"/>
      <c r="DD804" s="154"/>
      <c r="DE804" s="154"/>
      <c r="DF804" s="154"/>
      <c r="DG804" s="154"/>
      <c r="DH804" s="154"/>
      <c r="DI804" s="154"/>
      <c r="DJ804" s="154"/>
      <c r="DK804" s="154"/>
      <c r="DL804" s="154"/>
      <c r="DM804" s="154"/>
      <c r="DN804" s="154"/>
      <c r="DO804" s="154"/>
      <c r="DP804" s="154"/>
      <c r="DQ804" s="154"/>
      <c r="DR804" s="154"/>
      <c r="DS804" s="154"/>
      <c r="DT804" s="154"/>
      <c r="DU804" s="154"/>
      <c r="DV804" s="154"/>
      <c r="DW804" s="154"/>
      <c r="DX804" s="154"/>
      <c r="DY804" s="154"/>
      <c r="DZ804" s="154"/>
      <c r="EA804" s="154"/>
      <c r="EB804" s="154"/>
      <c r="EC804" s="154"/>
      <c r="ED804" s="154"/>
      <c r="EE804" s="154"/>
      <c r="EF804" s="154"/>
      <c r="EG804" s="154"/>
      <c r="EH804" s="154"/>
      <c r="EI804" s="154"/>
      <c r="EJ804" s="154"/>
      <c r="EK804" s="154"/>
      <c r="EL804" s="154"/>
      <c r="EM804" s="154"/>
      <c r="EN804" s="154"/>
      <c r="EO804" s="154"/>
      <c r="EP804" s="154"/>
      <c r="EQ804" s="154"/>
      <c r="ER804" s="154"/>
      <c r="ES804" s="154"/>
      <c r="ET804" s="154"/>
      <c r="EU804" s="154"/>
      <c r="EV804" s="154"/>
      <c r="EW804" s="154"/>
      <c r="EX804" s="154"/>
      <c r="EY804" s="154"/>
      <c r="EZ804" s="154"/>
      <c r="FA804" s="154"/>
      <c r="FB804" s="154"/>
      <c r="FC804" s="154"/>
      <c r="FD804" s="154"/>
      <c r="FE804" s="154"/>
      <c r="FF804" s="154"/>
      <c r="FG804" s="154"/>
      <c r="FH804" s="154"/>
      <c r="FI804" s="154"/>
      <c r="FJ804" s="154"/>
      <c r="FK804" s="154"/>
      <c r="FL804" s="154"/>
      <c r="FM804" s="154"/>
      <c r="FN804" s="154"/>
      <c r="FO804" s="154"/>
      <c r="FP804" s="154"/>
      <c r="FQ804" s="154"/>
      <c r="FR804" s="154"/>
      <c r="FS804" s="154"/>
      <c r="FT804" s="154"/>
      <c r="FU804" s="154"/>
      <c r="FV804" s="154"/>
      <c r="FW804" s="154"/>
      <c r="FX804" s="154"/>
      <c r="FY804" s="154"/>
      <c r="FZ804" s="154"/>
      <c r="GA804" s="154"/>
      <c r="GB804" s="154"/>
      <c r="GC804" s="154"/>
      <c r="GD804" s="154"/>
      <c r="GE804" s="154"/>
      <c r="GF804" s="154"/>
      <c r="GG804" s="154"/>
      <c r="GH804" s="154"/>
      <c r="GI804" s="154"/>
      <c r="GJ804" s="154"/>
      <c r="GK804" s="154"/>
      <c r="GL804" s="154"/>
      <c r="GM804" s="154"/>
      <c r="GN804" s="154"/>
      <c r="GO804" s="154"/>
      <c r="GP804" s="154"/>
      <c r="GQ804" s="154"/>
      <c r="GR804" s="154"/>
      <c r="GS804" s="154"/>
      <c r="GT804" s="154"/>
      <c r="GU804" s="154"/>
      <c r="GV804" s="154"/>
      <c r="GW804" s="154"/>
      <c r="GX804" s="154"/>
      <c r="GY804" s="154"/>
      <c r="GZ804" s="154"/>
      <c r="HA804" s="154"/>
      <c r="HB804" s="154"/>
      <c r="HC804" s="154"/>
      <c r="HD804" s="154"/>
      <c r="HE804" s="154"/>
      <c r="HF804" s="154"/>
      <c r="HG804" s="154"/>
      <c r="HH804" s="154"/>
      <c r="HI804" s="154"/>
      <c r="HJ804" s="154"/>
      <c r="HK804" s="154"/>
      <c r="HL804" s="154"/>
      <c r="HM804" s="154"/>
      <c r="HN804" s="154"/>
      <c r="HO804" s="154"/>
      <c r="HP804" s="154"/>
      <c r="HQ804" s="154"/>
      <c r="HR804" s="154"/>
      <c r="HS804" s="154"/>
      <c r="HT804" s="154"/>
      <c r="HU804" s="154"/>
      <c r="HV804" s="154"/>
      <c r="HW804" s="154"/>
      <c r="HX804" s="154"/>
      <c r="HY804" s="154"/>
      <c r="HZ804" s="154"/>
      <c r="IA804" s="154"/>
      <c r="IB804" s="154"/>
      <c r="IC804" s="154"/>
      <c r="ID804" s="154"/>
      <c r="IE804" s="154"/>
      <c r="IF804" s="154"/>
      <c r="IG804" s="154"/>
      <c r="IH804" s="154"/>
      <c r="II804" s="154"/>
      <c r="IJ804" s="154"/>
      <c r="IK804" s="154"/>
      <c r="IL804" s="154"/>
      <c r="IM804" s="154"/>
      <c r="IN804" s="154"/>
      <c r="IO804" s="154"/>
      <c r="IP804" s="154"/>
      <c r="IQ804" s="154"/>
      <c r="IR804" s="154"/>
      <c r="IS804" s="154"/>
      <c r="IT804" s="154"/>
      <c r="IU804" s="154"/>
      <c r="IV804" s="154"/>
      <c r="IW804" s="154"/>
      <c r="IX804" s="154"/>
      <c r="IY804" s="154"/>
      <c r="IZ804" s="154"/>
      <c r="JA804" s="154"/>
      <c r="JB804" s="154"/>
      <c r="JC804" s="154"/>
      <c r="JD804" s="154"/>
      <c r="JE804" s="154"/>
      <c r="JF804" s="154"/>
      <c r="JG804" s="154"/>
      <c r="JH804" s="154"/>
      <c r="JI804" s="154"/>
      <c r="JJ804" s="154"/>
      <c r="JK804" s="154"/>
      <c r="JL804" s="154"/>
      <c r="JM804" s="154"/>
      <c r="JN804" s="154"/>
      <c r="JO804" s="154"/>
      <c r="JP804" s="154"/>
      <c r="JQ804" s="154"/>
      <c r="JR804" s="154"/>
      <c r="JS804" s="154"/>
      <c r="JT804" s="154"/>
      <c r="JU804" s="154"/>
      <c r="JV804" s="154"/>
      <c r="JW804" s="154"/>
      <c r="JX804" s="154"/>
      <c r="JY804" s="154"/>
      <c r="JZ804" s="154"/>
      <c r="KA804" s="154"/>
      <c r="KB804" s="154"/>
      <c r="KC804" s="154"/>
      <c r="KD804" s="154"/>
      <c r="KE804" s="154"/>
      <c r="KF804" s="154"/>
      <c r="KG804" s="154"/>
      <c r="KH804" s="154"/>
      <c r="KI804" s="154"/>
      <c r="KJ804" s="154"/>
      <c r="KK804" s="154"/>
      <c r="KL804" s="154"/>
      <c r="KM804" s="154"/>
      <c r="KN804" s="154"/>
      <c r="KO804" s="154"/>
      <c r="KP804" s="154"/>
      <c r="KQ804" s="154"/>
      <c r="KR804" s="154"/>
      <c r="KS804" s="154"/>
      <c r="KT804" s="154"/>
      <c r="KU804" s="154"/>
      <c r="KV804" s="154"/>
      <c r="KW804" s="154"/>
      <c r="KX804" s="154"/>
      <c r="KY804" s="154"/>
      <c r="KZ804" s="154"/>
      <c r="LA804" s="154"/>
      <c r="LB804" s="154"/>
      <c r="LC804" s="154"/>
      <c r="LD804" s="154"/>
      <c r="LE804" s="154"/>
      <c r="LF804" s="154"/>
      <c r="LG804" s="154"/>
      <c r="LH804" s="154"/>
      <c r="LI804" s="154"/>
      <c r="LJ804" s="154"/>
      <c r="LK804" s="154"/>
      <c r="LL804" s="154"/>
      <c r="LM804" s="154"/>
      <c r="LN804" s="154"/>
      <c r="LO804" s="154"/>
      <c r="LP804" s="154"/>
      <c r="LQ804" s="154"/>
      <c r="LR804" s="154"/>
      <c r="LS804" s="154"/>
      <c r="LT804" s="154"/>
      <c r="LU804" s="154"/>
      <c r="LV804" s="154"/>
      <c r="LW804" s="154"/>
      <c r="LX804" s="154"/>
      <c r="LY804" s="154"/>
      <c r="LZ804" s="154"/>
      <c r="MA804" s="154"/>
      <c r="MB804" s="154"/>
      <c r="MC804" s="154"/>
      <c r="MD804" s="154"/>
      <c r="ME804" s="154"/>
      <c r="MF804" s="154"/>
      <c r="MG804" s="154"/>
      <c r="MH804" s="154"/>
      <c r="MI804" s="154"/>
      <c r="MJ804" s="154"/>
      <c r="MK804" s="154"/>
      <c r="ML804" s="154"/>
      <c r="MM804" s="154"/>
      <c r="MN804" s="154"/>
      <c r="MO804" s="154"/>
      <c r="MP804" s="154"/>
      <c r="MQ804" s="154"/>
      <c r="MR804" s="154"/>
      <c r="MS804" s="154"/>
      <c r="MT804" s="154"/>
      <c r="MU804" s="154"/>
      <c r="MV804" s="154"/>
      <c r="MW804" s="154"/>
      <c r="MX804" s="154"/>
      <c r="MY804" s="154"/>
      <c r="MZ804" s="154"/>
      <c r="NA804" s="154"/>
      <c r="NB804" s="154"/>
      <c r="NC804" s="154"/>
      <c r="ND804" s="154"/>
      <c r="NE804" s="154"/>
      <c r="NF804" s="154"/>
      <c r="NG804" s="154"/>
      <c r="NH804" s="154"/>
      <c r="NI804" s="154"/>
      <c r="NJ804" s="154"/>
      <c r="NK804" s="154"/>
      <c r="NL804" s="154"/>
      <c r="NM804" s="154"/>
      <c r="NN804" s="154"/>
      <c r="NO804" s="154"/>
      <c r="NP804" s="154"/>
      <c r="NQ804" s="154"/>
      <c r="NR804" s="154"/>
      <c r="NS804" s="154"/>
      <c r="NT804" s="154"/>
      <c r="NU804" s="154"/>
      <c r="NV804" s="154"/>
      <c r="NW804" s="154"/>
      <c r="NX804" s="154"/>
      <c r="NY804" s="154"/>
      <c r="NZ804" s="154"/>
      <c r="OA804" s="154"/>
      <c r="OB804" s="154"/>
      <c r="OC804" s="154"/>
      <c r="OD804" s="154"/>
      <c r="OE804" s="154"/>
      <c r="OF804" s="154"/>
      <c r="OG804" s="154"/>
      <c r="OH804" s="154"/>
      <c r="OI804" s="154"/>
      <c r="OJ804" s="154"/>
      <c r="OK804" s="154"/>
      <c r="OL804" s="154"/>
      <c r="OM804" s="154"/>
      <c r="ON804" s="154"/>
      <c r="OO804" s="154"/>
      <c r="OP804" s="154"/>
      <c r="OQ804" s="154"/>
      <c r="OR804" s="154"/>
      <c r="OS804" s="154"/>
      <c r="OT804" s="154"/>
      <c r="OU804" s="154"/>
      <c r="OV804" s="154"/>
      <c r="OW804" s="154"/>
      <c r="OX804" s="154"/>
      <c r="OY804" s="154"/>
      <c r="OZ804" s="154"/>
      <c r="PA804" s="154"/>
      <c r="PB804" s="154"/>
      <c r="PC804" s="154"/>
      <c r="PD804" s="154"/>
      <c r="PE804" s="154"/>
      <c r="PF804" s="154"/>
      <c r="PG804" s="154"/>
      <c r="PH804" s="154"/>
      <c r="PI804" s="154"/>
      <c r="PJ804" s="154"/>
      <c r="PK804" s="154"/>
      <c r="PL804" s="154"/>
      <c r="PM804" s="154"/>
      <c r="PN804" s="154"/>
      <c r="PO804" s="154"/>
      <c r="PP804" s="154"/>
      <c r="PQ804" s="154"/>
      <c r="PR804" s="154"/>
      <c r="PS804" s="154"/>
      <c r="PT804" s="154"/>
      <c r="PU804" s="154"/>
      <c r="PV804" s="154"/>
      <c r="PW804" s="154"/>
      <c r="PX804" s="154"/>
      <c r="PY804" s="154"/>
      <c r="PZ804" s="154"/>
      <c r="QA804" s="154"/>
      <c r="QB804" s="154"/>
      <c r="QC804" s="154"/>
      <c r="QD804" s="154"/>
      <c r="QE804" s="154"/>
      <c r="QF804" s="154"/>
      <c r="QG804" s="154"/>
      <c r="QH804" s="154"/>
      <c r="QI804" s="154"/>
      <c r="QJ804" s="154"/>
      <c r="QK804" s="154"/>
      <c r="QL804" s="154"/>
      <c r="QM804" s="154"/>
      <c r="QN804" s="154"/>
      <c r="QO804" s="154"/>
      <c r="QP804" s="154"/>
      <c r="QQ804" s="154"/>
      <c r="QR804" s="154"/>
      <c r="QS804" s="154"/>
      <c r="QT804" s="154"/>
      <c r="QU804" s="154"/>
      <c r="QV804" s="154"/>
      <c r="QW804" s="154"/>
      <c r="QX804" s="154"/>
      <c r="QY804" s="154"/>
      <c r="QZ804" s="154"/>
      <c r="RA804" s="154"/>
      <c r="RB804" s="154"/>
      <c r="RC804" s="154"/>
      <c r="RD804" s="154"/>
      <c r="RE804" s="154"/>
      <c r="RF804" s="154"/>
      <c r="RG804" s="154"/>
      <c r="RH804" s="154"/>
      <c r="RI804" s="154"/>
      <c r="RJ804" s="154"/>
      <c r="RK804" s="154"/>
      <c r="RL804" s="154"/>
      <c r="RM804" s="154"/>
      <c r="RN804" s="154"/>
      <c r="RO804" s="154"/>
      <c r="RP804" s="154"/>
      <c r="RQ804" s="154"/>
      <c r="RR804" s="154"/>
      <c r="RS804" s="154"/>
      <c r="RT804" s="154"/>
      <c r="RU804" s="154"/>
      <c r="RV804" s="154"/>
      <c r="RW804" s="154"/>
      <c r="RX804" s="154"/>
      <c r="RY804" s="154"/>
      <c r="RZ804" s="154"/>
      <c r="SA804" s="154"/>
      <c r="SB804" s="154"/>
      <c r="SC804" s="154"/>
      <c r="SD804" s="154"/>
      <c r="SE804" s="154"/>
      <c r="SF804" s="154"/>
      <c r="SG804" s="154"/>
      <c r="SH804" s="154"/>
      <c r="SI804" s="154"/>
      <c r="SJ804" s="154"/>
      <c r="SK804" s="154"/>
      <c r="SL804" s="154"/>
      <c r="SM804" s="154"/>
      <c r="SN804" s="154"/>
      <c r="SO804" s="154"/>
      <c r="SP804" s="154"/>
      <c r="SQ804" s="154"/>
      <c r="SR804" s="154"/>
      <c r="SS804" s="154"/>
      <c r="ST804" s="154"/>
      <c r="SU804" s="154"/>
      <c r="SV804" s="154"/>
      <c r="SW804" s="154"/>
      <c r="SX804" s="154"/>
      <c r="SY804" s="154"/>
      <c r="SZ804" s="154"/>
      <c r="TA804" s="154"/>
      <c r="TB804" s="154"/>
      <c r="TC804" s="154"/>
      <c r="TD804" s="154"/>
      <c r="TE804" s="154"/>
      <c r="TF804" s="154"/>
      <c r="TG804" s="154"/>
      <c r="TH804" s="154"/>
      <c r="TI804" s="154"/>
      <c r="TJ804" s="154"/>
      <c r="TK804" s="154"/>
      <c r="TL804" s="154"/>
      <c r="TM804" s="154"/>
      <c r="TN804" s="154"/>
      <c r="TO804" s="154"/>
      <c r="TP804" s="154"/>
      <c r="TQ804" s="154"/>
      <c r="TR804" s="154"/>
      <c r="TS804" s="154"/>
      <c r="TT804" s="154"/>
      <c r="TU804" s="154"/>
      <c r="TV804" s="154"/>
      <c r="TW804" s="154"/>
      <c r="TX804" s="154"/>
      <c r="TY804" s="154"/>
      <c r="TZ804" s="154"/>
      <c r="UA804" s="154"/>
      <c r="UB804" s="154"/>
      <c r="UC804" s="154"/>
      <c r="UD804" s="154"/>
      <c r="UE804" s="154"/>
      <c r="UF804" s="154"/>
      <c r="UG804" s="154"/>
      <c r="UH804" s="154"/>
      <c r="UI804" s="154"/>
      <c r="UJ804" s="154"/>
      <c r="UK804" s="154"/>
      <c r="UL804" s="154"/>
      <c r="UM804" s="154"/>
      <c r="UN804" s="154"/>
      <c r="UO804" s="154"/>
      <c r="UP804" s="154"/>
      <c r="UQ804" s="154"/>
      <c r="UR804" s="154"/>
      <c r="US804" s="154"/>
      <c r="UT804" s="154"/>
      <c r="UU804" s="154"/>
      <c r="UV804" s="154"/>
      <c r="UW804" s="154"/>
      <c r="UX804" s="154"/>
      <c r="UY804" s="154"/>
      <c r="UZ804" s="154"/>
      <c r="VA804" s="154"/>
      <c r="VB804" s="154"/>
      <c r="VC804" s="154"/>
      <c r="VD804" s="154"/>
      <c r="VE804" s="154"/>
      <c r="VF804" s="154"/>
      <c r="VG804" s="154"/>
      <c r="VH804" s="154"/>
      <c r="VI804" s="154"/>
      <c r="VJ804" s="154"/>
      <c r="VK804" s="154"/>
      <c r="VL804" s="154"/>
      <c r="VM804" s="154"/>
      <c r="VN804" s="154"/>
      <c r="VO804" s="154"/>
      <c r="VP804" s="154"/>
      <c r="VQ804" s="154"/>
      <c r="VR804" s="154"/>
      <c r="VS804" s="154"/>
      <c r="VT804" s="154"/>
      <c r="VU804" s="154"/>
      <c r="VV804" s="154"/>
      <c r="VW804" s="154"/>
    </row>
    <row r="805" spans="1:595" s="153" customFormat="1" ht="77.25" customHeight="1">
      <c r="A805" s="799"/>
      <c r="B805" s="673" t="s">
        <v>1661</v>
      </c>
      <c r="C805" s="657" t="s">
        <v>1662</v>
      </c>
      <c r="D805" s="669" t="s">
        <v>1646</v>
      </c>
      <c r="E805" s="661" t="s">
        <v>1663</v>
      </c>
      <c r="F805" s="653" t="s">
        <v>51</v>
      </c>
      <c r="G805" s="664">
        <v>45811</v>
      </c>
      <c r="H805" s="653" t="s">
        <v>1656</v>
      </c>
      <c r="I805" s="197" t="s">
        <v>352</v>
      </c>
      <c r="J805" s="197" t="s">
        <v>352</v>
      </c>
      <c r="K805" s="197" t="s">
        <v>1664</v>
      </c>
      <c r="L805" s="197" t="s">
        <v>28</v>
      </c>
      <c r="M805" s="152">
        <f t="shared" ref="M805:R805" si="118">M806</f>
        <v>100000</v>
      </c>
      <c r="N805" s="152">
        <f t="shared" si="118"/>
        <v>100000</v>
      </c>
      <c r="O805" s="152">
        <f>O806</f>
        <v>200000</v>
      </c>
      <c r="P805" s="152">
        <f t="shared" si="118"/>
        <v>0</v>
      </c>
      <c r="Q805" s="152">
        <f t="shared" si="118"/>
        <v>0</v>
      </c>
      <c r="R805" s="152">
        <f t="shared" si="118"/>
        <v>0</v>
      </c>
      <c r="S805" s="555"/>
      <c r="AU805" s="154"/>
      <c r="AV805" s="154"/>
      <c r="AW805" s="154"/>
      <c r="AX805" s="154"/>
      <c r="AY805" s="154"/>
      <c r="AZ805" s="154"/>
      <c r="BA805" s="154"/>
      <c r="BB805" s="154"/>
      <c r="BC805" s="154"/>
      <c r="BD805" s="154"/>
      <c r="BE805" s="154"/>
      <c r="BF805" s="154"/>
      <c r="BG805" s="154"/>
      <c r="BH805" s="154"/>
      <c r="BI805" s="154"/>
      <c r="BJ805" s="154"/>
      <c r="BK805" s="154"/>
      <c r="BL805" s="154"/>
      <c r="BM805" s="154"/>
      <c r="BN805" s="154"/>
      <c r="BO805" s="154"/>
      <c r="BP805" s="154"/>
      <c r="BQ805" s="154"/>
      <c r="BR805" s="154"/>
      <c r="BS805" s="154"/>
      <c r="BT805" s="154"/>
      <c r="BU805" s="154"/>
      <c r="BV805" s="154"/>
      <c r="BW805" s="154"/>
      <c r="BX805" s="154"/>
      <c r="BY805" s="154"/>
      <c r="BZ805" s="154"/>
      <c r="CA805" s="154"/>
      <c r="CB805" s="154"/>
      <c r="CC805" s="154"/>
      <c r="CD805" s="154"/>
      <c r="CE805" s="154"/>
      <c r="CF805" s="154"/>
      <c r="CG805" s="154"/>
      <c r="CH805" s="154"/>
      <c r="CI805" s="154"/>
      <c r="CJ805" s="154"/>
      <c r="CK805" s="154"/>
      <c r="CL805" s="154"/>
      <c r="CM805" s="154"/>
      <c r="CN805" s="154"/>
      <c r="CO805" s="154"/>
      <c r="CP805" s="154"/>
      <c r="CQ805" s="154"/>
      <c r="CR805" s="154"/>
      <c r="CS805" s="154"/>
      <c r="CT805" s="154"/>
      <c r="CU805" s="154"/>
      <c r="CV805" s="154"/>
      <c r="CW805" s="154"/>
      <c r="CX805" s="154"/>
      <c r="CY805" s="154"/>
      <c r="CZ805" s="154"/>
      <c r="DA805" s="154"/>
      <c r="DB805" s="154"/>
      <c r="DC805" s="154"/>
      <c r="DD805" s="154"/>
      <c r="DE805" s="154"/>
      <c r="DF805" s="154"/>
      <c r="DG805" s="154"/>
      <c r="DH805" s="154"/>
      <c r="DI805" s="154"/>
      <c r="DJ805" s="154"/>
      <c r="DK805" s="154"/>
      <c r="DL805" s="154"/>
      <c r="DM805" s="154"/>
      <c r="DN805" s="154"/>
      <c r="DO805" s="154"/>
      <c r="DP805" s="154"/>
      <c r="DQ805" s="154"/>
      <c r="DR805" s="154"/>
      <c r="DS805" s="154"/>
      <c r="DT805" s="154"/>
      <c r="DU805" s="154"/>
      <c r="DV805" s="154"/>
      <c r="DW805" s="154"/>
      <c r="DX805" s="154"/>
      <c r="DY805" s="154"/>
      <c r="DZ805" s="154"/>
      <c r="EA805" s="154"/>
      <c r="EB805" s="154"/>
      <c r="EC805" s="154"/>
      <c r="ED805" s="154"/>
      <c r="EE805" s="154"/>
      <c r="EF805" s="154"/>
      <c r="EG805" s="154"/>
      <c r="EH805" s="154"/>
      <c r="EI805" s="154"/>
      <c r="EJ805" s="154"/>
      <c r="EK805" s="154"/>
      <c r="EL805" s="154"/>
      <c r="EM805" s="154"/>
      <c r="EN805" s="154"/>
      <c r="EO805" s="154"/>
      <c r="EP805" s="154"/>
      <c r="EQ805" s="154"/>
      <c r="ER805" s="154"/>
      <c r="ES805" s="154"/>
      <c r="ET805" s="154"/>
      <c r="EU805" s="154"/>
      <c r="EV805" s="154"/>
      <c r="EW805" s="154"/>
      <c r="EX805" s="154"/>
      <c r="EY805" s="154"/>
      <c r="EZ805" s="154"/>
      <c r="FA805" s="154"/>
      <c r="FB805" s="154"/>
      <c r="FC805" s="154"/>
      <c r="FD805" s="154"/>
      <c r="FE805" s="154"/>
      <c r="FF805" s="154"/>
      <c r="FG805" s="154"/>
      <c r="FH805" s="154"/>
      <c r="FI805" s="154"/>
      <c r="FJ805" s="154"/>
      <c r="FK805" s="154"/>
      <c r="FL805" s="154"/>
      <c r="FM805" s="154"/>
      <c r="FN805" s="154"/>
      <c r="FO805" s="154"/>
      <c r="FP805" s="154"/>
      <c r="FQ805" s="154"/>
      <c r="FR805" s="154"/>
      <c r="FS805" s="154"/>
      <c r="FT805" s="154"/>
      <c r="FU805" s="154"/>
      <c r="FV805" s="154"/>
      <c r="FW805" s="154"/>
      <c r="FX805" s="154"/>
      <c r="FY805" s="154"/>
      <c r="FZ805" s="154"/>
      <c r="GA805" s="154"/>
      <c r="GB805" s="154"/>
      <c r="GC805" s="154"/>
      <c r="GD805" s="154"/>
      <c r="GE805" s="154"/>
      <c r="GF805" s="154"/>
      <c r="GG805" s="154"/>
      <c r="GH805" s="154"/>
      <c r="GI805" s="154"/>
      <c r="GJ805" s="154"/>
      <c r="GK805" s="154"/>
      <c r="GL805" s="154"/>
      <c r="GM805" s="154"/>
      <c r="GN805" s="154"/>
      <c r="GO805" s="154"/>
      <c r="GP805" s="154"/>
      <c r="GQ805" s="154"/>
      <c r="GR805" s="154"/>
      <c r="GS805" s="154"/>
      <c r="GT805" s="154"/>
      <c r="GU805" s="154"/>
      <c r="GV805" s="154"/>
      <c r="GW805" s="154"/>
      <c r="GX805" s="154"/>
      <c r="GY805" s="154"/>
      <c r="GZ805" s="154"/>
      <c r="HA805" s="154"/>
      <c r="HB805" s="154"/>
      <c r="HC805" s="154"/>
      <c r="HD805" s="154"/>
      <c r="HE805" s="154"/>
      <c r="HF805" s="154"/>
      <c r="HG805" s="154"/>
      <c r="HH805" s="154"/>
      <c r="HI805" s="154"/>
      <c r="HJ805" s="154"/>
      <c r="HK805" s="154"/>
      <c r="HL805" s="154"/>
      <c r="HM805" s="154"/>
      <c r="HN805" s="154"/>
      <c r="HO805" s="154"/>
      <c r="HP805" s="154"/>
      <c r="HQ805" s="154"/>
      <c r="HR805" s="154"/>
      <c r="HS805" s="154"/>
      <c r="HT805" s="154"/>
      <c r="HU805" s="154"/>
      <c r="HV805" s="154"/>
      <c r="HW805" s="154"/>
      <c r="HX805" s="154"/>
      <c r="HY805" s="154"/>
      <c r="HZ805" s="154"/>
      <c r="IA805" s="154"/>
      <c r="IB805" s="154"/>
      <c r="IC805" s="154"/>
      <c r="ID805" s="154"/>
      <c r="IE805" s="154"/>
      <c r="IF805" s="154"/>
      <c r="IG805" s="154"/>
      <c r="IH805" s="154"/>
      <c r="II805" s="154"/>
      <c r="IJ805" s="154"/>
      <c r="IK805" s="154"/>
      <c r="IL805" s="154"/>
      <c r="IM805" s="154"/>
      <c r="IN805" s="154"/>
      <c r="IO805" s="154"/>
      <c r="IP805" s="154"/>
      <c r="IQ805" s="154"/>
      <c r="IR805" s="154"/>
      <c r="IS805" s="154"/>
      <c r="IT805" s="154"/>
      <c r="IU805" s="154"/>
      <c r="IV805" s="154"/>
      <c r="IW805" s="154"/>
      <c r="IX805" s="154"/>
      <c r="IY805" s="154"/>
      <c r="IZ805" s="154"/>
      <c r="JA805" s="154"/>
      <c r="JB805" s="154"/>
      <c r="JC805" s="154"/>
      <c r="JD805" s="154"/>
      <c r="JE805" s="154"/>
      <c r="JF805" s="154"/>
      <c r="JG805" s="154"/>
      <c r="JH805" s="154"/>
      <c r="JI805" s="154"/>
      <c r="JJ805" s="154"/>
      <c r="JK805" s="154"/>
      <c r="JL805" s="154"/>
      <c r="JM805" s="154"/>
      <c r="JN805" s="154"/>
      <c r="JO805" s="154"/>
      <c r="JP805" s="154"/>
      <c r="JQ805" s="154"/>
      <c r="JR805" s="154"/>
      <c r="JS805" s="154"/>
      <c r="JT805" s="154"/>
      <c r="JU805" s="154"/>
      <c r="JV805" s="154"/>
      <c r="JW805" s="154"/>
      <c r="JX805" s="154"/>
      <c r="JY805" s="154"/>
      <c r="JZ805" s="154"/>
      <c r="KA805" s="154"/>
      <c r="KB805" s="154"/>
      <c r="KC805" s="154"/>
      <c r="KD805" s="154"/>
      <c r="KE805" s="154"/>
      <c r="KF805" s="154"/>
      <c r="KG805" s="154"/>
      <c r="KH805" s="154"/>
      <c r="KI805" s="154"/>
      <c r="KJ805" s="154"/>
      <c r="KK805" s="154"/>
      <c r="KL805" s="154"/>
      <c r="KM805" s="154"/>
      <c r="KN805" s="154"/>
      <c r="KO805" s="154"/>
      <c r="KP805" s="154"/>
      <c r="KQ805" s="154"/>
      <c r="KR805" s="154"/>
      <c r="KS805" s="154"/>
      <c r="KT805" s="154"/>
      <c r="KU805" s="154"/>
      <c r="KV805" s="154"/>
      <c r="KW805" s="154"/>
      <c r="KX805" s="154"/>
      <c r="KY805" s="154"/>
      <c r="KZ805" s="154"/>
      <c r="LA805" s="154"/>
      <c r="LB805" s="154"/>
      <c r="LC805" s="154"/>
      <c r="LD805" s="154"/>
      <c r="LE805" s="154"/>
      <c r="LF805" s="154"/>
      <c r="LG805" s="154"/>
      <c r="LH805" s="154"/>
      <c r="LI805" s="154"/>
      <c r="LJ805" s="154"/>
      <c r="LK805" s="154"/>
      <c r="LL805" s="154"/>
      <c r="LM805" s="154"/>
      <c r="LN805" s="154"/>
      <c r="LO805" s="154"/>
      <c r="LP805" s="154"/>
      <c r="LQ805" s="154"/>
      <c r="LR805" s="154"/>
      <c r="LS805" s="154"/>
      <c r="LT805" s="154"/>
      <c r="LU805" s="154"/>
      <c r="LV805" s="154"/>
      <c r="LW805" s="154"/>
      <c r="LX805" s="154"/>
      <c r="LY805" s="154"/>
      <c r="LZ805" s="154"/>
      <c r="MA805" s="154"/>
      <c r="MB805" s="154"/>
      <c r="MC805" s="154"/>
      <c r="MD805" s="154"/>
      <c r="ME805" s="154"/>
      <c r="MF805" s="154"/>
      <c r="MG805" s="154"/>
      <c r="MH805" s="154"/>
      <c r="MI805" s="154"/>
      <c r="MJ805" s="154"/>
      <c r="MK805" s="154"/>
      <c r="ML805" s="154"/>
      <c r="MM805" s="154"/>
      <c r="MN805" s="154"/>
      <c r="MO805" s="154"/>
      <c r="MP805" s="154"/>
      <c r="MQ805" s="154"/>
      <c r="MR805" s="154"/>
      <c r="MS805" s="154"/>
      <c r="MT805" s="154"/>
      <c r="MU805" s="154"/>
      <c r="MV805" s="154"/>
      <c r="MW805" s="154"/>
      <c r="MX805" s="154"/>
      <c r="MY805" s="154"/>
      <c r="MZ805" s="154"/>
      <c r="NA805" s="154"/>
      <c r="NB805" s="154"/>
      <c r="NC805" s="154"/>
      <c r="ND805" s="154"/>
      <c r="NE805" s="154"/>
      <c r="NF805" s="154"/>
      <c r="NG805" s="154"/>
      <c r="NH805" s="154"/>
      <c r="NI805" s="154"/>
      <c r="NJ805" s="154"/>
      <c r="NK805" s="154"/>
      <c r="NL805" s="154"/>
      <c r="NM805" s="154"/>
      <c r="NN805" s="154"/>
      <c r="NO805" s="154"/>
      <c r="NP805" s="154"/>
      <c r="NQ805" s="154"/>
      <c r="NR805" s="154"/>
      <c r="NS805" s="154"/>
      <c r="NT805" s="154"/>
      <c r="NU805" s="154"/>
      <c r="NV805" s="154"/>
      <c r="NW805" s="154"/>
      <c r="NX805" s="154"/>
      <c r="NY805" s="154"/>
      <c r="NZ805" s="154"/>
      <c r="OA805" s="154"/>
      <c r="OB805" s="154"/>
      <c r="OC805" s="154"/>
      <c r="OD805" s="154"/>
      <c r="OE805" s="154"/>
      <c r="OF805" s="154"/>
      <c r="OG805" s="154"/>
      <c r="OH805" s="154"/>
      <c r="OI805" s="154"/>
      <c r="OJ805" s="154"/>
      <c r="OK805" s="154"/>
      <c r="OL805" s="154"/>
      <c r="OM805" s="154"/>
      <c r="ON805" s="154"/>
      <c r="OO805" s="154"/>
      <c r="OP805" s="154"/>
      <c r="OQ805" s="154"/>
      <c r="OR805" s="154"/>
      <c r="OS805" s="154"/>
      <c r="OT805" s="154"/>
      <c r="OU805" s="154"/>
      <c r="OV805" s="154"/>
      <c r="OW805" s="154"/>
      <c r="OX805" s="154"/>
      <c r="OY805" s="154"/>
      <c r="OZ805" s="154"/>
      <c r="PA805" s="154"/>
      <c r="PB805" s="154"/>
      <c r="PC805" s="154"/>
      <c r="PD805" s="154"/>
      <c r="PE805" s="154"/>
      <c r="PF805" s="154"/>
      <c r="PG805" s="154"/>
      <c r="PH805" s="154"/>
      <c r="PI805" s="154"/>
      <c r="PJ805" s="154"/>
      <c r="PK805" s="154"/>
      <c r="PL805" s="154"/>
      <c r="PM805" s="154"/>
      <c r="PN805" s="154"/>
      <c r="PO805" s="154"/>
      <c r="PP805" s="154"/>
      <c r="PQ805" s="154"/>
      <c r="PR805" s="154"/>
      <c r="PS805" s="154"/>
      <c r="PT805" s="154"/>
      <c r="PU805" s="154"/>
      <c r="PV805" s="154"/>
      <c r="PW805" s="154"/>
      <c r="PX805" s="154"/>
      <c r="PY805" s="154"/>
      <c r="PZ805" s="154"/>
      <c r="QA805" s="154"/>
      <c r="QB805" s="154"/>
      <c r="QC805" s="154"/>
      <c r="QD805" s="154"/>
      <c r="QE805" s="154"/>
      <c r="QF805" s="154"/>
      <c r="QG805" s="154"/>
      <c r="QH805" s="154"/>
      <c r="QI805" s="154"/>
      <c r="QJ805" s="154"/>
      <c r="QK805" s="154"/>
      <c r="QL805" s="154"/>
      <c r="QM805" s="154"/>
      <c r="QN805" s="154"/>
      <c r="QO805" s="154"/>
      <c r="QP805" s="154"/>
      <c r="QQ805" s="154"/>
      <c r="QR805" s="154"/>
      <c r="QS805" s="154"/>
      <c r="QT805" s="154"/>
      <c r="QU805" s="154"/>
      <c r="QV805" s="154"/>
      <c r="QW805" s="154"/>
      <c r="QX805" s="154"/>
      <c r="QY805" s="154"/>
      <c r="QZ805" s="154"/>
      <c r="RA805" s="154"/>
      <c r="RB805" s="154"/>
      <c r="RC805" s="154"/>
      <c r="RD805" s="154"/>
      <c r="RE805" s="154"/>
      <c r="RF805" s="154"/>
      <c r="RG805" s="154"/>
      <c r="RH805" s="154"/>
      <c r="RI805" s="154"/>
      <c r="RJ805" s="154"/>
      <c r="RK805" s="154"/>
      <c r="RL805" s="154"/>
      <c r="RM805" s="154"/>
      <c r="RN805" s="154"/>
      <c r="RO805" s="154"/>
      <c r="RP805" s="154"/>
      <c r="RQ805" s="154"/>
      <c r="RR805" s="154"/>
      <c r="RS805" s="154"/>
      <c r="RT805" s="154"/>
      <c r="RU805" s="154"/>
      <c r="RV805" s="154"/>
      <c r="RW805" s="154"/>
      <c r="RX805" s="154"/>
      <c r="RY805" s="154"/>
      <c r="RZ805" s="154"/>
      <c r="SA805" s="154"/>
      <c r="SB805" s="154"/>
      <c r="SC805" s="154"/>
      <c r="SD805" s="154"/>
      <c r="SE805" s="154"/>
      <c r="SF805" s="154"/>
      <c r="SG805" s="154"/>
      <c r="SH805" s="154"/>
      <c r="SI805" s="154"/>
      <c r="SJ805" s="154"/>
      <c r="SK805" s="154"/>
      <c r="SL805" s="154"/>
      <c r="SM805" s="154"/>
      <c r="SN805" s="154"/>
      <c r="SO805" s="154"/>
      <c r="SP805" s="154"/>
      <c r="SQ805" s="154"/>
      <c r="SR805" s="154"/>
      <c r="SS805" s="154"/>
      <c r="ST805" s="154"/>
      <c r="SU805" s="154"/>
      <c r="SV805" s="154"/>
      <c r="SW805" s="154"/>
      <c r="SX805" s="154"/>
      <c r="SY805" s="154"/>
      <c r="SZ805" s="154"/>
      <c r="TA805" s="154"/>
      <c r="TB805" s="154"/>
      <c r="TC805" s="154"/>
      <c r="TD805" s="154"/>
      <c r="TE805" s="154"/>
      <c r="TF805" s="154"/>
      <c r="TG805" s="154"/>
      <c r="TH805" s="154"/>
      <c r="TI805" s="154"/>
      <c r="TJ805" s="154"/>
      <c r="TK805" s="154"/>
      <c r="TL805" s="154"/>
      <c r="TM805" s="154"/>
      <c r="TN805" s="154"/>
      <c r="TO805" s="154"/>
      <c r="TP805" s="154"/>
      <c r="TQ805" s="154"/>
      <c r="TR805" s="154"/>
      <c r="TS805" s="154"/>
      <c r="TT805" s="154"/>
      <c r="TU805" s="154"/>
      <c r="TV805" s="154"/>
      <c r="TW805" s="154"/>
      <c r="TX805" s="154"/>
      <c r="TY805" s="154"/>
      <c r="TZ805" s="154"/>
      <c r="UA805" s="154"/>
      <c r="UB805" s="154"/>
      <c r="UC805" s="154"/>
      <c r="UD805" s="154"/>
      <c r="UE805" s="154"/>
      <c r="UF805" s="154"/>
      <c r="UG805" s="154"/>
      <c r="UH805" s="154"/>
      <c r="UI805" s="154"/>
      <c r="UJ805" s="154"/>
      <c r="UK805" s="154"/>
      <c r="UL805" s="154"/>
      <c r="UM805" s="154"/>
      <c r="UN805" s="154"/>
      <c r="UO805" s="154"/>
      <c r="UP805" s="154"/>
      <c r="UQ805" s="154"/>
      <c r="UR805" s="154"/>
      <c r="US805" s="154"/>
      <c r="UT805" s="154"/>
      <c r="UU805" s="154"/>
      <c r="UV805" s="154"/>
      <c r="UW805" s="154"/>
      <c r="UX805" s="154"/>
      <c r="UY805" s="154"/>
      <c r="UZ805" s="154"/>
      <c r="VA805" s="154"/>
      <c r="VB805" s="154"/>
      <c r="VC805" s="154"/>
      <c r="VD805" s="154"/>
      <c r="VE805" s="154"/>
      <c r="VF805" s="154"/>
      <c r="VG805" s="154"/>
      <c r="VH805" s="154"/>
      <c r="VI805" s="154"/>
      <c r="VJ805" s="154"/>
      <c r="VK805" s="154"/>
      <c r="VL805" s="154"/>
      <c r="VM805" s="154"/>
      <c r="VN805" s="154"/>
      <c r="VO805" s="154"/>
      <c r="VP805" s="154"/>
      <c r="VQ805" s="154"/>
      <c r="VR805" s="154"/>
      <c r="VS805" s="154"/>
      <c r="VT805" s="154"/>
      <c r="VU805" s="154"/>
      <c r="VV805" s="154"/>
      <c r="VW805" s="154"/>
    </row>
    <row r="806" spans="1:595" s="153" customFormat="1" ht="56.25" customHeight="1">
      <c r="A806" s="799"/>
      <c r="B806" s="689"/>
      <c r="C806" s="658"/>
      <c r="D806" s="669"/>
      <c r="E806" s="662"/>
      <c r="F806" s="663"/>
      <c r="G806" s="665"/>
      <c r="H806" s="663"/>
      <c r="I806" s="175" t="s">
        <v>352</v>
      </c>
      <c r="J806" s="175" t="s">
        <v>352</v>
      </c>
      <c r="K806" s="175" t="s">
        <v>1664</v>
      </c>
      <c r="L806" s="175" t="s">
        <v>36</v>
      </c>
      <c r="M806" s="155">
        <v>100000</v>
      </c>
      <c r="N806" s="155">
        <v>100000</v>
      </c>
      <c r="O806" s="155">
        <v>200000</v>
      </c>
      <c r="P806" s="199"/>
      <c r="Q806" s="155"/>
      <c r="R806" s="155"/>
      <c r="S806" s="546">
        <v>3</v>
      </c>
      <c r="AU806" s="154"/>
      <c r="AV806" s="154"/>
      <c r="AW806" s="154"/>
      <c r="AX806" s="154"/>
      <c r="AY806" s="154"/>
      <c r="AZ806" s="154"/>
      <c r="BA806" s="154"/>
      <c r="BB806" s="154"/>
      <c r="BC806" s="154"/>
      <c r="BD806" s="154"/>
      <c r="BE806" s="154"/>
      <c r="BF806" s="154"/>
      <c r="BG806" s="154"/>
      <c r="BH806" s="154"/>
      <c r="BI806" s="154"/>
      <c r="BJ806" s="154"/>
      <c r="BK806" s="154"/>
      <c r="BL806" s="154"/>
      <c r="BM806" s="154"/>
      <c r="BN806" s="154"/>
      <c r="BO806" s="154"/>
      <c r="BP806" s="154"/>
      <c r="BQ806" s="154"/>
      <c r="BR806" s="154"/>
      <c r="BS806" s="154"/>
      <c r="BT806" s="154"/>
      <c r="BU806" s="154"/>
      <c r="BV806" s="154"/>
      <c r="BW806" s="154"/>
      <c r="BX806" s="154"/>
      <c r="BY806" s="154"/>
      <c r="BZ806" s="154"/>
      <c r="CA806" s="154"/>
      <c r="CB806" s="154"/>
      <c r="CC806" s="154"/>
      <c r="CD806" s="154"/>
      <c r="CE806" s="154"/>
      <c r="CF806" s="154"/>
      <c r="CG806" s="154"/>
      <c r="CH806" s="154"/>
      <c r="CI806" s="154"/>
      <c r="CJ806" s="154"/>
      <c r="CK806" s="154"/>
      <c r="CL806" s="154"/>
      <c r="CM806" s="154"/>
      <c r="CN806" s="154"/>
      <c r="CO806" s="154"/>
      <c r="CP806" s="154"/>
      <c r="CQ806" s="154"/>
      <c r="CR806" s="154"/>
      <c r="CS806" s="154"/>
      <c r="CT806" s="154"/>
      <c r="CU806" s="154"/>
      <c r="CV806" s="154"/>
      <c r="CW806" s="154"/>
      <c r="CX806" s="154"/>
      <c r="CY806" s="154"/>
      <c r="CZ806" s="154"/>
      <c r="DA806" s="154"/>
      <c r="DB806" s="154"/>
      <c r="DC806" s="154"/>
      <c r="DD806" s="154"/>
      <c r="DE806" s="154"/>
      <c r="DF806" s="154"/>
      <c r="DG806" s="154"/>
      <c r="DH806" s="154"/>
      <c r="DI806" s="154"/>
      <c r="DJ806" s="154"/>
      <c r="DK806" s="154"/>
      <c r="DL806" s="154"/>
      <c r="DM806" s="154"/>
      <c r="DN806" s="154"/>
      <c r="DO806" s="154"/>
      <c r="DP806" s="154"/>
      <c r="DQ806" s="154"/>
      <c r="DR806" s="154"/>
      <c r="DS806" s="154"/>
      <c r="DT806" s="154"/>
      <c r="DU806" s="154"/>
      <c r="DV806" s="154"/>
      <c r="DW806" s="154"/>
      <c r="DX806" s="154"/>
      <c r="DY806" s="154"/>
      <c r="DZ806" s="154"/>
      <c r="EA806" s="154"/>
      <c r="EB806" s="154"/>
      <c r="EC806" s="154"/>
      <c r="ED806" s="154"/>
      <c r="EE806" s="154"/>
      <c r="EF806" s="154"/>
      <c r="EG806" s="154"/>
      <c r="EH806" s="154"/>
      <c r="EI806" s="154"/>
      <c r="EJ806" s="154"/>
      <c r="EK806" s="154"/>
      <c r="EL806" s="154"/>
      <c r="EM806" s="154"/>
      <c r="EN806" s="154"/>
      <c r="EO806" s="154"/>
      <c r="EP806" s="154"/>
      <c r="EQ806" s="154"/>
      <c r="ER806" s="154"/>
      <c r="ES806" s="154"/>
      <c r="ET806" s="154"/>
      <c r="EU806" s="154"/>
      <c r="EV806" s="154"/>
      <c r="EW806" s="154"/>
      <c r="EX806" s="154"/>
      <c r="EY806" s="154"/>
      <c r="EZ806" s="154"/>
      <c r="FA806" s="154"/>
      <c r="FB806" s="154"/>
      <c r="FC806" s="154"/>
      <c r="FD806" s="154"/>
      <c r="FE806" s="154"/>
      <c r="FF806" s="154"/>
      <c r="FG806" s="154"/>
      <c r="FH806" s="154"/>
      <c r="FI806" s="154"/>
      <c r="FJ806" s="154"/>
      <c r="FK806" s="154"/>
      <c r="FL806" s="154"/>
      <c r="FM806" s="154"/>
      <c r="FN806" s="154"/>
      <c r="FO806" s="154"/>
      <c r="FP806" s="154"/>
      <c r="FQ806" s="154"/>
      <c r="FR806" s="154"/>
      <c r="FS806" s="154"/>
      <c r="FT806" s="154"/>
      <c r="FU806" s="154"/>
      <c r="FV806" s="154"/>
      <c r="FW806" s="154"/>
      <c r="FX806" s="154"/>
      <c r="FY806" s="154"/>
      <c r="FZ806" s="154"/>
      <c r="GA806" s="154"/>
      <c r="GB806" s="154"/>
      <c r="GC806" s="154"/>
      <c r="GD806" s="154"/>
      <c r="GE806" s="154"/>
      <c r="GF806" s="154"/>
      <c r="GG806" s="154"/>
      <c r="GH806" s="154"/>
      <c r="GI806" s="154"/>
      <c r="GJ806" s="154"/>
      <c r="GK806" s="154"/>
      <c r="GL806" s="154"/>
      <c r="GM806" s="154"/>
      <c r="GN806" s="154"/>
      <c r="GO806" s="154"/>
      <c r="GP806" s="154"/>
      <c r="GQ806" s="154"/>
      <c r="GR806" s="154"/>
      <c r="GS806" s="154"/>
      <c r="GT806" s="154"/>
      <c r="GU806" s="154"/>
      <c r="GV806" s="154"/>
      <c r="GW806" s="154"/>
      <c r="GX806" s="154"/>
      <c r="GY806" s="154"/>
      <c r="GZ806" s="154"/>
      <c r="HA806" s="154"/>
      <c r="HB806" s="154"/>
      <c r="HC806" s="154"/>
      <c r="HD806" s="154"/>
      <c r="HE806" s="154"/>
      <c r="HF806" s="154"/>
      <c r="HG806" s="154"/>
      <c r="HH806" s="154"/>
      <c r="HI806" s="154"/>
      <c r="HJ806" s="154"/>
      <c r="HK806" s="154"/>
      <c r="HL806" s="154"/>
      <c r="HM806" s="154"/>
      <c r="HN806" s="154"/>
      <c r="HO806" s="154"/>
      <c r="HP806" s="154"/>
      <c r="HQ806" s="154"/>
      <c r="HR806" s="154"/>
      <c r="HS806" s="154"/>
      <c r="HT806" s="154"/>
      <c r="HU806" s="154"/>
      <c r="HV806" s="154"/>
      <c r="HW806" s="154"/>
      <c r="HX806" s="154"/>
      <c r="HY806" s="154"/>
      <c r="HZ806" s="154"/>
      <c r="IA806" s="154"/>
      <c r="IB806" s="154"/>
      <c r="IC806" s="154"/>
      <c r="ID806" s="154"/>
      <c r="IE806" s="154"/>
      <c r="IF806" s="154"/>
      <c r="IG806" s="154"/>
      <c r="IH806" s="154"/>
      <c r="II806" s="154"/>
      <c r="IJ806" s="154"/>
      <c r="IK806" s="154"/>
      <c r="IL806" s="154"/>
      <c r="IM806" s="154"/>
      <c r="IN806" s="154"/>
      <c r="IO806" s="154"/>
      <c r="IP806" s="154"/>
      <c r="IQ806" s="154"/>
      <c r="IR806" s="154"/>
      <c r="IS806" s="154"/>
      <c r="IT806" s="154"/>
      <c r="IU806" s="154"/>
      <c r="IV806" s="154"/>
      <c r="IW806" s="154"/>
      <c r="IX806" s="154"/>
      <c r="IY806" s="154"/>
      <c r="IZ806" s="154"/>
      <c r="JA806" s="154"/>
      <c r="JB806" s="154"/>
      <c r="JC806" s="154"/>
      <c r="JD806" s="154"/>
      <c r="JE806" s="154"/>
      <c r="JF806" s="154"/>
      <c r="JG806" s="154"/>
      <c r="JH806" s="154"/>
      <c r="JI806" s="154"/>
      <c r="JJ806" s="154"/>
      <c r="JK806" s="154"/>
      <c r="JL806" s="154"/>
      <c r="JM806" s="154"/>
      <c r="JN806" s="154"/>
      <c r="JO806" s="154"/>
      <c r="JP806" s="154"/>
      <c r="JQ806" s="154"/>
      <c r="JR806" s="154"/>
      <c r="JS806" s="154"/>
      <c r="JT806" s="154"/>
      <c r="JU806" s="154"/>
      <c r="JV806" s="154"/>
      <c r="JW806" s="154"/>
      <c r="JX806" s="154"/>
      <c r="JY806" s="154"/>
      <c r="JZ806" s="154"/>
      <c r="KA806" s="154"/>
      <c r="KB806" s="154"/>
      <c r="KC806" s="154"/>
      <c r="KD806" s="154"/>
      <c r="KE806" s="154"/>
      <c r="KF806" s="154"/>
      <c r="KG806" s="154"/>
      <c r="KH806" s="154"/>
      <c r="KI806" s="154"/>
      <c r="KJ806" s="154"/>
      <c r="KK806" s="154"/>
      <c r="KL806" s="154"/>
      <c r="KM806" s="154"/>
      <c r="KN806" s="154"/>
      <c r="KO806" s="154"/>
      <c r="KP806" s="154"/>
      <c r="KQ806" s="154"/>
      <c r="KR806" s="154"/>
      <c r="KS806" s="154"/>
      <c r="KT806" s="154"/>
      <c r="KU806" s="154"/>
      <c r="KV806" s="154"/>
      <c r="KW806" s="154"/>
      <c r="KX806" s="154"/>
      <c r="KY806" s="154"/>
      <c r="KZ806" s="154"/>
      <c r="LA806" s="154"/>
      <c r="LB806" s="154"/>
      <c r="LC806" s="154"/>
      <c r="LD806" s="154"/>
      <c r="LE806" s="154"/>
      <c r="LF806" s="154"/>
      <c r="LG806" s="154"/>
      <c r="LH806" s="154"/>
      <c r="LI806" s="154"/>
      <c r="LJ806" s="154"/>
      <c r="LK806" s="154"/>
      <c r="LL806" s="154"/>
      <c r="LM806" s="154"/>
      <c r="LN806" s="154"/>
      <c r="LO806" s="154"/>
      <c r="LP806" s="154"/>
      <c r="LQ806" s="154"/>
      <c r="LR806" s="154"/>
      <c r="LS806" s="154"/>
      <c r="LT806" s="154"/>
      <c r="LU806" s="154"/>
      <c r="LV806" s="154"/>
      <c r="LW806" s="154"/>
      <c r="LX806" s="154"/>
      <c r="LY806" s="154"/>
      <c r="LZ806" s="154"/>
      <c r="MA806" s="154"/>
      <c r="MB806" s="154"/>
      <c r="MC806" s="154"/>
      <c r="MD806" s="154"/>
      <c r="ME806" s="154"/>
      <c r="MF806" s="154"/>
      <c r="MG806" s="154"/>
      <c r="MH806" s="154"/>
      <c r="MI806" s="154"/>
      <c r="MJ806" s="154"/>
      <c r="MK806" s="154"/>
      <c r="ML806" s="154"/>
      <c r="MM806" s="154"/>
      <c r="MN806" s="154"/>
      <c r="MO806" s="154"/>
      <c r="MP806" s="154"/>
      <c r="MQ806" s="154"/>
      <c r="MR806" s="154"/>
      <c r="MS806" s="154"/>
      <c r="MT806" s="154"/>
      <c r="MU806" s="154"/>
      <c r="MV806" s="154"/>
      <c r="MW806" s="154"/>
      <c r="MX806" s="154"/>
      <c r="MY806" s="154"/>
      <c r="MZ806" s="154"/>
      <c r="NA806" s="154"/>
      <c r="NB806" s="154"/>
      <c r="NC806" s="154"/>
      <c r="ND806" s="154"/>
      <c r="NE806" s="154"/>
      <c r="NF806" s="154"/>
      <c r="NG806" s="154"/>
      <c r="NH806" s="154"/>
      <c r="NI806" s="154"/>
      <c r="NJ806" s="154"/>
      <c r="NK806" s="154"/>
      <c r="NL806" s="154"/>
      <c r="NM806" s="154"/>
      <c r="NN806" s="154"/>
      <c r="NO806" s="154"/>
      <c r="NP806" s="154"/>
      <c r="NQ806" s="154"/>
      <c r="NR806" s="154"/>
      <c r="NS806" s="154"/>
      <c r="NT806" s="154"/>
      <c r="NU806" s="154"/>
      <c r="NV806" s="154"/>
      <c r="NW806" s="154"/>
      <c r="NX806" s="154"/>
      <c r="NY806" s="154"/>
      <c r="NZ806" s="154"/>
      <c r="OA806" s="154"/>
      <c r="OB806" s="154"/>
      <c r="OC806" s="154"/>
      <c r="OD806" s="154"/>
      <c r="OE806" s="154"/>
      <c r="OF806" s="154"/>
      <c r="OG806" s="154"/>
      <c r="OH806" s="154"/>
      <c r="OI806" s="154"/>
      <c r="OJ806" s="154"/>
      <c r="OK806" s="154"/>
      <c r="OL806" s="154"/>
      <c r="OM806" s="154"/>
      <c r="ON806" s="154"/>
      <c r="OO806" s="154"/>
      <c r="OP806" s="154"/>
      <c r="OQ806" s="154"/>
      <c r="OR806" s="154"/>
      <c r="OS806" s="154"/>
      <c r="OT806" s="154"/>
      <c r="OU806" s="154"/>
      <c r="OV806" s="154"/>
      <c r="OW806" s="154"/>
      <c r="OX806" s="154"/>
      <c r="OY806" s="154"/>
      <c r="OZ806" s="154"/>
      <c r="PA806" s="154"/>
      <c r="PB806" s="154"/>
      <c r="PC806" s="154"/>
      <c r="PD806" s="154"/>
      <c r="PE806" s="154"/>
      <c r="PF806" s="154"/>
      <c r="PG806" s="154"/>
      <c r="PH806" s="154"/>
      <c r="PI806" s="154"/>
      <c r="PJ806" s="154"/>
      <c r="PK806" s="154"/>
      <c r="PL806" s="154"/>
      <c r="PM806" s="154"/>
      <c r="PN806" s="154"/>
      <c r="PO806" s="154"/>
      <c r="PP806" s="154"/>
      <c r="PQ806" s="154"/>
      <c r="PR806" s="154"/>
      <c r="PS806" s="154"/>
      <c r="PT806" s="154"/>
      <c r="PU806" s="154"/>
      <c r="PV806" s="154"/>
      <c r="PW806" s="154"/>
      <c r="PX806" s="154"/>
      <c r="PY806" s="154"/>
      <c r="PZ806" s="154"/>
      <c r="QA806" s="154"/>
      <c r="QB806" s="154"/>
      <c r="QC806" s="154"/>
      <c r="QD806" s="154"/>
      <c r="QE806" s="154"/>
      <c r="QF806" s="154"/>
      <c r="QG806" s="154"/>
      <c r="QH806" s="154"/>
      <c r="QI806" s="154"/>
      <c r="QJ806" s="154"/>
      <c r="QK806" s="154"/>
      <c r="QL806" s="154"/>
      <c r="QM806" s="154"/>
      <c r="QN806" s="154"/>
      <c r="QO806" s="154"/>
      <c r="QP806" s="154"/>
      <c r="QQ806" s="154"/>
      <c r="QR806" s="154"/>
      <c r="QS806" s="154"/>
      <c r="QT806" s="154"/>
      <c r="QU806" s="154"/>
      <c r="QV806" s="154"/>
      <c r="QW806" s="154"/>
      <c r="QX806" s="154"/>
      <c r="QY806" s="154"/>
      <c r="QZ806" s="154"/>
      <c r="RA806" s="154"/>
      <c r="RB806" s="154"/>
      <c r="RC806" s="154"/>
      <c r="RD806" s="154"/>
      <c r="RE806" s="154"/>
      <c r="RF806" s="154"/>
      <c r="RG806" s="154"/>
      <c r="RH806" s="154"/>
      <c r="RI806" s="154"/>
      <c r="RJ806" s="154"/>
      <c r="RK806" s="154"/>
      <c r="RL806" s="154"/>
      <c r="RM806" s="154"/>
      <c r="RN806" s="154"/>
      <c r="RO806" s="154"/>
      <c r="RP806" s="154"/>
      <c r="RQ806" s="154"/>
      <c r="RR806" s="154"/>
      <c r="RS806" s="154"/>
      <c r="RT806" s="154"/>
      <c r="RU806" s="154"/>
      <c r="RV806" s="154"/>
      <c r="RW806" s="154"/>
      <c r="RX806" s="154"/>
      <c r="RY806" s="154"/>
      <c r="RZ806" s="154"/>
      <c r="SA806" s="154"/>
      <c r="SB806" s="154"/>
      <c r="SC806" s="154"/>
      <c r="SD806" s="154"/>
      <c r="SE806" s="154"/>
      <c r="SF806" s="154"/>
      <c r="SG806" s="154"/>
      <c r="SH806" s="154"/>
      <c r="SI806" s="154"/>
      <c r="SJ806" s="154"/>
      <c r="SK806" s="154"/>
      <c r="SL806" s="154"/>
      <c r="SM806" s="154"/>
      <c r="SN806" s="154"/>
      <c r="SO806" s="154"/>
      <c r="SP806" s="154"/>
      <c r="SQ806" s="154"/>
      <c r="SR806" s="154"/>
      <c r="SS806" s="154"/>
      <c r="ST806" s="154"/>
      <c r="SU806" s="154"/>
      <c r="SV806" s="154"/>
      <c r="SW806" s="154"/>
      <c r="SX806" s="154"/>
      <c r="SY806" s="154"/>
      <c r="SZ806" s="154"/>
      <c r="TA806" s="154"/>
      <c r="TB806" s="154"/>
      <c r="TC806" s="154"/>
      <c r="TD806" s="154"/>
      <c r="TE806" s="154"/>
      <c r="TF806" s="154"/>
      <c r="TG806" s="154"/>
      <c r="TH806" s="154"/>
      <c r="TI806" s="154"/>
      <c r="TJ806" s="154"/>
      <c r="TK806" s="154"/>
      <c r="TL806" s="154"/>
      <c r="TM806" s="154"/>
      <c r="TN806" s="154"/>
      <c r="TO806" s="154"/>
      <c r="TP806" s="154"/>
      <c r="TQ806" s="154"/>
      <c r="TR806" s="154"/>
      <c r="TS806" s="154"/>
      <c r="TT806" s="154"/>
      <c r="TU806" s="154"/>
      <c r="TV806" s="154"/>
      <c r="TW806" s="154"/>
      <c r="TX806" s="154"/>
      <c r="TY806" s="154"/>
      <c r="TZ806" s="154"/>
      <c r="UA806" s="154"/>
      <c r="UB806" s="154"/>
      <c r="UC806" s="154"/>
      <c r="UD806" s="154"/>
      <c r="UE806" s="154"/>
      <c r="UF806" s="154"/>
      <c r="UG806" s="154"/>
      <c r="UH806" s="154"/>
      <c r="UI806" s="154"/>
      <c r="UJ806" s="154"/>
      <c r="UK806" s="154"/>
      <c r="UL806" s="154"/>
      <c r="UM806" s="154"/>
      <c r="UN806" s="154"/>
      <c r="UO806" s="154"/>
      <c r="UP806" s="154"/>
      <c r="UQ806" s="154"/>
      <c r="UR806" s="154"/>
      <c r="US806" s="154"/>
      <c r="UT806" s="154"/>
      <c r="UU806" s="154"/>
      <c r="UV806" s="154"/>
      <c r="UW806" s="154"/>
      <c r="UX806" s="154"/>
      <c r="UY806" s="154"/>
      <c r="UZ806" s="154"/>
      <c r="VA806" s="154"/>
      <c r="VB806" s="154"/>
      <c r="VC806" s="154"/>
      <c r="VD806" s="154"/>
      <c r="VE806" s="154"/>
      <c r="VF806" s="154"/>
      <c r="VG806" s="154"/>
      <c r="VH806" s="154"/>
      <c r="VI806" s="154"/>
      <c r="VJ806" s="154"/>
      <c r="VK806" s="154"/>
      <c r="VL806" s="154"/>
      <c r="VM806" s="154"/>
      <c r="VN806" s="154"/>
      <c r="VO806" s="154"/>
      <c r="VP806" s="154"/>
      <c r="VQ806" s="154"/>
      <c r="VR806" s="154"/>
      <c r="VS806" s="154"/>
      <c r="VT806" s="154"/>
      <c r="VU806" s="154"/>
      <c r="VV806" s="154"/>
      <c r="VW806" s="154"/>
    </row>
    <row r="807" spans="1:595" s="153" customFormat="1" ht="107.25" customHeight="1">
      <c r="A807" s="799"/>
      <c r="B807" s="673" t="s">
        <v>1665</v>
      </c>
      <c r="C807" s="657" t="s">
        <v>1666</v>
      </c>
      <c r="D807" s="659" t="s">
        <v>1279</v>
      </c>
      <c r="E807" s="661" t="s">
        <v>90</v>
      </c>
      <c r="F807" s="653" t="s">
        <v>51</v>
      </c>
      <c r="G807" s="664">
        <v>43901</v>
      </c>
      <c r="H807" s="653" t="s">
        <v>24</v>
      </c>
      <c r="I807" s="197" t="s">
        <v>352</v>
      </c>
      <c r="J807" s="197" t="s">
        <v>260</v>
      </c>
      <c r="K807" s="197" t="s">
        <v>1667</v>
      </c>
      <c r="L807" s="197" t="s">
        <v>28</v>
      </c>
      <c r="M807" s="152">
        <f t="shared" ref="M807:R807" si="119">M808</f>
        <v>30000</v>
      </c>
      <c r="N807" s="152">
        <f t="shared" si="119"/>
        <v>30000</v>
      </c>
      <c r="O807" s="152">
        <f t="shared" si="119"/>
        <v>50000</v>
      </c>
      <c r="P807" s="152">
        <f t="shared" si="119"/>
        <v>50000</v>
      </c>
      <c r="Q807" s="152">
        <f t="shared" si="119"/>
        <v>50000</v>
      </c>
      <c r="R807" s="152">
        <f t="shared" si="119"/>
        <v>50000</v>
      </c>
      <c r="S807" s="555"/>
      <c r="AU807" s="154"/>
      <c r="AV807" s="154"/>
      <c r="AW807" s="154"/>
      <c r="AX807" s="154"/>
      <c r="AY807" s="154"/>
      <c r="AZ807" s="154"/>
      <c r="BA807" s="154"/>
      <c r="BB807" s="154"/>
      <c r="BC807" s="154"/>
      <c r="BD807" s="154"/>
      <c r="BE807" s="154"/>
      <c r="BF807" s="154"/>
      <c r="BG807" s="154"/>
      <c r="BH807" s="154"/>
      <c r="BI807" s="154"/>
      <c r="BJ807" s="154"/>
      <c r="BK807" s="154"/>
      <c r="BL807" s="154"/>
      <c r="BM807" s="154"/>
      <c r="BN807" s="154"/>
      <c r="BO807" s="154"/>
      <c r="BP807" s="154"/>
      <c r="BQ807" s="154"/>
      <c r="BR807" s="154"/>
      <c r="BS807" s="154"/>
      <c r="BT807" s="154"/>
      <c r="BU807" s="154"/>
      <c r="BV807" s="154"/>
      <c r="BW807" s="154"/>
      <c r="BX807" s="154"/>
      <c r="BY807" s="154"/>
      <c r="BZ807" s="154"/>
      <c r="CA807" s="154"/>
      <c r="CB807" s="154"/>
      <c r="CC807" s="154"/>
      <c r="CD807" s="154"/>
      <c r="CE807" s="154"/>
      <c r="CF807" s="154"/>
      <c r="CG807" s="154"/>
      <c r="CH807" s="154"/>
      <c r="CI807" s="154"/>
      <c r="CJ807" s="154"/>
      <c r="CK807" s="154"/>
      <c r="CL807" s="154"/>
      <c r="CM807" s="154"/>
      <c r="CN807" s="154"/>
      <c r="CO807" s="154"/>
      <c r="CP807" s="154"/>
      <c r="CQ807" s="154"/>
      <c r="CR807" s="154"/>
      <c r="CS807" s="154"/>
      <c r="CT807" s="154"/>
      <c r="CU807" s="154"/>
      <c r="CV807" s="154"/>
      <c r="CW807" s="154"/>
      <c r="CX807" s="154"/>
      <c r="CY807" s="154"/>
      <c r="CZ807" s="154"/>
      <c r="DA807" s="154"/>
      <c r="DB807" s="154"/>
      <c r="DC807" s="154"/>
      <c r="DD807" s="154"/>
      <c r="DE807" s="154"/>
      <c r="DF807" s="154"/>
      <c r="DG807" s="154"/>
      <c r="DH807" s="154"/>
      <c r="DI807" s="154"/>
      <c r="DJ807" s="154"/>
      <c r="DK807" s="154"/>
      <c r="DL807" s="154"/>
      <c r="DM807" s="154"/>
      <c r="DN807" s="154"/>
      <c r="DO807" s="154"/>
      <c r="DP807" s="154"/>
      <c r="DQ807" s="154"/>
      <c r="DR807" s="154"/>
      <c r="DS807" s="154"/>
      <c r="DT807" s="154"/>
      <c r="DU807" s="154"/>
      <c r="DV807" s="154"/>
      <c r="DW807" s="154"/>
      <c r="DX807" s="154"/>
      <c r="DY807" s="154"/>
      <c r="DZ807" s="154"/>
      <c r="EA807" s="154"/>
      <c r="EB807" s="154"/>
      <c r="EC807" s="154"/>
      <c r="ED807" s="154"/>
      <c r="EE807" s="154"/>
      <c r="EF807" s="154"/>
      <c r="EG807" s="154"/>
      <c r="EH807" s="154"/>
      <c r="EI807" s="154"/>
      <c r="EJ807" s="154"/>
      <c r="EK807" s="154"/>
      <c r="EL807" s="154"/>
      <c r="EM807" s="154"/>
      <c r="EN807" s="154"/>
      <c r="EO807" s="154"/>
      <c r="EP807" s="154"/>
      <c r="EQ807" s="154"/>
      <c r="ER807" s="154"/>
      <c r="ES807" s="154"/>
      <c r="ET807" s="154"/>
      <c r="EU807" s="154"/>
      <c r="EV807" s="154"/>
      <c r="EW807" s="154"/>
      <c r="EX807" s="154"/>
      <c r="EY807" s="154"/>
      <c r="EZ807" s="154"/>
      <c r="FA807" s="154"/>
      <c r="FB807" s="154"/>
      <c r="FC807" s="154"/>
      <c r="FD807" s="154"/>
      <c r="FE807" s="154"/>
      <c r="FF807" s="154"/>
      <c r="FG807" s="154"/>
      <c r="FH807" s="154"/>
      <c r="FI807" s="154"/>
      <c r="FJ807" s="154"/>
      <c r="FK807" s="154"/>
      <c r="FL807" s="154"/>
      <c r="FM807" s="154"/>
      <c r="FN807" s="154"/>
      <c r="FO807" s="154"/>
      <c r="FP807" s="154"/>
      <c r="FQ807" s="154"/>
      <c r="FR807" s="154"/>
      <c r="FS807" s="154"/>
      <c r="FT807" s="154"/>
      <c r="FU807" s="154"/>
      <c r="FV807" s="154"/>
      <c r="FW807" s="154"/>
      <c r="FX807" s="154"/>
      <c r="FY807" s="154"/>
      <c r="FZ807" s="154"/>
      <c r="GA807" s="154"/>
      <c r="GB807" s="154"/>
      <c r="GC807" s="154"/>
      <c r="GD807" s="154"/>
      <c r="GE807" s="154"/>
      <c r="GF807" s="154"/>
      <c r="GG807" s="154"/>
      <c r="GH807" s="154"/>
      <c r="GI807" s="154"/>
      <c r="GJ807" s="154"/>
      <c r="GK807" s="154"/>
      <c r="GL807" s="154"/>
      <c r="GM807" s="154"/>
      <c r="GN807" s="154"/>
      <c r="GO807" s="154"/>
      <c r="GP807" s="154"/>
      <c r="GQ807" s="154"/>
      <c r="GR807" s="154"/>
      <c r="GS807" s="154"/>
      <c r="GT807" s="154"/>
      <c r="GU807" s="154"/>
      <c r="GV807" s="154"/>
      <c r="GW807" s="154"/>
      <c r="GX807" s="154"/>
      <c r="GY807" s="154"/>
      <c r="GZ807" s="154"/>
      <c r="HA807" s="154"/>
      <c r="HB807" s="154"/>
      <c r="HC807" s="154"/>
      <c r="HD807" s="154"/>
      <c r="HE807" s="154"/>
      <c r="HF807" s="154"/>
      <c r="HG807" s="154"/>
      <c r="HH807" s="154"/>
      <c r="HI807" s="154"/>
      <c r="HJ807" s="154"/>
      <c r="HK807" s="154"/>
      <c r="HL807" s="154"/>
      <c r="HM807" s="154"/>
      <c r="HN807" s="154"/>
      <c r="HO807" s="154"/>
      <c r="HP807" s="154"/>
      <c r="HQ807" s="154"/>
      <c r="HR807" s="154"/>
      <c r="HS807" s="154"/>
      <c r="HT807" s="154"/>
      <c r="HU807" s="154"/>
      <c r="HV807" s="154"/>
      <c r="HW807" s="154"/>
      <c r="HX807" s="154"/>
      <c r="HY807" s="154"/>
      <c r="HZ807" s="154"/>
      <c r="IA807" s="154"/>
      <c r="IB807" s="154"/>
      <c r="IC807" s="154"/>
      <c r="ID807" s="154"/>
      <c r="IE807" s="154"/>
      <c r="IF807" s="154"/>
      <c r="IG807" s="154"/>
      <c r="IH807" s="154"/>
      <c r="II807" s="154"/>
      <c r="IJ807" s="154"/>
      <c r="IK807" s="154"/>
      <c r="IL807" s="154"/>
      <c r="IM807" s="154"/>
      <c r="IN807" s="154"/>
      <c r="IO807" s="154"/>
      <c r="IP807" s="154"/>
      <c r="IQ807" s="154"/>
      <c r="IR807" s="154"/>
      <c r="IS807" s="154"/>
      <c r="IT807" s="154"/>
      <c r="IU807" s="154"/>
      <c r="IV807" s="154"/>
      <c r="IW807" s="154"/>
      <c r="IX807" s="154"/>
      <c r="IY807" s="154"/>
      <c r="IZ807" s="154"/>
      <c r="JA807" s="154"/>
      <c r="JB807" s="154"/>
      <c r="JC807" s="154"/>
      <c r="JD807" s="154"/>
      <c r="JE807" s="154"/>
      <c r="JF807" s="154"/>
      <c r="JG807" s="154"/>
      <c r="JH807" s="154"/>
      <c r="JI807" s="154"/>
      <c r="JJ807" s="154"/>
      <c r="JK807" s="154"/>
      <c r="JL807" s="154"/>
      <c r="JM807" s="154"/>
      <c r="JN807" s="154"/>
      <c r="JO807" s="154"/>
      <c r="JP807" s="154"/>
      <c r="JQ807" s="154"/>
      <c r="JR807" s="154"/>
      <c r="JS807" s="154"/>
      <c r="JT807" s="154"/>
      <c r="JU807" s="154"/>
      <c r="JV807" s="154"/>
      <c r="JW807" s="154"/>
      <c r="JX807" s="154"/>
      <c r="JY807" s="154"/>
      <c r="JZ807" s="154"/>
      <c r="KA807" s="154"/>
      <c r="KB807" s="154"/>
      <c r="KC807" s="154"/>
      <c r="KD807" s="154"/>
      <c r="KE807" s="154"/>
      <c r="KF807" s="154"/>
      <c r="KG807" s="154"/>
      <c r="KH807" s="154"/>
      <c r="KI807" s="154"/>
      <c r="KJ807" s="154"/>
      <c r="KK807" s="154"/>
      <c r="KL807" s="154"/>
      <c r="KM807" s="154"/>
      <c r="KN807" s="154"/>
      <c r="KO807" s="154"/>
      <c r="KP807" s="154"/>
      <c r="KQ807" s="154"/>
      <c r="KR807" s="154"/>
      <c r="KS807" s="154"/>
      <c r="KT807" s="154"/>
      <c r="KU807" s="154"/>
      <c r="KV807" s="154"/>
      <c r="KW807" s="154"/>
      <c r="KX807" s="154"/>
      <c r="KY807" s="154"/>
      <c r="KZ807" s="154"/>
      <c r="LA807" s="154"/>
      <c r="LB807" s="154"/>
      <c r="LC807" s="154"/>
      <c r="LD807" s="154"/>
      <c r="LE807" s="154"/>
      <c r="LF807" s="154"/>
      <c r="LG807" s="154"/>
      <c r="LH807" s="154"/>
      <c r="LI807" s="154"/>
      <c r="LJ807" s="154"/>
      <c r="LK807" s="154"/>
      <c r="LL807" s="154"/>
      <c r="LM807" s="154"/>
      <c r="LN807" s="154"/>
      <c r="LO807" s="154"/>
      <c r="LP807" s="154"/>
      <c r="LQ807" s="154"/>
      <c r="LR807" s="154"/>
      <c r="LS807" s="154"/>
      <c r="LT807" s="154"/>
      <c r="LU807" s="154"/>
      <c r="LV807" s="154"/>
      <c r="LW807" s="154"/>
      <c r="LX807" s="154"/>
      <c r="LY807" s="154"/>
      <c r="LZ807" s="154"/>
      <c r="MA807" s="154"/>
      <c r="MB807" s="154"/>
      <c r="MC807" s="154"/>
      <c r="MD807" s="154"/>
      <c r="ME807" s="154"/>
      <c r="MF807" s="154"/>
      <c r="MG807" s="154"/>
      <c r="MH807" s="154"/>
      <c r="MI807" s="154"/>
      <c r="MJ807" s="154"/>
      <c r="MK807" s="154"/>
      <c r="ML807" s="154"/>
      <c r="MM807" s="154"/>
      <c r="MN807" s="154"/>
      <c r="MO807" s="154"/>
      <c r="MP807" s="154"/>
      <c r="MQ807" s="154"/>
      <c r="MR807" s="154"/>
      <c r="MS807" s="154"/>
      <c r="MT807" s="154"/>
      <c r="MU807" s="154"/>
      <c r="MV807" s="154"/>
      <c r="MW807" s="154"/>
      <c r="MX807" s="154"/>
      <c r="MY807" s="154"/>
      <c r="MZ807" s="154"/>
      <c r="NA807" s="154"/>
      <c r="NB807" s="154"/>
      <c r="NC807" s="154"/>
      <c r="ND807" s="154"/>
      <c r="NE807" s="154"/>
      <c r="NF807" s="154"/>
      <c r="NG807" s="154"/>
      <c r="NH807" s="154"/>
      <c r="NI807" s="154"/>
      <c r="NJ807" s="154"/>
      <c r="NK807" s="154"/>
      <c r="NL807" s="154"/>
      <c r="NM807" s="154"/>
      <c r="NN807" s="154"/>
      <c r="NO807" s="154"/>
      <c r="NP807" s="154"/>
      <c r="NQ807" s="154"/>
      <c r="NR807" s="154"/>
      <c r="NS807" s="154"/>
      <c r="NT807" s="154"/>
      <c r="NU807" s="154"/>
      <c r="NV807" s="154"/>
      <c r="NW807" s="154"/>
      <c r="NX807" s="154"/>
      <c r="NY807" s="154"/>
      <c r="NZ807" s="154"/>
      <c r="OA807" s="154"/>
      <c r="OB807" s="154"/>
      <c r="OC807" s="154"/>
      <c r="OD807" s="154"/>
      <c r="OE807" s="154"/>
      <c r="OF807" s="154"/>
      <c r="OG807" s="154"/>
      <c r="OH807" s="154"/>
      <c r="OI807" s="154"/>
      <c r="OJ807" s="154"/>
      <c r="OK807" s="154"/>
      <c r="OL807" s="154"/>
      <c r="OM807" s="154"/>
      <c r="ON807" s="154"/>
      <c r="OO807" s="154"/>
      <c r="OP807" s="154"/>
      <c r="OQ807" s="154"/>
      <c r="OR807" s="154"/>
      <c r="OS807" s="154"/>
      <c r="OT807" s="154"/>
      <c r="OU807" s="154"/>
      <c r="OV807" s="154"/>
      <c r="OW807" s="154"/>
      <c r="OX807" s="154"/>
      <c r="OY807" s="154"/>
      <c r="OZ807" s="154"/>
      <c r="PA807" s="154"/>
      <c r="PB807" s="154"/>
      <c r="PC807" s="154"/>
      <c r="PD807" s="154"/>
      <c r="PE807" s="154"/>
      <c r="PF807" s="154"/>
      <c r="PG807" s="154"/>
      <c r="PH807" s="154"/>
      <c r="PI807" s="154"/>
      <c r="PJ807" s="154"/>
      <c r="PK807" s="154"/>
      <c r="PL807" s="154"/>
      <c r="PM807" s="154"/>
      <c r="PN807" s="154"/>
      <c r="PO807" s="154"/>
      <c r="PP807" s="154"/>
      <c r="PQ807" s="154"/>
      <c r="PR807" s="154"/>
      <c r="PS807" s="154"/>
      <c r="PT807" s="154"/>
      <c r="PU807" s="154"/>
      <c r="PV807" s="154"/>
      <c r="PW807" s="154"/>
      <c r="PX807" s="154"/>
      <c r="PY807" s="154"/>
      <c r="PZ807" s="154"/>
      <c r="QA807" s="154"/>
      <c r="QB807" s="154"/>
      <c r="QC807" s="154"/>
      <c r="QD807" s="154"/>
      <c r="QE807" s="154"/>
      <c r="QF807" s="154"/>
      <c r="QG807" s="154"/>
      <c r="QH807" s="154"/>
      <c r="QI807" s="154"/>
      <c r="QJ807" s="154"/>
      <c r="QK807" s="154"/>
      <c r="QL807" s="154"/>
      <c r="QM807" s="154"/>
      <c r="QN807" s="154"/>
      <c r="QO807" s="154"/>
      <c r="QP807" s="154"/>
      <c r="QQ807" s="154"/>
      <c r="QR807" s="154"/>
      <c r="QS807" s="154"/>
      <c r="QT807" s="154"/>
      <c r="QU807" s="154"/>
      <c r="QV807" s="154"/>
      <c r="QW807" s="154"/>
      <c r="QX807" s="154"/>
      <c r="QY807" s="154"/>
      <c r="QZ807" s="154"/>
      <c r="RA807" s="154"/>
      <c r="RB807" s="154"/>
      <c r="RC807" s="154"/>
      <c r="RD807" s="154"/>
      <c r="RE807" s="154"/>
      <c r="RF807" s="154"/>
      <c r="RG807" s="154"/>
      <c r="RH807" s="154"/>
      <c r="RI807" s="154"/>
      <c r="RJ807" s="154"/>
      <c r="RK807" s="154"/>
      <c r="RL807" s="154"/>
      <c r="RM807" s="154"/>
      <c r="RN807" s="154"/>
      <c r="RO807" s="154"/>
      <c r="RP807" s="154"/>
      <c r="RQ807" s="154"/>
      <c r="RR807" s="154"/>
      <c r="RS807" s="154"/>
      <c r="RT807" s="154"/>
      <c r="RU807" s="154"/>
      <c r="RV807" s="154"/>
      <c r="RW807" s="154"/>
      <c r="RX807" s="154"/>
      <c r="RY807" s="154"/>
      <c r="RZ807" s="154"/>
      <c r="SA807" s="154"/>
      <c r="SB807" s="154"/>
      <c r="SC807" s="154"/>
      <c r="SD807" s="154"/>
      <c r="SE807" s="154"/>
      <c r="SF807" s="154"/>
      <c r="SG807" s="154"/>
      <c r="SH807" s="154"/>
      <c r="SI807" s="154"/>
      <c r="SJ807" s="154"/>
      <c r="SK807" s="154"/>
      <c r="SL807" s="154"/>
      <c r="SM807" s="154"/>
      <c r="SN807" s="154"/>
      <c r="SO807" s="154"/>
      <c r="SP807" s="154"/>
      <c r="SQ807" s="154"/>
      <c r="SR807" s="154"/>
      <c r="SS807" s="154"/>
      <c r="ST807" s="154"/>
      <c r="SU807" s="154"/>
      <c r="SV807" s="154"/>
      <c r="SW807" s="154"/>
      <c r="SX807" s="154"/>
      <c r="SY807" s="154"/>
      <c r="SZ807" s="154"/>
      <c r="TA807" s="154"/>
      <c r="TB807" s="154"/>
      <c r="TC807" s="154"/>
      <c r="TD807" s="154"/>
      <c r="TE807" s="154"/>
      <c r="TF807" s="154"/>
      <c r="TG807" s="154"/>
      <c r="TH807" s="154"/>
      <c r="TI807" s="154"/>
      <c r="TJ807" s="154"/>
      <c r="TK807" s="154"/>
      <c r="TL807" s="154"/>
      <c r="TM807" s="154"/>
      <c r="TN807" s="154"/>
      <c r="TO807" s="154"/>
      <c r="TP807" s="154"/>
      <c r="TQ807" s="154"/>
      <c r="TR807" s="154"/>
      <c r="TS807" s="154"/>
      <c r="TT807" s="154"/>
      <c r="TU807" s="154"/>
      <c r="TV807" s="154"/>
      <c r="TW807" s="154"/>
      <c r="TX807" s="154"/>
      <c r="TY807" s="154"/>
      <c r="TZ807" s="154"/>
      <c r="UA807" s="154"/>
      <c r="UB807" s="154"/>
      <c r="UC807" s="154"/>
      <c r="UD807" s="154"/>
      <c r="UE807" s="154"/>
      <c r="UF807" s="154"/>
      <c r="UG807" s="154"/>
      <c r="UH807" s="154"/>
      <c r="UI807" s="154"/>
      <c r="UJ807" s="154"/>
      <c r="UK807" s="154"/>
      <c r="UL807" s="154"/>
      <c r="UM807" s="154"/>
      <c r="UN807" s="154"/>
      <c r="UO807" s="154"/>
      <c r="UP807" s="154"/>
      <c r="UQ807" s="154"/>
      <c r="UR807" s="154"/>
      <c r="US807" s="154"/>
      <c r="UT807" s="154"/>
      <c r="UU807" s="154"/>
      <c r="UV807" s="154"/>
      <c r="UW807" s="154"/>
      <c r="UX807" s="154"/>
      <c r="UY807" s="154"/>
      <c r="UZ807" s="154"/>
      <c r="VA807" s="154"/>
      <c r="VB807" s="154"/>
      <c r="VC807" s="154"/>
      <c r="VD807" s="154"/>
      <c r="VE807" s="154"/>
      <c r="VF807" s="154"/>
      <c r="VG807" s="154"/>
      <c r="VH807" s="154"/>
      <c r="VI807" s="154"/>
      <c r="VJ807" s="154"/>
      <c r="VK807" s="154"/>
      <c r="VL807" s="154"/>
      <c r="VM807" s="154"/>
      <c r="VN807" s="154"/>
      <c r="VO807" s="154"/>
      <c r="VP807" s="154"/>
      <c r="VQ807" s="154"/>
      <c r="VR807" s="154"/>
      <c r="VS807" s="154"/>
      <c r="VT807" s="154"/>
      <c r="VU807" s="154"/>
      <c r="VV807" s="154"/>
      <c r="VW807" s="154"/>
    </row>
    <row r="808" spans="1:595" s="153" customFormat="1" ht="115.5" customHeight="1">
      <c r="A808" s="799"/>
      <c r="B808" s="689"/>
      <c r="C808" s="658"/>
      <c r="D808" s="660"/>
      <c r="E808" s="694"/>
      <c r="F808" s="663"/>
      <c r="G808" s="665"/>
      <c r="H808" s="663"/>
      <c r="I808" s="175" t="s">
        <v>352</v>
      </c>
      <c r="J808" s="175" t="s">
        <v>260</v>
      </c>
      <c r="K808" s="175" t="s">
        <v>1667</v>
      </c>
      <c r="L808" s="175" t="s">
        <v>36</v>
      </c>
      <c r="M808" s="155">
        <v>30000</v>
      </c>
      <c r="N808" s="155">
        <v>30000</v>
      </c>
      <c r="O808" s="155">
        <v>50000</v>
      </c>
      <c r="P808" s="199">
        <v>50000</v>
      </c>
      <c r="Q808" s="155">
        <v>50000</v>
      </c>
      <c r="R808" s="155">
        <v>50000</v>
      </c>
      <c r="S808" s="546">
        <v>3</v>
      </c>
      <c r="AU808" s="154"/>
      <c r="AV808" s="154"/>
      <c r="AW808" s="154"/>
      <c r="AX808" s="154"/>
      <c r="AY808" s="154"/>
      <c r="AZ808" s="154"/>
      <c r="BA808" s="154"/>
      <c r="BB808" s="154"/>
      <c r="BC808" s="154"/>
      <c r="BD808" s="154"/>
      <c r="BE808" s="154"/>
      <c r="BF808" s="154"/>
      <c r="BG808" s="154"/>
      <c r="BH808" s="154"/>
      <c r="BI808" s="154"/>
      <c r="BJ808" s="154"/>
      <c r="BK808" s="154"/>
      <c r="BL808" s="154"/>
      <c r="BM808" s="154"/>
      <c r="BN808" s="154"/>
      <c r="BO808" s="154"/>
      <c r="BP808" s="154"/>
      <c r="BQ808" s="154"/>
      <c r="BR808" s="154"/>
      <c r="BS808" s="154"/>
      <c r="BT808" s="154"/>
      <c r="BU808" s="154"/>
      <c r="BV808" s="154"/>
      <c r="BW808" s="154"/>
      <c r="BX808" s="154"/>
      <c r="BY808" s="154"/>
      <c r="BZ808" s="154"/>
      <c r="CA808" s="154"/>
      <c r="CB808" s="154"/>
      <c r="CC808" s="154"/>
      <c r="CD808" s="154"/>
      <c r="CE808" s="154"/>
      <c r="CF808" s="154"/>
      <c r="CG808" s="154"/>
      <c r="CH808" s="154"/>
      <c r="CI808" s="154"/>
      <c r="CJ808" s="154"/>
      <c r="CK808" s="154"/>
      <c r="CL808" s="154"/>
      <c r="CM808" s="154"/>
      <c r="CN808" s="154"/>
      <c r="CO808" s="154"/>
      <c r="CP808" s="154"/>
      <c r="CQ808" s="154"/>
      <c r="CR808" s="154"/>
      <c r="CS808" s="154"/>
      <c r="CT808" s="154"/>
      <c r="CU808" s="154"/>
      <c r="CV808" s="154"/>
      <c r="CW808" s="154"/>
      <c r="CX808" s="154"/>
      <c r="CY808" s="154"/>
      <c r="CZ808" s="154"/>
      <c r="DA808" s="154"/>
      <c r="DB808" s="154"/>
      <c r="DC808" s="154"/>
      <c r="DD808" s="154"/>
      <c r="DE808" s="154"/>
      <c r="DF808" s="154"/>
      <c r="DG808" s="154"/>
      <c r="DH808" s="154"/>
      <c r="DI808" s="154"/>
      <c r="DJ808" s="154"/>
      <c r="DK808" s="154"/>
      <c r="DL808" s="154"/>
      <c r="DM808" s="154"/>
      <c r="DN808" s="154"/>
      <c r="DO808" s="154"/>
      <c r="DP808" s="154"/>
      <c r="DQ808" s="154"/>
      <c r="DR808" s="154"/>
      <c r="DS808" s="154"/>
      <c r="DT808" s="154"/>
      <c r="DU808" s="154"/>
      <c r="DV808" s="154"/>
      <c r="DW808" s="154"/>
      <c r="DX808" s="154"/>
      <c r="DY808" s="154"/>
      <c r="DZ808" s="154"/>
      <c r="EA808" s="154"/>
      <c r="EB808" s="154"/>
      <c r="EC808" s="154"/>
      <c r="ED808" s="154"/>
      <c r="EE808" s="154"/>
      <c r="EF808" s="154"/>
      <c r="EG808" s="154"/>
      <c r="EH808" s="154"/>
      <c r="EI808" s="154"/>
      <c r="EJ808" s="154"/>
      <c r="EK808" s="154"/>
      <c r="EL808" s="154"/>
      <c r="EM808" s="154"/>
      <c r="EN808" s="154"/>
      <c r="EO808" s="154"/>
      <c r="EP808" s="154"/>
      <c r="EQ808" s="154"/>
      <c r="ER808" s="154"/>
      <c r="ES808" s="154"/>
      <c r="ET808" s="154"/>
      <c r="EU808" s="154"/>
      <c r="EV808" s="154"/>
      <c r="EW808" s="154"/>
      <c r="EX808" s="154"/>
      <c r="EY808" s="154"/>
      <c r="EZ808" s="154"/>
      <c r="FA808" s="154"/>
      <c r="FB808" s="154"/>
      <c r="FC808" s="154"/>
      <c r="FD808" s="154"/>
      <c r="FE808" s="154"/>
      <c r="FF808" s="154"/>
      <c r="FG808" s="154"/>
      <c r="FH808" s="154"/>
      <c r="FI808" s="154"/>
      <c r="FJ808" s="154"/>
      <c r="FK808" s="154"/>
      <c r="FL808" s="154"/>
      <c r="FM808" s="154"/>
      <c r="FN808" s="154"/>
      <c r="FO808" s="154"/>
      <c r="FP808" s="154"/>
      <c r="FQ808" s="154"/>
      <c r="FR808" s="154"/>
      <c r="FS808" s="154"/>
      <c r="FT808" s="154"/>
      <c r="FU808" s="154"/>
      <c r="FV808" s="154"/>
      <c r="FW808" s="154"/>
      <c r="FX808" s="154"/>
      <c r="FY808" s="154"/>
      <c r="FZ808" s="154"/>
      <c r="GA808" s="154"/>
      <c r="GB808" s="154"/>
      <c r="GC808" s="154"/>
      <c r="GD808" s="154"/>
      <c r="GE808" s="154"/>
      <c r="GF808" s="154"/>
      <c r="GG808" s="154"/>
      <c r="GH808" s="154"/>
      <c r="GI808" s="154"/>
      <c r="GJ808" s="154"/>
      <c r="GK808" s="154"/>
      <c r="GL808" s="154"/>
      <c r="GM808" s="154"/>
      <c r="GN808" s="154"/>
      <c r="GO808" s="154"/>
      <c r="GP808" s="154"/>
      <c r="GQ808" s="154"/>
      <c r="GR808" s="154"/>
      <c r="GS808" s="154"/>
      <c r="GT808" s="154"/>
      <c r="GU808" s="154"/>
      <c r="GV808" s="154"/>
      <c r="GW808" s="154"/>
      <c r="GX808" s="154"/>
      <c r="GY808" s="154"/>
      <c r="GZ808" s="154"/>
      <c r="HA808" s="154"/>
      <c r="HB808" s="154"/>
      <c r="HC808" s="154"/>
      <c r="HD808" s="154"/>
      <c r="HE808" s="154"/>
      <c r="HF808" s="154"/>
      <c r="HG808" s="154"/>
      <c r="HH808" s="154"/>
      <c r="HI808" s="154"/>
      <c r="HJ808" s="154"/>
      <c r="HK808" s="154"/>
      <c r="HL808" s="154"/>
      <c r="HM808" s="154"/>
      <c r="HN808" s="154"/>
      <c r="HO808" s="154"/>
      <c r="HP808" s="154"/>
      <c r="HQ808" s="154"/>
      <c r="HR808" s="154"/>
      <c r="HS808" s="154"/>
      <c r="HT808" s="154"/>
      <c r="HU808" s="154"/>
      <c r="HV808" s="154"/>
      <c r="HW808" s="154"/>
      <c r="HX808" s="154"/>
      <c r="HY808" s="154"/>
      <c r="HZ808" s="154"/>
      <c r="IA808" s="154"/>
      <c r="IB808" s="154"/>
      <c r="IC808" s="154"/>
      <c r="ID808" s="154"/>
      <c r="IE808" s="154"/>
      <c r="IF808" s="154"/>
      <c r="IG808" s="154"/>
      <c r="IH808" s="154"/>
      <c r="II808" s="154"/>
      <c r="IJ808" s="154"/>
      <c r="IK808" s="154"/>
      <c r="IL808" s="154"/>
      <c r="IM808" s="154"/>
      <c r="IN808" s="154"/>
      <c r="IO808" s="154"/>
      <c r="IP808" s="154"/>
      <c r="IQ808" s="154"/>
      <c r="IR808" s="154"/>
      <c r="IS808" s="154"/>
      <c r="IT808" s="154"/>
      <c r="IU808" s="154"/>
      <c r="IV808" s="154"/>
      <c r="IW808" s="154"/>
      <c r="IX808" s="154"/>
      <c r="IY808" s="154"/>
      <c r="IZ808" s="154"/>
      <c r="JA808" s="154"/>
      <c r="JB808" s="154"/>
      <c r="JC808" s="154"/>
      <c r="JD808" s="154"/>
      <c r="JE808" s="154"/>
      <c r="JF808" s="154"/>
      <c r="JG808" s="154"/>
      <c r="JH808" s="154"/>
      <c r="JI808" s="154"/>
      <c r="JJ808" s="154"/>
      <c r="JK808" s="154"/>
      <c r="JL808" s="154"/>
      <c r="JM808" s="154"/>
      <c r="JN808" s="154"/>
      <c r="JO808" s="154"/>
      <c r="JP808" s="154"/>
      <c r="JQ808" s="154"/>
      <c r="JR808" s="154"/>
      <c r="JS808" s="154"/>
      <c r="JT808" s="154"/>
      <c r="JU808" s="154"/>
      <c r="JV808" s="154"/>
      <c r="JW808" s="154"/>
      <c r="JX808" s="154"/>
      <c r="JY808" s="154"/>
      <c r="JZ808" s="154"/>
      <c r="KA808" s="154"/>
      <c r="KB808" s="154"/>
      <c r="KC808" s="154"/>
      <c r="KD808" s="154"/>
      <c r="KE808" s="154"/>
      <c r="KF808" s="154"/>
      <c r="KG808" s="154"/>
      <c r="KH808" s="154"/>
      <c r="KI808" s="154"/>
      <c r="KJ808" s="154"/>
      <c r="KK808" s="154"/>
      <c r="KL808" s="154"/>
      <c r="KM808" s="154"/>
      <c r="KN808" s="154"/>
      <c r="KO808" s="154"/>
      <c r="KP808" s="154"/>
      <c r="KQ808" s="154"/>
      <c r="KR808" s="154"/>
      <c r="KS808" s="154"/>
      <c r="KT808" s="154"/>
      <c r="KU808" s="154"/>
      <c r="KV808" s="154"/>
      <c r="KW808" s="154"/>
      <c r="KX808" s="154"/>
      <c r="KY808" s="154"/>
      <c r="KZ808" s="154"/>
      <c r="LA808" s="154"/>
      <c r="LB808" s="154"/>
      <c r="LC808" s="154"/>
      <c r="LD808" s="154"/>
      <c r="LE808" s="154"/>
      <c r="LF808" s="154"/>
      <c r="LG808" s="154"/>
      <c r="LH808" s="154"/>
      <c r="LI808" s="154"/>
      <c r="LJ808" s="154"/>
      <c r="LK808" s="154"/>
      <c r="LL808" s="154"/>
      <c r="LM808" s="154"/>
      <c r="LN808" s="154"/>
      <c r="LO808" s="154"/>
      <c r="LP808" s="154"/>
      <c r="LQ808" s="154"/>
      <c r="LR808" s="154"/>
      <c r="LS808" s="154"/>
      <c r="LT808" s="154"/>
      <c r="LU808" s="154"/>
      <c r="LV808" s="154"/>
      <c r="LW808" s="154"/>
      <c r="LX808" s="154"/>
      <c r="LY808" s="154"/>
      <c r="LZ808" s="154"/>
      <c r="MA808" s="154"/>
      <c r="MB808" s="154"/>
      <c r="MC808" s="154"/>
      <c r="MD808" s="154"/>
      <c r="ME808" s="154"/>
      <c r="MF808" s="154"/>
      <c r="MG808" s="154"/>
      <c r="MH808" s="154"/>
      <c r="MI808" s="154"/>
      <c r="MJ808" s="154"/>
      <c r="MK808" s="154"/>
      <c r="ML808" s="154"/>
      <c r="MM808" s="154"/>
      <c r="MN808" s="154"/>
      <c r="MO808" s="154"/>
      <c r="MP808" s="154"/>
      <c r="MQ808" s="154"/>
      <c r="MR808" s="154"/>
      <c r="MS808" s="154"/>
      <c r="MT808" s="154"/>
      <c r="MU808" s="154"/>
      <c r="MV808" s="154"/>
      <c r="MW808" s="154"/>
      <c r="MX808" s="154"/>
      <c r="MY808" s="154"/>
      <c r="MZ808" s="154"/>
      <c r="NA808" s="154"/>
      <c r="NB808" s="154"/>
      <c r="NC808" s="154"/>
      <c r="ND808" s="154"/>
      <c r="NE808" s="154"/>
      <c r="NF808" s="154"/>
      <c r="NG808" s="154"/>
      <c r="NH808" s="154"/>
      <c r="NI808" s="154"/>
      <c r="NJ808" s="154"/>
      <c r="NK808" s="154"/>
      <c r="NL808" s="154"/>
      <c r="NM808" s="154"/>
      <c r="NN808" s="154"/>
      <c r="NO808" s="154"/>
      <c r="NP808" s="154"/>
      <c r="NQ808" s="154"/>
      <c r="NR808" s="154"/>
      <c r="NS808" s="154"/>
      <c r="NT808" s="154"/>
      <c r="NU808" s="154"/>
      <c r="NV808" s="154"/>
      <c r="NW808" s="154"/>
      <c r="NX808" s="154"/>
      <c r="NY808" s="154"/>
      <c r="NZ808" s="154"/>
      <c r="OA808" s="154"/>
      <c r="OB808" s="154"/>
      <c r="OC808" s="154"/>
      <c r="OD808" s="154"/>
      <c r="OE808" s="154"/>
      <c r="OF808" s="154"/>
      <c r="OG808" s="154"/>
      <c r="OH808" s="154"/>
      <c r="OI808" s="154"/>
      <c r="OJ808" s="154"/>
      <c r="OK808" s="154"/>
      <c r="OL808" s="154"/>
      <c r="OM808" s="154"/>
      <c r="ON808" s="154"/>
      <c r="OO808" s="154"/>
      <c r="OP808" s="154"/>
      <c r="OQ808" s="154"/>
      <c r="OR808" s="154"/>
      <c r="OS808" s="154"/>
      <c r="OT808" s="154"/>
      <c r="OU808" s="154"/>
      <c r="OV808" s="154"/>
      <c r="OW808" s="154"/>
      <c r="OX808" s="154"/>
      <c r="OY808" s="154"/>
      <c r="OZ808" s="154"/>
      <c r="PA808" s="154"/>
      <c r="PB808" s="154"/>
      <c r="PC808" s="154"/>
      <c r="PD808" s="154"/>
      <c r="PE808" s="154"/>
      <c r="PF808" s="154"/>
      <c r="PG808" s="154"/>
      <c r="PH808" s="154"/>
      <c r="PI808" s="154"/>
      <c r="PJ808" s="154"/>
      <c r="PK808" s="154"/>
      <c r="PL808" s="154"/>
      <c r="PM808" s="154"/>
      <c r="PN808" s="154"/>
      <c r="PO808" s="154"/>
      <c r="PP808" s="154"/>
      <c r="PQ808" s="154"/>
      <c r="PR808" s="154"/>
      <c r="PS808" s="154"/>
      <c r="PT808" s="154"/>
      <c r="PU808" s="154"/>
      <c r="PV808" s="154"/>
      <c r="PW808" s="154"/>
      <c r="PX808" s="154"/>
      <c r="PY808" s="154"/>
      <c r="PZ808" s="154"/>
      <c r="QA808" s="154"/>
      <c r="QB808" s="154"/>
      <c r="QC808" s="154"/>
      <c r="QD808" s="154"/>
      <c r="QE808" s="154"/>
      <c r="QF808" s="154"/>
      <c r="QG808" s="154"/>
      <c r="QH808" s="154"/>
      <c r="QI808" s="154"/>
      <c r="QJ808" s="154"/>
      <c r="QK808" s="154"/>
      <c r="QL808" s="154"/>
      <c r="QM808" s="154"/>
      <c r="QN808" s="154"/>
      <c r="QO808" s="154"/>
      <c r="QP808" s="154"/>
      <c r="QQ808" s="154"/>
      <c r="QR808" s="154"/>
      <c r="QS808" s="154"/>
      <c r="QT808" s="154"/>
      <c r="QU808" s="154"/>
      <c r="QV808" s="154"/>
      <c r="QW808" s="154"/>
      <c r="QX808" s="154"/>
      <c r="QY808" s="154"/>
      <c r="QZ808" s="154"/>
      <c r="RA808" s="154"/>
      <c r="RB808" s="154"/>
      <c r="RC808" s="154"/>
      <c r="RD808" s="154"/>
      <c r="RE808" s="154"/>
      <c r="RF808" s="154"/>
      <c r="RG808" s="154"/>
      <c r="RH808" s="154"/>
      <c r="RI808" s="154"/>
      <c r="RJ808" s="154"/>
      <c r="RK808" s="154"/>
      <c r="RL808" s="154"/>
      <c r="RM808" s="154"/>
      <c r="RN808" s="154"/>
      <c r="RO808" s="154"/>
      <c r="RP808" s="154"/>
      <c r="RQ808" s="154"/>
      <c r="RR808" s="154"/>
      <c r="RS808" s="154"/>
      <c r="RT808" s="154"/>
      <c r="RU808" s="154"/>
      <c r="RV808" s="154"/>
      <c r="RW808" s="154"/>
      <c r="RX808" s="154"/>
      <c r="RY808" s="154"/>
      <c r="RZ808" s="154"/>
      <c r="SA808" s="154"/>
      <c r="SB808" s="154"/>
      <c r="SC808" s="154"/>
      <c r="SD808" s="154"/>
      <c r="SE808" s="154"/>
      <c r="SF808" s="154"/>
      <c r="SG808" s="154"/>
      <c r="SH808" s="154"/>
      <c r="SI808" s="154"/>
      <c r="SJ808" s="154"/>
      <c r="SK808" s="154"/>
      <c r="SL808" s="154"/>
      <c r="SM808" s="154"/>
      <c r="SN808" s="154"/>
      <c r="SO808" s="154"/>
      <c r="SP808" s="154"/>
      <c r="SQ808" s="154"/>
      <c r="SR808" s="154"/>
      <c r="SS808" s="154"/>
      <c r="ST808" s="154"/>
      <c r="SU808" s="154"/>
      <c r="SV808" s="154"/>
      <c r="SW808" s="154"/>
      <c r="SX808" s="154"/>
      <c r="SY808" s="154"/>
      <c r="SZ808" s="154"/>
      <c r="TA808" s="154"/>
      <c r="TB808" s="154"/>
      <c r="TC808" s="154"/>
      <c r="TD808" s="154"/>
      <c r="TE808" s="154"/>
      <c r="TF808" s="154"/>
      <c r="TG808" s="154"/>
      <c r="TH808" s="154"/>
      <c r="TI808" s="154"/>
      <c r="TJ808" s="154"/>
      <c r="TK808" s="154"/>
      <c r="TL808" s="154"/>
      <c r="TM808" s="154"/>
      <c r="TN808" s="154"/>
      <c r="TO808" s="154"/>
      <c r="TP808" s="154"/>
      <c r="TQ808" s="154"/>
      <c r="TR808" s="154"/>
      <c r="TS808" s="154"/>
      <c r="TT808" s="154"/>
      <c r="TU808" s="154"/>
      <c r="TV808" s="154"/>
      <c r="TW808" s="154"/>
      <c r="TX808" s="154"/>
      <c r="TY808" s="154"/>
      <c r="TZ808" s="154"/>
      <c r="UA808" s="154"/>
      <c r="UB808" s="154"/>
      <c r="UC808" s="154"/>
      <c r="UD808" s="154"/>
      <c r="UE808" s="154"/>
      <c r="UF808" s="154"/>
      <c r="UG808" s="154"/>
      <c r="UH808" s="154"/>
      <c r="UI808" s="154"/>
      <c r="UJ808" s="154"/>
      <c r="UK808" s="154"/>
      <c r="UL808" s="154"/>
      <c r="UM808" s="154"/>
      <c r="UN808" s="154"/>
      <c r="UO808" s="154"/>
      <c r="UP808" s="154"/>
      <c r="UQ808" s="154"/>
      <c r="UR808" s="154"/>
      <c r="US808" s="154"/>
      <c r="UT808" s="154"/>
      <c r="UU808" s="154"/>
      <c r="UV808" s="154"/>
      <c r="UW808" s="154"/>
      <c r="UX808" s="154"/>
      <c r="UY808" s="154"/>
      <c r="UZ808" s="154"/>
      <c r="VA808" s="154"/>
      <c r="VB808" s="154"/>
      <c r="VC808" s="154"/>
      <c r="VD808" s="154"/>
      <c r="VE808" s="154"/>
      <c r="VF808" s="154"/>
      <c r="VG808" s="154"/>
      <c r="VH808" s="154"/>
      <c r="VI808" s="154"/>
      <c r="VJ808" s="154"/>
      <c r="VK808" s="154"/>
      <c r="VL808" s="154"/>
      <c r="VM808" s="154"/>
      <c r="VN808" s="154"/>
      <c r="VO808" s="154"/>
      <c r="VP808" s="154"/>
      <c r="VQ808" s="154"/>
      <c r="VR808" s="154"/>
      <c r="VS808" s="154"/>
      <c r="VT808" s="154"/>
      <c r="VU808" s="154"/>
      <c r="VV808" s="154"/>
      <c r="VW808" s="154"/>
    </row>
    <row r="809" spans="1:595" s="153" customFormat="1" ht="72" customHeight="1">
      <c r="A809" s="799"/>
      <c r="B809" s="673" t="s">
        <v>1668</v>
      </c>
      <c r="C809" s="657" t="s">
        <v>1669</v>
      </c>
      <c r="D809" s="659" t="s">
        <v>1563</v>
      </c>
      <c r="E809" s="681" t="s">
        <v>1564</v>
      </c>
      <c r="F809" s="695" t="s">
        <v>1670</v>
      </c>
      <c r="G809" s="697">
        <v>43831</v>
      </c>
      <c r="H809" s="695" t="s">
        <v>24</v>
      </c>
      <c r="I809" s="197" t="s">
        <v>352</v>
      </c>
      <c r="J809" s="197" t="s">
        <v>260</v>
      </c>
      <c r="K809" s="197" t="s">
        <v>1671</v>
      </c>
      <c r="L809" s="197" t="s">
        <v>28</v>
      </c>
      <c r="M809" s="152">
        <f t="shared" ref="M809:R809" si="120">M810</f>
        <v>10000</v>
      </c>
      <c r="N809" s="152">
        <f t="shared" si="120"/>
        <v>10000</v>
      </c>
      <c r="O809" s="152">
        <f t="shared" si="120"/>
        <v>15000</v>
      </c>
      <c r="P809" s="152">
        <f t="shared" si="120"/>
        <v>15000</v>
      </c>
      <c r="Q809" s="152">
        <f t="shared" si="120"/>
        <v>15000</v>
      </c>
      <c r="R809" s="152">
        <f t="shared" si="120"/>
        <v>15000</v>
      </c>
      <c r="S809" s="555"/>
      <c r="AU809" s="154"/>
      <c r="AV809" s="154"/>
      <c r="AW809" s="154"/>
      <c r="AX809" s="154"/>
      <c r="AY809" s="154"/>
      <c r="AZ809" s="154"/>
      <c r="BA809" s="154"/>
      <c r="BB809" s="154"/>
      <c r="BC809" s="154"/>
      <c r="BD809" s="154"/>
      <c r="BE809" s="154"/>
      <c r="BF809" s="154"/>
      <c r="BG809" s="154"/>
      <c r="BH809" s="154"/>
      <c r="BI809" s="154"/>
      <c r="BJ809" s="154"/>
      <c r="BK809" s="154"/>
      <c r="BL809" s="154"/>
      <c r="BM809" s="154"/>
      <c r="BN809" s="154"/>
      <c r="BO809" s="154"/>
      <c r="BP809" s="154"/>
      <c r="BQ809" s="154"/>
      <c r="BR809" s="154"/>
      <c r="BS809" s="154"/>
      <c r="BT809" s="154"/>
      <c r="BU809" s="154"/>
      <c r="BV809" s="154"/>
      <c r="BW809" s="154"/>
      <c r="BX809" s="154"/>
      <c r="BY809" s="154"/>
      <c r="BZ809" s="154"/>
      <c r="CA809" s="154"/>
      <c r="CB809" s="154"/>
      <c r="CC809" s="154"/>
      <c r="CD809" s="154"/>
      <c r="CE809" s="154"/>
      <c r="CF809" s="154"/>
      <c r="CG809" s="154"/>
      <c r="CH809" s="154"/>
      <c r="CI809" s="154"/>
      <c r="CJ809" s="154"/>
      <c r="CK809" s="154"/>
      <c r="CL809" s="154"/>
      <c r="CM809" s="154"/>
      <c r="CN809" s="154"/>
      <c r="CO809" s="154"/>
      <c r="CP809" s="154"/>
      <c r="CQ809" s="154"/>
      <c r="CR809" s="154"/>
      <c r="CS809" s="154"/>
      <c r="CT809" s="154"/>
      <c r="CU809" s="154"/>
      <c r="CV809" s="154"/>
      <c r="CW809" s="154"/>
      <c r="CX809" s="154"/>
      <c r="CY809" s="154"/>
      <c r="CZ809" s="154"/>
      <c r="DA809" s="154"/>
      <c r="DB809" s="154"/>
      <c r="DC809" s="154"/>
      <c r="DD809" s="154"/>
      <c r="DE809" s="154"/>
      <c r="DF809" s="154"/>
      <c r="DG809" s="154"/>
      <c r="DH809" s="154"/>
      <c r="DI809" s="154"/>
      <c r="DJ809" s="154"/>
      <c r="DK809" s="154"/>
      <c r="DL809" s="154"/>
      <c r="DM809" s="154"/>
      <c r="DN809" s="154"/>
      <c r="DO809" s="154"/>
      <c r="DP809" s="154"/>
      <c r="DQ809" s="154"/>
      <c r="DR809" s="154"/>
      <c r="DS809" s="154"/>
      <c r="DT809" s="154"/>
      <c r="DU809" s="154"/>
      <c r="DV809" s="154"/>
      <c r="DW809" s="154"/>
      <c r="DX809" s="154"/>
      <c r="DY809" s="154"/>
      <c r="DZ809" s="154"/>
      <c r="EA809" s="154"/>
      <c r="EB809" s="154"/>
      <c r="EC809" s="154"/>
      <c r="ED809" s="154"/>
      <c r="EE809" s="154"/>
      <c r="EF809" s="154"/>
      <c r="EG809" s="154"/>
      <c r="EH809" s="154"/>
      <c r="EI809" s="154"/>
      <c r="EJ809" s="154"/>
      <c r="EK809" s="154"/>
      <c r="EL809" s="154"/>
      <c r="EM809" s="154"/>
      <c r="EN809" s="154"/>
      <c r="EO809" s="154"/>
      <c r="EP809" s="154"/>
      <c r="EQ809" s="154"/>
      <c r="ER809" s="154"/>
      <c r="ES809" s="154"/>
      <c r="ET809" s="154"/>
      <c r="EU809" s="154"/>
      <c r="EV809" s="154"/>
      <c r="EW809" s="154"/>
      <c r="EX809" s="154"/>
      <c r="EY809" s="154"/>
      <c r="EZ809" s="154"/>
      <c r="FA809" s="154"/>
      <c r="FB809" s="154"/>
      <c r="FC809" s="154"/>
      <c r="FD809" s="154"/>
      <c r="FE809" s="154"/>
      <c r="FF809" s="154"/>
      <c r="FG809" s="154"/>
      <c r="FH809" s="154"/>
      <c r="FI809" s="154"/>
      <c r="FJ809" s="154"/>
      <c r="FK809" s="154"/>
      <c r="FL809" s="154"/>
      <c r="FM809" s="154"/>
      <c r="FN809" s="154"/>
      <c r="FO809" s="154"/>
      <c r="FP809" s="154"/>
      <c r="FQ809" s="154"/>
      <c r="FR809" s="154"/>
      <c r="FS809" s="154"/>
      <c r="FT809" s="154"/>
      <c r="FU809" s="154"/>
      <c r="FV809" s="154"/>
      <c r="FW809" s="154"/>
      <c r="FX809" s="154"/>
      <c r="FY809" s="154"/>
      <c r="FZ809" s="154"/>
      <c r="GA809" s="154"/>
      <c r="GB809" s="154"/>
      <c r="GC809" s="154"/>
      <c r="GD809" s="154"/>
      <c r="GE809" s="154"/>
      <c r="GF809" s="154"/>
      <c r="GG809" s="154"/>
      <c r="GH809" s="154"/>
      <c r="GI809" s="154"/>
      <c r="GJ809" s="154"/>
      <c r="GK809" s="154"/>
      <c r="GL809" s="154"/>
      <c r="GM809" s="154"/>
      <c r="GN809" s="154"/>
      <c r="GO809" s="154"/>
      <c r="GP809" s="154"/>
      <c r="GQ809" s="154"/>
      <c r="GR809" s="154"/>
      <c r="GS809" s="154"/>
      <c r="GT809" s="154"/>
      <c r="GU809" s="154"/>
      <c r="GV809" s="154"/>
      <c r="GW809" s="154"/>
      <c r="GX809" s="154"/>
      <c r="GY809" s="154"/>
      <c r="GZ809" s="154"/>
      <c r="HA809" s="154"/>
      <c r="HB809" s="154"/>
      <c r="HC809" s="154"/>
      <c r="HD809" s="154"/>
      <c r="HE809" s="154"/>
      <c r="HF809" s="154"/>
      <c r="HG809" s="154"/>
      <c r="HH809" s="154"/>
      <c r="HI809" s="154"/>
      <c r="HJ809" s="154"/>
      <c r="HK809" s="154"/>
      <c r="HL809" s="154"/>
      <c r="HM809" s="154"/>
      <c r="HN809" s="154"/>
      <c r="HO809" s="154"/>
      <c r="HP809" s="154"/>
      <c r="HQ809" s="154"/>
      <c r="HR809" s="154"/>
      <c r="HS809" s="154"/>
      <c r="HT809" s="154"/>
      <c r="HU809" s="154"/>
      <c r="HV809" s="154"/>
      <c r="HW809" s="154"/>
      <c r="HX809" s="154"/>
      <c r="HY809" s="154"/>
      <c r="HZ809" s="154"/>
      <c r="IA809" s="154"/>
      <c r="IB809" s="154"/>
      <c r="IC809" s="154"/>
      <c r="ID809" s="154"/>
      <c r="IE809" s="154"/>
      <c r="IF809" s="154"/>
      <c r="IG809" s="154"/>
      <c r="IH809" s="154"/>
      <c r="II809" s="154"/>
      <c r="IJ809" s="154"/>
      <c r="IK809" s="154"/>
      <c r="IL809" s="154"/>
      <c r="IM809" s="154"/>
      <c r="IN809" s="154"/>
      <c r="IO809" s="154"/>
      <c r="IP809" s="154"/>
      <c r="IQ809" s="154"/>
      <c r="IR809" s="154"/>
      <c r="IS809" s="154"/>
      <c r="IT809" s="154"/>
      <c r="IU809" s="154"/>
      <c r="IV809" s="154"/>
      <c r="IW809" s="154"/>
      <c r="IX809" s="154"/>
      <c r="IY809" s="154"/>
      <c r="IZ809" s="154"/>
      <c r="JA809" s="154"/>
      <c r="JB809" s="154"/>
      <c r="JC809" s="154"/>
      <c r="JD809" s="154"/>
      <c r="JE809" s="154"/>
      <c r="JF809" s="154"/>
      <c r="JG809" s="154"/>
      <c r="JH809" s="154"/>
      <c r="JI809" s="154"/>
      <c r="JJ809" s="154"/>
      <c r="JK809" s="154"/>
      <c r="JL809" s="154"/>
      <c r="JM809" s="154"/>
      <c r="JN809" s="154"/>
      <c r="JO809" s="154"/>
      <c r="JP809" s="154"/>
      <c r="JQ809" s="154"/>
      <c r="JR809" s="154"/>
      <c r="JS809" s="154"/>
      <c r="JT809" s="154"/>
      <c r="JU809" s="154"/>
      <c r="JV809" s="154"/>
      <c r="JW809" s="154"/>
      <c r="JX809" s="154"/>
      <c r="JY809" s="154"/>
      <c r="JZ809" s="154"/>
      <c r="KA809" s="154"/>
      <c r="KB809" s="154"/>
      <c r="KC809" s="154"/>
      <c r="KD809" s="154"/>
      <c r="KE809" s="154"/>
      <c r="KF809" s="154"/>
      <c r="KG809" s="154"/>
      <c r="KH809" s="154"/>
      <c r="KI809" s="154"/>
      <c r="KJ809" s="154"/>
      <c r="KK809" s="154"/>
      <c r="KL809" s="154"/>
      <c r="KM809" s="154"/>
      <c r="KN809" s="154"/>
      <c r="KO809" s="154"/>
      <c r="KP809" s="154"/>
      <c r="KQ809" s="154"/>
      <c r="KR809" s="154"/>
      <c r="KS809" s="154"/>
      <c r="KT809" s="154"/>
      <c r="KU809" s="154"/>
      <c r="KV809" s="154"/>
      <c r="KW809" s="154"/>
      <c r="KX809" s="154"/>
      <c r="KY809" s="154"/>
      <c r="KZ809" s="154"/>
      <c r="LA809" s="154"/>
      <c r="LB809" s="154"/>
      <c r="LC809" s="154"/>
      <c r="LD809" s="154"/>
      <c r="LE809" s="154"/>
      <c r="LF809" s="154"/>
      <c r="LG809" s="154"/>
      <c r="LH809" s="154"/>
      <c r="LI809" s="154"/>
      <c r="LJ809" s="154"/>
      <c r="LK809" s="154"/>
      <c r="LL809" s="154"/>
      <c r="LM809" s="154"/>
      <c r="LN809" s="154"/>
      <c r="LO809" s="154"/>
      <c r="LP809" s="154"/>
      <c r="LQ809" s="154"/>
      <c r="LR809" s="154"/>
      <c r="LS809" s="154"/>
      <c r="LT809" s="154"/>
      <c r="LU809" s="154"/>
      <c r="LV809" s="154"/>
      <c r="LW809" s="154"/>
      <c r="LX809" s="154"/>
      <c r="LY809" s="154"/>
      <c r="LZ809" s="154"/>
      <c r="MA809" s="154"/>
      <c r="MB809" s="154"/>
      <c r="MC809" s="154"/>
      <c r="MD809" s="154"/>
      <c r="ME809" s="154"/>
      <c r="MF809" s="154"/>
      <c r="MG809" s="154"/>
      <c r="MH809" s="154"/>
      <c r="MI809" s="154"/>
      <c r="MJ809" s="154"/>
      <c r="MK809" s="154"/>
      <c r="ML809" s="154"/>
      <c r="MM809" s="154"/>
      <c r="MN809" s="154"/>
      <c r="MO809" s="154"/>
      <c r="MP809" s="154"/>
      <c r="MQ809" s="154"/>
      <c r="MR809" s="154"/>
      <c r="MS809" s="154"/>
      <c r="MT809" s="154"/>
      <c r="MU809" s="154"/>
      <c r="MV809" s="154"/>
      <c r="MW809" s="154"/>
      <c r="MX809" s="154"/>
      <c r="MY809" s="154"/>
      <c r="MZ809" s="154"/>
      <c r="NA809" s="154"/>
      <c r="NB809" s="154"/>
      <c r="NC809" s="154"/>
      <c r="ND809" s="154"/>
      <c r="NE809" s="154"/>
      <c r="NF809" s="154"/>
      <c r="NG809" s="154"/>
      <c r="NH809" s="154"/>
      <c r="NI809" s="154"/>
      <c r="NJ809" s="154"/>
      <c r="NK809" s="154"/>
      <c r="NL809" s="154"/>
      <c r="NM809" s="154"/>
      <c r="NN809" s="154"/>
      <c r="NO809" s="154"/>
      <c r="NP809" s="154"/>
      <c r="NQ809" s="154"/>
      <c r="NR809" s="154"/>
      <c r="NS809" s="154"/>
      <c r="NT809" s="154"/>
      <c r="NU809" s="154"/>
      <c r="NV809" s="154"/>
      <c r="NW809" s="154"/>
      <c r="NX809" s="154"/>
      <c r="NY809" s="154"/>
      <c r="NZ809" s="154"/>
      <c r="OA809" s="154"/>
      <c r="OB809" s="154"/>
      <c r="OC809" s="154"/>
      <c r="OD809" s="154"/>
      <c r="OE809" s="154"/>
      <c r="OF809" s="154"/>
      <c r="OG809" s="154"/>
      <c r="OH809" s="154"/>
      <c r="OI809" s="154"/>
      <c r="OJ809" s="154"/>
      <c r="OK809" s="154"/>
      <c r="OL809" s="154"/>
      <c r="OM809" s="154"/>
      <c r="ON809" s="154"/>
      <c r="OO809" s="154"/>
      <c r="OP809" s="154"/>
      <c r="OQ809" s="154"/>
      <c r="OR809" s="154"/>
      <c r="OS809" s="154"/>
      <c r="OT809" s="154"/>
      <c r="OU809" s="154"/>
      <c r="OV809" s="154"/>
      <c r="OW809" s="154"/>
      <c r="OX809" s="154"/>
      <c r="OY809" s="154"/>
      <c r="OZ809" s="154"/>
      <c r="PA809" s="154"/>
      <c r="PB809" s="154"/>
      <c r="PC809" s="154"/>
      <c r="PD809" s="154"/>
      <c r="PE809" s="154"/>
      <c r="PF809" s="154"/>
      <c r="PG809" s="154"/>
      <c r="PH809" s="154"/>
      <c r="PI809" s="154"/>
      <c r="PJ809" s="154"/>
      <c r="PK809" s="154"/>
      <c r="PL809" s="154"/>
      <c r="PM809" s="154"/>
      <c r="PN809" s="154"/>
      <c r="PO809" s="154"/>
      <c r="PP809" s="154"/>
      <c r="PQ809" s="154"/>
      <c r="PR809" s="154"/>
      <c r="PS809" s="154"/>
      <c r="PT809" s="154"/>
      <c r="PU809" s="154"/>
      <c r="PV809" s="154"/>
      <c r="PW809" s="154"/>
      <c r="PX809" s="154"/>
      <c r="PY809" s="154"/>
      <c r="PZ809" s="154"/>
      <c r="QA809" s="154"/>
      <c r="QB809" s="154"/>
      <c r="QC809" s="154"/>
      <c r="QD809" s="154"/>
      <c r="QE809" s="154"/>
      <c r="QF809" s="154"/>
      <c r="QG809" s="154"/>
      <c r="QH809" s="154"/>
      <c r="QI809" s="154"/>
      <c r="QJ809" s="154"/>
      <c r="QK809" s="154"/>
      <c r="QL809" s="154"/>
      <c r="QM809" s="154"/>
      <c r="QN809" s="154"/>
      <c r="QO809" s="154"/>
      <c r="QP809" s="154"/>
      <c r="QQ809" s="154"/>
      <c r="QR809" s="154"/>
      <c r="QS809" s="154"/>
      <c r="QT809" s="154"/>
      <c r="QU809" s="154"/>
      <c r="QV809" s="154"/>
      <c r="QW809" s="154"/>
      <c r="QX809" s="154"/>
      <c r="QY809" s="154"/>
      <c r="QZ809" s="154"/>
      <c r="RA809" s="154"/>
      <c r="RB809" s="154"/>
      <c r="RC809" s="154"/>
      <c r="RD809" s="154"/>
      <c r="RE809" s="154"/>
      <c r="RF809" s="154"/>
      <c r="RG809" s="154"/>
      <c r="RH809" s="154"/>
      <c r="RI809" s="154"/>
      <c r="RJ809" s="154"/>
      <c r="RK809" s="154"/>
      <c r="RL809" s="154"/>
      <c r="RM809" s="154"/>
      <c r="RN809" s="154"/>
      <c r="RO809" s="154"/>
      <c r="RP809" s="154"/>
      <c r="RQ809" s="154"/>
      <c r="RR809" s="154"/>
      <c r="RS809" s="154"/>
      <c r="RT809" s="154"/>
      <c r="RU809" s="154"/>
      <c r="RV809" s="154"/>
      <c r="RW809" s="154"/>
      <c r="RX809" s="154"/>
      <c r="RY809" s="154"/>
      <c r="RZ809" s="154"/>
      <c r="SA809" s="154"/>
      <c r="SB809" s="154"/>
      <c r="SC809" s="154"/>
      <c r="SD809" s="154"/>
      <c r="SE809" s="154"/>
      <c r="SF809" s="154"/>
      <c r="SG809" s="154"/>
      <c r="SH809" s="154"/>
      <c r="SI809" s="154"/>
      <c r="SJ809" s="154"/>
      <c r="SK809" s="154"/>
      <c r="SL809" s="154"/>
      <c r="SM809" s="154"/>
      <c r="SN809" s="154"/>
      <c r="SO809" s="154"/>
      <c r="SP809" s="154"/>
      <c r="SQ809" s="154"/>
      <c r="SR809" s="154"/>
      <c r="SS809" s="154"/>
      <c r="ST809" s="154"/>
      <c r="SU809" s="154"/>
      <c r="SV809" s="154"/>
      <c r="SW809" s="154"/>
      <c r="SX809" s="154"/>
      <c r="SY809" s="154"/>
      <c r="SZ809" s="154"/>
      <c r="TA809" s="154"/>
      <c r="TB809" s="154"/>
      <c r="TC809" s="154"/>
      <c r="TD809" s="154"/>
      <c r="TE809" s="154"/>
      <c r="TF809" s="154"/>
      <c r="TG809" s="154"/>
      <c r="TH809" s="154"/>
      <c r="TI809" s="154"/>
      <c r="TJ809" s="154"/>
      <c r="TK809" s="154"/>
      <c r="TL809" s="154"/>
      <c r="TM809" s="154"/>
      <c r="TN809" s="154"/>
      <c r="TO809" s="154"/>
      <c r="TP809" s="154"/>
      <c r="TQ809" s="154"/>
      <c r="TR809" s="154"/>
      <c r="TS809" s="154"/>
      <c r="TT809" s="154"/>
      <c r="TU809" s="154"/>
      <c r="TV809" s="154"/>
      <c r="TW809" s="154"/>
      <c r="TX809" s="154"/>
      <c r="TY809" s="154"/>
      <c r="TZ809" s="154"/>
      <c r="UA809" s="154"/>
      <c r="UB809" s="154"/>
      <c r="UC809" s="154"/>
      <c r="UD809" s="154"/>
      <c r="UE809" s="154"/>
      <c r="UF809" s="154"/>
      <c r="UG809" s="154"/>
      <c r="UH809" s="154"/>
      <c r="UI809" s="154"/>
      <c r="UJ809" s="154"/>
      <c r="UK809" s="154"/>
      <c r="UL809" s="154"/>
      <c r="UM809" s="154"/>
      <c r="UN809" s="154"/>
      <c r="UO809" s="154"/>
      <c r="UP809" s="154"/>
      <c r="UQ809" s="154"/>
      <c r="UR809" s="154"/>
      <c r="US809" s="154"/>
      <c r="UT809" s="154"/>
      <c r="UU809" s="154"/>
      <c r="UV809" s="154"/>
      <c r="UW809" s="154"/>
      <c r="UX809" s="154"/>
      <c r="UY809" s="154"/>
      <c r="UZ809" s="154"/>
      <c r="VA809" s="154"/>
      <c r="VB809" s="154"/>
      <c r="VC809" s="154"/>
      <c r="VD809" s="154"/>
      <c r="VE809" s="154"/>
      <c r="VF809" s="154"/>
      <c r="VG809" s="154"/>
      <c r="VH809" s="154"/>
      <c r="VI809" s="154"/>
      <c r="VJ809" s="154"/>
      <c r="VK809" s="154"/>
      <c r="VL809" s="154"/>
      <c r="VM809" s="154"/>
      <c r="VN809" s="154"/>
      <c r="VO809" s="154"/>
      <c r="VP809" s="154"/>
      <c r="VQ809" s="154"/>
      <c r="VR809" s="154"/>
      <c r="VS809" s="154"/>
      <c r="VT809" s="154"/>
      <c r="VU809" s="154"/>
      <c r="VV809" s="154"/>
      <c r="VW809" s="154"/>
    </row>
    <row r="810" spans="1:595" s="153" customFormat="1" ht="61.5" customHeight="1">
      <c r="A810" s="799"/>
      <c r="B810" s="689"/>
      <c r="C810" s="658"/>
      <c r="D810" s="660"/>
      <c r="E810" s="682"/>
      <c r="F810" s="696"/>
      <c r="G810" s="698"/>
      <c r="H810" s="699"/>
      <c r="I810" s="175" t="s">
        <v>352</v>
      </c>
      <c r="J810" s="175" t="s">
        <v>260</v>
      </c>
      <c r="K810" s="175" t="s">
        <v>1671</v>
      </c>
      <c r="L810" s="175" t="s">
        <v>424</v>
      </c>
      <c r="M810" s="155">
        <v>10000</v>
      </c>
      <c r="N810" s="155">
        <v>10000</v>
      </c>
      <c r="O810" s="155">
        <v>15000</v>
      </c>
      <c r="P810" s="199">
        <v>15000</v>
      </c>
      <c r="Q810" s="155">
        <v>15000</v>
      </c>
      <c r="R810" s="155">
        <v>15000</v>
      </c>
      <c r="S810" s="546">
        <v>3</v>
      </c>
      <c r="AU810" s="154"/>
      <c r="AV810" s="154"/>
      <c r="AW810" s="154"/>
      <c r="AX810" s="154"/>
      <c r="AY810" s="154"/>
      <c r="AZ810" s="154"/>
      <c r="BA810" s="154"/>
      <c r="BB810" s="154"/>
      <c r="BC810" s="154"/>
      <c r="BD810" s="154"/>
      <c r="BE810" s="154"/>
      <c r="BF810" s="154"/>
      <c r="BG810" s="154"/>
      <c r="BH810" s="154"/>
      <c r="BI810" s="154"/>
      <c r="BJ810" s="154"/>
      <c r="BK810" s="154"/>
      <c r="BL810" s="154"/>
      <c r="BM810" s="154"/>
      <c r="BN810" s="154"/>
      <c r="BO810" s="154"/>
      <c r="BP810" s="154"/>
      <c r="BQ810" s="154"/>
      <c r="BR810" s="154"/>
      <c r="BS810" s="154"/>
      <c r="BT810" s="154"/>
      <c r="BU810" s="154"/>
      <c r="BV810" s="154"/>
      <c r="BW810" s="154"/>
      <c r="BX810" s="154"/>
      <c r="BY810" s="154"/>
      <c r="BZ810" s="154"/>
      <c r="CA810" s="154"/>
      <c r="CB810" s="154"/>
      <c r="CC810" s="154"/>
      <c r="CD810" s="154"/>
      <c r="CE810" s="154"/>
      <c r="CF810" s="154"/>
      <c r="CG810" s="154"/>
      <c r="CH810" s="154"/>
      <c r="CI810" s="154"/>
      <c r="CJ810" s="154"/>
      <c r="CK810" s="154"/>
      <c r="CL810" s="154"/>
      <c r="CM810" s="154"/>
      <c r="CN810" s="154"/>
      <c r="CO810" s="154"/>
      <c r="CP810" s="154"/>
      <c r="CQ810" s="154"/>
      <c r="CR810" s="154"/>
      <c r="CS810" s="154"/>
      <c r="CT810" s="154"/>
      <c r="CU810" s="154"/>
      <c r="CV810" s="154"/>
      <c r="CW810" s="154"/>
      <c r="CX810" s="154"/>
      <c r="CY810" s="154"/>
      <c r="CZ810" s="154"/>
      <c r="DA810" s="154"/>
      <c r="DB810" s="154"/>
      <c r="DC810" s="154"/>
      <c r="DD810" s="154"/>
      <c r="DE810" s="154"/>
      <c r="DF810" s="154"/>
      <c r="DG810" s="154"/>
      <c r="DH810" s="154"/>
      <c r="DI810" s="154"/>
      <c r="DJ810" s="154"/>
      <c r="DK810" s="154"/>
      <c r="DL810" s="154"/>
      <c r="DM810" s="154"/>
      <c r="DN810" s="154"/>
      <c r="DO810" s="154"/>
      <c r="DP810" s="154"/>
      <c r="DQ810" s="154"/>
      <c r="DR810" s="154"/>
      <c r="DS810" s="154"/>
      <c r="DT810" s="154"/>
      <c r="DU810" s="154"/>
      <c r="DV810" s="154"/>
      <c r="DW810" s="154"/>
      <c r="DX810" s="154"/>
      <c r="DY810" s="154"/>
      <c r="DZ810" s="154"/>
      <c r="EA810" s="154"/>
      <c r="EB810" s="154"/>
      <c r="EC810" s="154"/>
      <c r="ED810" s="154"/>
      <c r="EE810" s="154"/>
      <c r="EF810" s="154"/>
      <c r="EG810" s="154"/>
      <c r="EH810" s="154"/>
      <c r="EI810" s="154"/>
      <c r="EJ810" s="154"/>
      <c r="EK810" s="154"/>
      <c r="EL810" s="154"/>
      <c r="EM810" s="154"/>
      <c r="EN810" s="154"/>
      <c r="EO810" s="154"/>
      <c r="EP810" s="154"/>
      <c r="EQ810" s="154"/>
      <c r="ER810" s="154"/>
      <c r="ES810" s="154"/>
      <c r="ET810" s="154"/>
      <c r="EU810" s="154"/>
      <c r="EV810" s="154"/>
      <c r="EW810" s="154"/>
      <c r="EX810" s="154"/>
      <c r="EY810" s="154"/>
      <c r="EZ810" s="154"/>
      <c r="FA810" s="154"/>
      <c r="FB810" s="154"/>
      <c r="FC810" s="154"/>
      <c r="FD810" s="154"/>
      <c r="FE810" s="154"/>
      <c r="FF810" s="154"/>
      <c r="FG810" s="154"/>
      <c r="FH810" s="154"/>
      <c r="FI810" s="154"/>
      <c r="FJ810" s="154"/>
      <c r="FK810" s="154"/>
      <c r="FL810" s="154"/>
      <c r="FM810" s="154"/>
      <c r="FN810" s="154"/>
      <c r="FO810" s="154"/>
      <c r="FP810" s="154"/>
      <c r="FQ810" s="154"/>
      <c r="FR810" s="154"/>
      <c r="FS810" s="154"/>
      <c r="FT810" s="154"/>
      <c r="FU810" s="154"/>
      <c r="FV810" s="154"/>
      <c r="FW810" s="154"/>
      <c r="FX810" s="154"/>
      <c r="FY810" s="154"/>
      <c r="FZ810" s="154"/>
      <c r="GA810" s="154"/>
      <c r="GB810" s="154"/>
      <c r="GC810" s="154"/>
      <c r="GD810" s="154"/>
      <c r="GE810" s="154"/>
      <c r="GF810" s="154"/>
      <c r="GG810" s="154"/>
      <c r="GH810" s="154"/>
      <c r="GI810" s="154"/>
      <c r="GJ810" s="154"/>
      <c r="GK810" s="154"/>
      <c r="GL810" s="154"/>
      <c r="GM810" s="154"/>
      <c r="GN810" s="154"/>
      <c r="GO810" s="154"/>
      <c r="GP810" s="154"/>
      <c r="GQ810" s="154"/>
      <c r="GR810" s="154"/>
      <c r="GS810" s="154"/>
      <c r="GT810" s="154"/>
      <c r="GU810" s="154"/>
      <c r="GV810" s="154"/>
      <c r="GW810" s="154"/>
      <c r="GX810" s="154"/>
      <c r="GY810" s="154"/>
      <c r="GZ810" s="154"/>
      <c r="HA810" s="154"/>
      <c r="HB810" s="154"/>
      <c r="HC810" s="154"/>
      <c r="HD810" s="154"/>
      <c r="HE810" s="154"/>
      <c r="HF810" s="154"/>
      <c r="HG810" s="154"/>
      <c r="HH810" s="154"/>
      <c r="HI810" s="154"/>
      <c r="HJ810" s="154"/>
      <c r="HK810" s="154"/>
      <c r="HL810" s="154"/>
      <c r="HM810" s="154"/>
      <c r="HN810" s="154"/>
      <c r="HO810" s="154"/>
      <c r="HP810" s="154"/>
      <c r="HQ810" s="154"/>
      <c r="HR810" s="154"/>
      <c r="HS810" s="154"/>
      <c r="HT810" s="154"/>
      <c r="HU810" s="154"/>
      <c r="HV810" s="154"/>
      <c r="HW810" s="154"/>
      <c r="HX810" s="154"/>
      <c r="HY810" s="154"/>
      <c r="HZ810" s="154"/>
      <c r="IA810" s="154"/>
      <c r="IB810" s="154"/>
      <c r="IC810" s="154"/>
      <c r="ID810" s="154"/>
      <c r="IE810" s="154"/>
      <c r="IF810" s="154"/>
      <c r="IG810" s="154"/>
      <c r="IH810" s="154"/>
      <c r="II810" s="154"/>
      <c r="IJ810" s="154"/>
      <c r="IK810" s="154"/>
      <c r="IL810" s="154"/>
      <c r="IM810" s="154"/>
      <c r="IN810" s="154"/>
      <c r="IO810" s="154"/>
      <c r="IP810" s="154"/>
      <c r="IQ810" s="154"/>
      <c r="IR810" s="154"/>
      <c r="IS810" s="154"/>
      <c r="IT810" s="154"/>
      <c r="IU810" s="154"/>
      <c r="IV810" s="154"/>
      <c r="IW810" s="154"/>
      <c r="IX810" s="154"/>
      <c r="IY810" s="154"/>
      <c r="IZ810" s="154"/>
      <c r="JA810" s="154"/>
      <c r="JB810" s="154"/>
      <c r="JC810" s="154"/>
      <c r="JD810" s="154"/>
      <c r="JE810" s="154"/>
      <c r="JF810" s="154"/>
      <c r="JG810" s="154"/>
      <c r="JH810" s="154"/>
      <c r="JI810" s="154"/>
      <c r="JJ810" s="154"/>
      <c r="JK810" s="154"/>
      <c r="JL810" s="154"/>
      <c r="JM810" s="154"/>
      <c r="JN810" s="154"/>
      <c r="JO810" s="154"/>
      <c r="JP810" s="154"/>
      <c r="JQ810" s="154"/>
      <c r="JR810" s="154"/>
      <c r="JS810" s="154"/>
      <c r="JT810" s="154"/>
      <c r="JU810" s="154"/>
      <c r="JV810" s="154"/>
      <c r="JW810" s="154"/>
      <c r="JX810" s="154"/>
      <c r="JY810" s="154"/>
      <c r="JZ810" s="154"/>
      <c r="KA810" s="154"/>
      <c r="KB810" s="154"/>
      <c r="KC810" s="154"/>
      <c r="KD810" s="154"/>
      <c r="KE810" s="154"/>
      <c r="KF810" s="154"/>
      <c r="KG810" s="154"/>
      <c r="KH810" s="154"/>
      <c r="KI810" s="154"/>
      <c r="KJ810" s="154"/>
      <c r="KK810" s="154"/>
      <c r="KL810" s="154"/>
      <c r="KM810" s="154"/>
      <c r="KN810" s="154"/>
      <c r="KO810" s="154"/>
      <c r="KP810" s="154"/>
      <c r="KQ810" s="154"/>
      <c r="KR810" s="154"/>
      <c r="KS810" s="154"/>
      <c r="KT810" s="154"/>
      <c r="KU810" s="154"/>
      <c r="KV810" s="154"/>
      <c r="KW810" s="154"/>
      <c r="KX810" s="154"/>
      <c r="KY810" s="154"/>
      <c r="KZ810" s="154"/>
      <c r="LA810" s="154"/>
      <c r="LB810" s="154"/>
      <c r="LC810" s="154"/>
      <c r="LD810" s="154"/>
      <c r="LE810" s="154"/>
      <c r="LF810" s="154"/>
      <c r="LG810" s="154"/>
      <c r="LH810" s="154"/>
      <c r="LI810" s="154"/>
      <c r="LJ810" s="154"/>
      <c r="LK810" s="154"/>
      <c r="LL810" s="154"/>
      <c r="LM810" s="154"/>
      <c r="LN810" s="154"/>
      <c r="LO810" s="154"/>
      <c r="LP810" s="154"/>
      <c r="LQ810" s="154"/>
      <c r="LR810" s="154"/>
      <c r="LS810" s="154"/>
      <c r="LT810" s="154"/>
      <c r="LU810" s="154"/>
      <c r="LV810" s="154"/>
      <c r="LW810" s="154"/>
      <c r="LX810" s="154"/>
      <c r="LY810" s="154"/>
      <c r="LZ810" s="154"/>
      <c r="MA810" s="154"/>
      <c r="MB810" s="154"/>
      <c r="MC810" s="154"/>
      <c r="MD810" s="154"/>
      <c r="ME810" s="154"/>
      <c r="MF810" s="154"/>
      <c r="MG810" s="154"/>
      <c r="MH810" s="154"/>
      <c r="MI810" s="154"/>
      <c r="MJ810" s="154"/>
      <c r="MK810" s="154"/>
      <c r="ML810" s="154"/>
      <c r="MM810" s="154"/>
      <c r="MN810" s="154"/>
      <c r="MO810" s="154"/>
      <c r="MP810" s="154"/>
      <c r="MQ810" s="154"/>
      <c r="MR810" s="154"/>
      <c r="MS810" s="154"/>
      <c r="MT810" s="154"/>
      <c r="MU810" s="154"/>
      <c r="MV810" s="154"/>
      <c r="MW810" s="154"/>
      <c r="MX810" s="154"/>
      <c r="MY810" s="154"/>
      <c r="MZ810" s="154"/>
      <c r="NA810" s="154"/>
      <c r="NB810" s="154"/>
      <c r="NC810" s="154"/>
      <c r="ND810" s="154"/>
      <c r="NE810" s="154"/>
      <c r="NF810" s="154"/>
      <c r="NG810" s="154"/>
      <c r="NH810" s="154"/>
      <c r="NI810" s="154"/>
      <c r="NJ810" s="154"/>
      <c r="NK810" s="154"/>
      <c r="NL810" s="154"/>
      <c r="NM810" s="154"/>
      <c r="NN810" s="154"/>
      <c r="NO810" s="154"/>
      <c r="NP810" s="154"/>
      <c r="NQ810" s="154"/>
      <c r="NR810" s="154"/>
      <c r="NS810" s="154"/>
      <c r="NT810" s="154"/>
      <c r="NU810" s="154"/>
      <c r="NV810" s="154"/>
      <c r="NW810" s="154"/>
      <c r="NX810" s="154"/>
      <c r="NY810" s="154"/>
      <c r="NZ810" s="154"/>
      <c r="OA810" s="154"/>
      <c r="OB810" s="154"/>
      <c r="OC810" s="154"/>
      <c r="OD810" s="154"/>
      <c r="OE810" s="154"/>
      <c r="OF810" s="154"/>
      <c r="OG810" s="154"/>
      <c r="OH810" s="154"/>
      <c r="OI810" s="154"/>
      <c r="OJ810" s="154"/>
      <c r="OK810" s="154"/>
      <c r="OL810" s="154"/>
      <c r="OM810" s="154"/>
      <c r="ON810" s="154"/>
      <c r="OO810" s="154"/>
      <c r="OP810" s="154"/>
      <c r="OQ810" s="154"/>
      <c r="OR810" s="154"/>
      <c r="OS810" s="154"/>
      <c r="OT810" s="154"/>
      <c r="OU810" s="154"/>
      <c r="OV810" s="154"/>
      <c r="OW810" s="154"/>
      <c r="OX810" s="154"/>
      <c r="OY810" s="154"/>
      <c r="OZ810" s="154"/>
      <c r="PA810" s="154"/>
      <c r="PB810" s="154"/>
      <c r="PC810" s="154"/>
      <c r="PD810" s="154"/>
      <c r="PE810" s="154"/>
      <c r="PF810" s="154"/>
      <c r="PG810" s="154"/>
      <c r="PH810" s="154"/>
      <c r="PI810" s="154"/>
      <c r="PJ810" s="154"/>
      <c r="PK810" s="154"/>
      <c r="PL810" s="154"/>
      <c r="PM810" s="154"/>
      <c r="PN810" s="154"/>
      <c r="PO810" s="154"/>
      <c r="PP810" s="154"/>
      <c r="PQ810" s="154"/>
      <c r="PR810" s="154"/>
      <c r="PS810" s="154"/>
      <c r="PT810" s="154"/>
      <c r="PU810" s="154"/>
      <c r="PV810" s="154"/>
      <c r="PW810" s="154"/>
      <c r="PX810" s="154"/>
      <c r="PY810" s="154"/>
      <c r="PZ810" s="154"/>
      <c r="QA810" s="154"/>
      <c r="QB810" s="154"/>
      <c r="QC810" s="154"/>
      <c r="QD810" s="154"/>
      <c r="QE810" s="154"/>
      <c r="QF810" s="154"/>
      <c r="QG810" s="154"/>
      <c r="QH810" s="154"/>
      <c r="QI810" s="154"/>
      <c r="QJ810" s="154"/>
      <c r="QK810" s="154"/>
      <c r="QL810" s="154"/>
      <c r="QM810" s="154"/>
      <c r="QN810" s="154"/>
      <c r="QO810" s="154"/>
      <c r="QP810" s="154"/>
      <c r="QQ810" s="154"/>
      <c r="QR810" s="154"/>
      <c r="QS810" s="154"/>
      <c r="QT810" s="154"/>
      <c r="QU810" s="154"/>
      <c r="QV810" s="154"/>
      <c r="QW810" s="154"/>
      <c r="QX810" s="154"/>
      <c r="QY810" s="154"/>
      <c r="QZ810" s="154"/>
      <c r="RA810" s="154"/>
      <c r="RB810" s="154"/>
      <c r="RC810" s="154"/>
      <c r="RD810" s="154"/>
      <c r="RE810" s="154"/>
      <c r="RF810" s="154"/>
      <c r="RG810" s="154"/>
      <c r="RH810" s="154"/>
      <c r="RI810" s="154"/>
      <c r="RJ810" s="154"/>
      <c r="RK810" s="154"/>
      <c r="RL810" s="154"/>
      <c r="RM810" s="154"/>
      <c r="RN810" s="154"/>
      <c r="RO810" s="154"/>
      <c r="RP810" s="154"/>
      <c r="RQ810" s="154"/>
      <c r="RR810" s="154"/>
      <c r="RS810" s="154"/>
      <c r="RT810" s="154"/>
      <c r="RU810" s="154"/>
      <c r="RV810" s="154"/>
      <c r="RW810" s="154"/>
      <c r="RX810" s="154"/>
      <c r="RY810" s="154"/>
      <c r="RZ810" s="154"/>
      <c r="SA810" s="154"/>
      <c r="SB810" s="154"/>
      <c r="SC810" s="154"/>
      <c r="SD810" s="154"/>
      <c r="SE810" s="154"/>
      <c r="SF810" s="154"/>
      <c r="SG810" s="154"/>
      <c r="SH810" s="154"/>
      <c r="SI810" s="154"/>
      <c r="SJ810" s="154"/>
      <c r="SK810" s="154"/>
      <c r="SL810" s="154"/>
      <c r="SM810" s="154"/>
      <c r="SN810" s="154"/>
      <c r="SO810" s="154"/>
      <c r="SP810" s="154"/>
      <c r="SQ810" s="154"/>
      <c r="SR810" s="154"/>
      <c r="SS810" s="154"/>
      <c r="ST810" s="154"/>
      <c r="SU810" s="154"/>
      <c r="SV810" s="154"/>
      <c r="SW810" s="154"/>
      <c r="SX810" s="154"/>
      <c r="SY810" s="154"/>
      <c r="SZ810" s="154"/>
      <c r="TA810" s="154"/>
      <c r="TB810" s="154"/>
      <c r="TC810" s="154"/>
      <c r="TD810" s="154"/>
      <c r="TE810" s="154"/>
      <c r="TF810" s="154"/>
      <c r="TG810" s="154"/>
      <c r="TH810" s="154"/>
      <c r="TI810" s="154"/>
      <c r="TJ810" s="154"/>
      <c r="TK810" s="154"/>
      <c r="TL810" s="154"/>
      <c r="TM810" s="154"/>
      <c r="TN810" s="154"/>
      <c r="TO810" s="154"/>
      <c r="TP810" s="154"/>
      <c r="TQ810" s="154"/>
      <c r="TR810" s="154"/>
      <c r="TS810" s="154"/>
      <c r="TT810" s="154"/>
      <c r="TU810" s="154"/>
      <c r="TV810" s="154"/>
      <c r="TW810" s="154"/>
      <c r="TX810" s="154"/>
      <c r="TY810" s="154"/>
      <c r="TZ810" s="154"/>
      <c r="UA810" s="154"/>
      <c r="UB810" s="154"/>
      <c r="UC810" s="154"/>
      <c r="UD810" s="154"/>
      <c r="UE810" s="154"/>
      <c r="UF810" s="154"/>
      <c r="UG810" s="154"/>
      <c r="UH810" s="154"/>
      <c r="UI810" s="154"/>
      <c r="UJ810" s="154"/>
      <c r="UK810" s="154"/>
      <c r="UL810" s="154"/>
      <c r="UM810" s="154"/>
      <c r="UN810" s="154"/>
      <c r="UO810" s="154"/>
      <c r="UP810" s="154"/>
      <c r="UQ810" s="154"/>
      <c r="UR810" s="154"/>
      <c r="US810" s="154"/>
      <c r="UT810" s="154"/>
      <c r="UU810" s="154"/>
      <c r="UV810" s="154"/>
      <c r="UW810" s="154"/>
      <c r="UX810" s="154"/>
      <c r="UY810" s="154"/>
      <c r="UZ810" s="154"/>
      <c r="VA810" s="154"/>
      <c r="VB810" s="154"/>
      <c r="VC810" s="154"/>
      <c r="VD810" s="154"/>
      <c r="VE810" s="154"/>
      <c r="VF810" s="154"/>
      <c r="VG810" s="154"/>
      <c r="VH810" s="154"/>
      <c r="VI810" s="154"/>
      <c r="VJ810" s="154"/>
      <c r="VK810" s="154"/>
      <c r="VL810" s="154"/>
      <c r="VM810" s="154"/>
      <c r="VN810" s="154"/>
      <c r="VO810" s="154"/>
      <c r="VP810" s="154"/>
      <c r="VQ810" s="154"/>
      <c r="VR810" s="154"/>
      <c r="VS810" s="154"/>
      <c r="VT810" s="154"/>
      <c r="VU810" s="154"/>
      <c r="VV810" s="154"/>
      <c r="VW810" s="154"/>
    </row>
    <row r="811" spans="1:595" s="153" customFormat="1" ht="99" customHeight="1">
      <c r="A811" s="799"/>
      <c r="B811" s="688" t="s">
        <v>778</v>
      </c>
      <c r="C811" s="676" t="s">
        <v>1672</v>
      </c>
      <c r="D811" s="659" t="s">
        <v>1563</v>
      </c>
      <c r="E811" s="488" t="s">
        <v>1673</v>
      </c>
      <c r="F811" s="156" t="s">
        <v>51</v>
      </c>
      <c r="G811" s="239">
        <v>45253</v>
      </c>
      <c r="H811" s="156" t="s">
        <v>24</v>
      </c>
      <c r="I811" s="240" t="s">
        <v>352</v>
      </c>
      <c r="J811" s="197" t="s">
        <v>260</v>
      </c>
      <c r="K811" s="197" t="s">
        <v>1674</v>
      </c>
      <c r="L811" s="197" t="s">
        <v>28</v>
      </c>
      <c r="M811" s="152">
        <f t="shared" ref="M811:R811" si="121">M812</f>
        <v>0</v>
      </c>
      <c r="N811" s="152">
        <f t="shared" si="121"/>
        <v>0</v>
      </c>
      <c r="O811" s="152">
        <f t="shared" si="121"/>
        <v>0</v>
      </c>
      <c r="P811" s="198">
        <f t="shared" si="121"/>
        <v>13500000</v>
      </c>
      <c r="Q811" s="152">
        <f t="shared" si="121"/>
        <v>13500000</v>
      </c>
      <c r="R811" s="152">
        <f t="shared" si="121"/>
        <v>13500000</v>
      </c>
      <c r="S811" s="555"/>
      <c r="AU811" s="154"/>
      <c r="AV811" s="154"/>
      <c r="AW811" s="154"/>
      <c r="AX811" s="154"/>
      <c r="AY811" s="154"/>
      <c r="AZ811" s="154"/>
      <c r="BA811" s="154"/>
      <c r="BB811" s="154"/>
      <c r="BC811" s="154"/>
      <c r="BD811" s="154"/>
      <c r="BE811" s="154"/>
      <c r="BF811" s="154"/>
      <c r="BG811" s="154"/>
      <c r="BH811" s="154"/>
      <c r="BI811" s="154"/>
      <c r="BJ811" s="154"/>
      <c r="BK811" s="154"/>
      <c r="BL811" s="154"/>
      <c r="BM811" s="154"/>
      <c r="BN811" s="154"/>
      <c r="BO811" s="154"/>
      <c r="BP811" s="154"/>
      <c r="BQ811" s="154"/>
      <c r="BR811" s="154"/>
      <c r="BS811" s="154"/>
      <c r="BT811" s="154"/>
      <c r="BU811" s="154"/>
      <c r="BV811" s="154"/>
      <c r="BW811" s="154"/>
      <c r="BX811" s="154"/>
      <c r="BY811" s="154"/>
      <c r="BZ811" s="154"/>
      <c r="CA811" s="154"/>
      <c r="CB811" s="154"/>
      <c r="CC811" s="154"/>
      <c r="CD811" s="154"/>
      <c r="CE811" s="154"/>
      <c r="CF811" s="154"/>
      <c r="CG811" s="154"/>
      <c r="CH811" s="154"/>
      <c r="CI811" s="154"/>
      <c r="CJ811" s="154"/>
      <c r="CK811" s="154"/>
      <c r="CL811" s="154"/>
      <c r="CM811" s="154"/>
      <c r="CN811" s="154"/>
      <c r="CO811" s="154"/>
      <c r="CP811" s="154"/>
      <c r="CQ811" s="154"/>
      <c r="CR811" s="154"/>
      <c r="CS811" s="154"/>
      <c r="CT811" s="154"/>
      <c r="CU811" s="154"/>
      <c r="CV811" s="154"/>
      <c r="CW811" s="154"/>
      <c r="CX811" s="154"/>
      <c r="CY811" s="154"/>
      <c r="CZ811" s="154"/>
      <c r="DA811" s="154"/>
      <c r="DB811" s="154"/>
      <c r="DC811" s="154"/>
      <c r="DD811" s="154"/>
      <c r="DE811" s="154"/>
      <c r="DF811" s="154"/>
      <c r="DG811" s="154"/>
      <c r="DH811" s="154"/>
      <c r="DI811" s="154"/>
      <c r="DJ811" s="154"/>
      <c r="DK811" s="154"/>
      <c r="DL811" s="154"/>
      <c r="DM811" s="154"/>
      <c r="DN811" s="154"/>
      <c r="DO811" s="154"/>
      <c r="DP811" s="154"/>
      <c r="DQ811" s="154"/>
      <c r="DR811" s="154"/>
      <c r="DS811" s="154"/>
      <c r="DT811" s="154"/>
      <c r="DU811" s="154"/>
      <c r="DV811" s="154"/>
      <c r="DW811" s="154"/>
      <c r="DX811" s="154"/>
      <c r="DY811" s="154"/>
      <c r="DZ811" s="154"/>
      <c r="EA811" s="154"/>
      <c r="EB811" s="154"/>
      <c r="EC811" s="154"/>
      <c r="ED811" s="154"/>
      <c r="EE811" s="154"/>
      <c r="EF811" s="154"/>
      <c r="EG811" s="154"/>
      <c r="EH811" s="154"/>
      <c r="EI811" s="154"/>
      <c r="EJ811" s="154"/>
      <c r="EK811" s="154"/>
      <c r="EL811" s="154"/>
      <c r="EM811" s="154"/>
      <c r="EN811" s="154"/>
      <c r="EO811" s="154"/>
      <c r="EP811" s="154"/>
      <c r="EQ811" s="154"/>
      <c r="ER811" s="154"/>
      <c r="ES811" s="154"/>
      <c r="ET811" s="154"/>
      <c r="EU811" s="154"/>
      <c r="EV811" s="154"/>
      <c r="EW811" s="154"/>
      <c r="EX811" s="154"/>
      <c r="EY811" s="154"/>
      <c r="EZ811" s="154"/>
      <c r="FA811" s="154"/>
      <c r="FB811" s="154"/>
      <c r="FC811" s="154"/>
      <c r="FD811" s="154"/>
      <c r="FE811" s="154"/>
      <c r="FF811" s="154"/>
      <c r="FG811" s="154"/>
      <c r="FH811" s="154"/>
      <c r="FI811" s="154"/>
      <c r="FJ811" s="154"/>
      <c r="FK811" s="154"/>
      <c r="FL811" s="154"/>
      <c r="FM811" s="154"/>
      <c r="FN811" s="154"/>
      <c r="FO811" s="154"/>
      <c r="FP811" s="154"/>
      <c r="FQ811" s="154"/>
      <c r="FR811" s="154"/>
      <c r="FS811" s="154"/>
      <c r="FT811" s="154"/>
      <c r="FU811" s="154"/>
      <c r="FV811" s="154"/>
      <c r="FW811" s="154"/>
      <c r="FX811" s="154"/>
      <c r="FY811" s="154"/>
      <c r="FZ811" s="154"/>
      <c r="GA811" s="154"/>
      <c r="GB811" s="154"/>
      <c r="GC811" s="154"/>
      <c r="GD811" s="154"/>
      <c r="GE811" s="154"/>
      <c r="GF811" s="154"/>
      <c r="GG811" s="154"/>
      <c r="GH811" s="154"/>
      <c r="GI811" s="154"/>
      <c r="GJ811" s="154"/>
      <c r="GK811" s="154"/>
      <c r="GL811" s="154"/>
      <c r="GM811" s="154"/>
      <c r="GN811" s="154"/>
      <c r="GO811" s="154"/>
      <c r="GP811" s="154"/>
      <c r="GQ811" s="154"/>
      <c r="GR811" s="154"/>
      <c r="GS811" s="154"/>
      <c r="GT811" s="154"/>
      <c r="GU811" s="154"/>
      <c r="GV811" s="154"/>
      <c r="GW811" s="154"/>
      <c r="GX811" s="154"/>
      <c r="GY811" s="154"/>
      <c r="GZ811" s="154"/>
      <c r="HA811" s="154"/>
      <c r="HB811" s="154"/>
      <c r="HC811" s="154"/>
      <c r="HD811" s="154"/>
      <c r="HE811" s="154"/>
      <c r="HF811" s="154"/>
      <c r="HG811" s="154"/>
      <c r="HH811" s="154"/>
      <c r="HI811" s="154"/>
      <c r="HJ811" s="154"/>
      <c r="HK811" s="154"/>
      <c r="HL811" s="154"/>
      <c r="HM811" s="154"/>
      <c r="HN811" s="154"/>
      <c r="HO811" s="154"/>
      <c r="HP811" s="154"/>
      <c r="HQ811" s="154"/>
      <c r="HR811" s="154"/>
      <c r="HS811" s="154"/>
      <c r="HT811" s="154"/>
      <c r="HU811" s="154"/>
      <c r="HV811" s="154"/>
      <c r="HW811" s="154"/>
      <c r="HX811" s="154"/>
      <c r="HY811" s="154"/>
      <c r="HZ811" s="154"/>
      <c r="IA811" s="154"/>
      <c r="IB811" s="154"/>
      <c r="IC811" s="154"/>
      <c r="ID811" s="154"/>
      <c r="IE811" s="154"/>
      <c r="IF811" s="154"/>
      <c r="IG811" s="154"/>
      <c r="IH811" s="154"/>
      <c r="II811" s="154"/>
      <c r="IJ811" s="154"/>
      <c r="IK811" s="154"/>
      <c r="IL811" s="154"/>
      <c r="IM811" s="154"/>
      <c r="IN811" s="154"/>
      <c r="IO811" s="154"/>
      <c r="IP811" s="154"/>
      <c r="IQ811" s="154"/>
      <c r="IR811" s="154"/>
      <c r="IS811" s="154"/>
      <c r="IT811" s="154"/>
      <c r="IU811" s="154"/>
      <c r="IV811" s="154"/>
      <c r="IW811" s="154"/>
      <c r="IX811" s="154"/>
      <c r="IY811" s="154"/>
      <c r="IZ811" s="154"/>
      <c r="JA811" s="154"/>
      <c r="JB811" s="154"/>
      <c r="JC811" s="154"/>
      <c r="JD811" s="154"/>
      <c r="JE811" s="154"/>
      <c r="JF811" s="154"/>
      <c r="JG811" s="154"/>
      <c r="JH811" s="154"/>
      <c r="JI811" s="154"/>
      <c r="JJ811" s="154"/>
      <c r="JK811" s="154"/>
      <c r="JL811" s="154"/>
      <c r="JM811" s="154"/>
      <c r="JN811" s="154"/>
      <c r="JO811" s="154"/>
      <c r="JP811" s="154"/>
      <c r="JQ811" s="154"/>
      <c r="JR811" s="154"/>
      <c r="JS811" s="154"/>
      <c r="JT811" s="154"/>
      <c r="JU811" s="154"/>
      <c r="JV811" s="154"/>
      <c r="JW811" s="154"/>
      <c r="JX811" s="154"/>
      <c r="JY811" s="154"/>
      <c r="JZ811" s="154"/>
      <c r="KA811" s="154"/>
      <c r="KB811" s="154"/>
      <c r="KC811" s="154"/>
      <c r="KD811" s="154"/>
      <c r="KE811" s="154"/>
      <c r="KF811" s="154"/>
      <c r="KG811" s="154"/>
      <c r="KH811" s="154"/>
      <c r="KI811" s="154"/>
      <c r="KJ811" s="154"/>
      <c r="KK811" s="154"/>
      <c r="KL811" s="154"/>
      <c r="KM811" s="154"/>
      <c r="KN811" s="154"/>
      <c r="KO811" s="154"/>
      <c r="KP811" s="154"/>
      <c r="KQ811" s="154"/>
      <c r="KR811" s="154"/>
      <c r="KS811" s="154"/>
      <c r="KT811" s="154"/>
      <c r="KU811" s="154"/>
      <c r="KV811" s="154"/>
      <c r="KW811" s="154"/>
      <c r="KX811" s="154"/>
      <c r="KY811" s="154"/>
      <c r="KZ811" s="154"/>
      <c r="LA811" s="154"/>
      <c r="LB811" s="154"/>
      <c r="LC811" s="154"/>
      <c r="LD811" s="154"/>
      <c r="LE811" s="154"/>
      <c r="LF811" s="154"/>
      <c r="LG811" s="154"/>
      <c r="LH811" s="154"/>
      <c r="LI811" s="154"/>
      <c r="LJ811" s="154"/>
      <c r="LK811" s="154"/>
      <c r="LL811" s="154"/>
      <c r="LM811" s="154"/>
      <c r="LN811" s="154"/>
      <c r="LO811" s="154"/>
      <c r="LP811" s="154"/>
      <c r="LQ811" s="154"/>
      <c r="LR811" s="154"/>
      <c r="LS811" s="154"/>
      <c r="LT811" s="154"/>
      <c r="LU811" s="154"/>
      <c r="LV811" s="154"/>
      <c r="LW811" s="154"/>
      <c r="LX811" s="154"/>
      <c r="LY811" s="154"/>
      <c r="LZ811" s="154"/>
      <c r="MA811" s="154"/>
      <c r="MB811" s="154"/>
      <c r="MC811" s="154"/>
      <c r="MD811" s="154"/>
      <c r="ME811" s="154"/>
      <c r="MF811" s="154"/>
      <c r="MG811" s="154"/>
      <c r="MH811" s="154"/>
      <c r="MI811" s="154"/>
      <c r="MJ811" s="154"/>
      <c r="MK811" s="154"/>
      <c r="ML811" s="154"/>
      <c r="MM811" s="154"/>
      <c r="MN811" s="154"/>
      <c r="MO811" s="154"/>
      <c r="MP811" s="154"/>
      <c r="MQ811" s="154"/>
      <c r="MR811" s="154"/>
      <c r="MS811" s="154"/>
      <c r="MT811" s="154"/>
      <c r="MU811" s="154"/>
      <c r="MV811" s="154"/>
      <c r="MW811" s="154"/>
      <c r="MX811" s="154"/>
      <c r="MY811" s="154"/>
      <c r="MZ811" s="154"/>
      <c r="NA811" s="154"/>
      <c r="NB811" s="154"/>
      <c r="NC811" s="154"/>
      <c r="ND811" s="154"/>
      <c r="NE811" s="154"/>
      <c r="NF811" s="154"/>
      <c r="NG811" s="154"/>
      <c r="NH811" s="154"/>
      <c r="NI811" s="154"/>
      <c r="NJ811" s="154"/>
      <c r="NK811" s="154"/>
      <c r="NL811" s="154"/>
      <c r="NM811" s="154"/>
      <c r="NN811" s="154"/>
      <c r="NO811" s="154"/>
      <c r="NP811" s="154"/>
      <c r="NQ811" s="154"/>
      <c r="NR811" s="154"/>
      <c r="NS811" s="154"/>
      <c r="NT811" s="154"/>
      <c r="NU811" s="154"/>
      <c r="NV811" s="154"/>
      <c r="NW811" s="154"/>
      <c r="NX811" s="154"/>
      <c r="NY811" s="154"/>
      <c r="NZ811" s="154"/>
      <c r="OA811" s="154"/>
      <c r="OB811" s="154"/>
      <c r="OC811" s="154"/>
      <c r="OD811" s="154"/>
      <c r="OE811" s="154"/>
      <c r="OF811" s="154"/>
      <c r="OG811" s="154"/>
      <c r="OH811" s="154"/>
      <c r="OI811" s="154"/>
      <c r="OJ811" s="154"/>
      <c r="OK811" s="154"/>
      <c r="OL811" s="154"/>
      <c r="OM811" s="154"/>
      <c r="ON811" s="154"/>
      <c r="OO811" s="154"/>
      <c r="OP811" s="154"/>
      <c r="OQ811" s="154"/>
      <c r="OR811" s="154"/>
      <c r="OS811" s="154"/>
      <c r="OT811" s="154"/>
      <c r="OU811" s="154"/>
      <c r="OV811" s="154"/>
      <c r="OW811" s="154"/>
      <c r="OX811" s="154"/>
      <c r="OY811" s="154"/>
      <c r="OZ811" s="154"/>
      <c r="PA811" s="154"/>
      <c r="PB811" s="154"/>
      <c r="PC811" s="154"/>
      <c r="PD811" s="154"/>
      <c r="PE811" s="154"/>
      <c r="PF811" s="154"/>
      <c r="PG811" s="154"/>
      <c r="PH811" s="154"/>
      <c r="PI811" s="154"/>
      <c r="PJ811" s="154"/>
      <c r="PK811" s="154"/>
      <c r="PL811" s="154"/>
      <c r="PM811" s="154"/>
      <c r="PN811" s="154"/>
      <c r="PO811" s="154"/>
      <c r="PP811" s="154"/>
      <c r="PQ811" s="154"/>
      <c r="PR811" s="154"/>
      <c r="PS811" s="154"/>
      <c r="PT811" s="154"/>
      <c r="PU811" s="154"/>
      <c r="PV811" s="154"/>
      <c r="PW811" s="154"/>
      <c r="PX811" s="154"/>
      <c r="PY811" s="154"/>
      <c r="PZ811" s="154"/>
      <c r="QA811" s="154"/>
      <c r="QB811" s="154"/>
      <c r="QC811" s="154"/>
      <c r="QD811" s="154"/>
      <c r="QE811" s="154"/>
      <c r="QF811" s="154"/>
      <c r="QG811" s="154"/>
      <c r="QH811" s="154"/>
      <c r="QI811" s="154"/>
      <c r="QJ811" s="154"/>
      <c r="QK811" s="154"/>
      <c r="QL811" s="154"/>
      <c r="QM811" s="154"/>
      <c r="QN811" s="154"/>
      <c r="QO811" s="154"/>
      <c r="QP811" s="154"/>
      <c r="QQ811" s="154"/>
      <c r="QR811" s="154"/>
      <c r="QS811" s="154"/>
      <c r="QT811" s="154"/>
      <c r="QU811" s="154"/>
      <c r="QV811" s="154"/>
      <c r="QW811" s="154"/>
      <c r="QX811" s="154"/>
      <c r="QY811" s="154"/>
      <c r="QZ811" s="154"/>
      <c r="RA811" s="154"/>
      <c r="RB811" s="154"/>
      <c r="RC811" s="154"/>
      <c r="RD811" s="154"/>
      <c r="RE811" s="154"/>
      <c r="RF811" s="154"/>
      <c r="RG811" s="154"/>
      <c r="RH811" s="154"/>
      <c r="RI811" s="154"/>
      <c r="RJ811" s="154"/>
      <c r="RK811" s="154"/>
      <c r="RL811" s="154"/>
      <c r="RM811" s="154"/>
      <c r="RN811" s="154"/>
      <c r="RO811" s="154"/>
      <c r="RP811" s="154"/>
      <c r="RQ811" s="154"/>
      <c r="RR811" s="154"/>
      <c r="RS811" s="154"/>
      <c r="RT811" s="154"/>
      <c r="RU811" s="154"/>
      <c r="RV811" s="154"/>
      <c r="RW811" s="154"/>
      <c r="RX811" s="154"/>
      <c r="RY811" s="154"/>
      <c r="RZ811" s="154"/>
      <c r="SA811" s="154"/>
      <c r="SB811" s="154"/>
      <c r="SC811" s="154"/>
      <c r="SD811" s="154"/>
      <c r="SE811" s="154"/>
      <c r="SF811" s="154"/>
      <c r="SG811" s="154"/>
      <c r="SH811" s="154"/>
      <c r="SI811" s="154"/>
      <c r="SJ811" s="154"/>
      <c r="SK811" s="154"/>
      <c r="SL811" s="154"/>
      <c r="SM811" s="154"/>
      <c r="SN811" s="154"/>
      <c r="SO811" s="154"/>
      <c r="SP811" s="154"/>
      <c r="SQ811" s="154"/>
      <c r="SR811" s="154"/>
      <c r="SS811" s="154"/>
      <c r="ST811" s="154"/>
      <c r="SU811" s="154"/>
      <c r="SV811" s="154"/>
      <c r="SW811" s="154"/>
      <c r="SX811" s="154"/>
      <c r="SY811" s="154"/>
      <c r="SZ811" s="154"/>
      <c r="TA811" s="154"/>
      <c r="TB811" s="154"/>
      <c r="TC811" s="154"/>
      <c r="TD811" s="154"/>
      <c r="TE811" s="154"/>
      <c r="TF811" s="154"/>
      <c r="TG811" s="154"/>
      <c r="TH811" s="154"/>
      <c r="TI811" s="154"/>
      <c r="TJ811" s="154"/>
      <c r="TK811" s="154"/>
      <c r="TL811" s="154"/>
      <c r="TM811" s="154"/>
      <c r="TN811" s="154"/>
      <c r="TO811" s="154"/>
      <c r="TP811" s="154"/>
      <c r="TQ811" s="154"/>
      <c r="TR811" s="154"/>
      <c r="TS811" s="154"/>
      <c r="TT811" s="154"/>
      <c r="TU811" s="154"/>
      <c r="TV811" s="154"/>
      <c r="TW811" s="154"/>
      <c r="TX811" s="154"/>
      <c r="TY811" s="154"/>
      <c r="TZ811" s="154"/>
      <c r="UA811" s="154"/>
      <c r="UB811" s="154"/>
      <c r="UC811" s="154"/>
      <c r="UD811" s="154"/>
      <c r="UE811" s="154"/>
      <c r="UF811" s="154"/>
      <c r="UG811" s="154"/>
      <c r="UH811" s="154"/>
      <c r="UI811" s="154"/>
      <c r="UJ811" s="154"/>
      <c r="UK811" s="154"/>
      <c r="UL811" s="154"/>
      <c r="UM811" s="154"/>
      <c r="UN811" s="154"/>
      <c r="UO811" s="154"/>
      <c r="UP811" s="154"/>
      <c r="UQ811" s="154"/>
      <c r="UR811" s="154"/>
      <c r="US811" s="154"/>
      <c r="UT811" s="154"/>
      <c r="UU811" s="154"/>
      <c r="UV811" s="154"/>
      <c r="UW811" s="154"/>
      <c r="UX811" s="154"/>
      <c r="UY811" s="154"/>
      <c r="UZ811" s="154"/>
      <c r="VA811" s="154"/>
      <c r="VB811" s="154"/>
      <c r="VC811" s="154"/>
      <c r="VD811" s="154"/>
      <c r="VE811" s="154"/>
      <c r="VF811" s="154"/>
      <c r="VG811" s="154"/>
      <c r="VH811" s="154"/>
      <c r="VI811" s="154"/>
      <c r="VJ811" s="154"/>
      <c r="VK811" s="154"/>
      <c r="VL811" s="154"/>
      <c r="VM811" s="154"/>
      <c r="VN811" s="154"/>
      <c r="VO811" s="154"/>
      <c r="VP811" s="154"/>
      <c r="VQ811" s="154"/>
      <c r="VR811" s="154"/>
      <c r="VS811" s="154"/>
      <c r="VT811" s="154"/>
      <c r="VU811" s="154"/>
      <c r="VV811" s="154"/>
      <c r="VW811" s="154"/>
    </row>
    <row r="812" spans="1:595" s="153" customFormat="1" ht="148.5" customHeight="1">
      <c r="A812" s="799"/>
      <c r="B812" s="691"/>
      <c r="C812" s="692"/>
      <c r="D812" s="693"/>
      <c r="E812" s="490" t="s">
        <v>1675</v>
      </c>
      <c r="F812" s="159" t="s">
        <v>51</v>
      </c>
      <c r="G812" s="241">
        <v>45253</v>
      </c>
      <c r="H812" s="228" t="s">
        <v>24</v>
      </c>
      <c r="I812" s="175" t="s">
        <v>352</v>
      </c>
      <c r="J812" s="175" t="s">
        <v>260</v>
      </c>
      <c r="K812" s="175" t="s">
        <v>1674</v>
      </c>
      <c r="L812" s="175" t="s">
        <v>82</v>
      </c>
      <c r="M812" s="155">
        <v>0</v>
      </c>
      <c r="N812" s="155">
        <v>0</v>
      </c>
      <c r="O812" s="155">
        <v>0</v>
      </c>
      <c r="P812" s="199">
        <v>13500000</v>
      </c>
      <c r="Q812" s="155">
        <v>13500000</v>
      </c>
      <c r="R812" s="155">
        <v>13500000</v>
      </c>
      <c r="S812" s="546"/>
      <c r="AU812" s="154"/>
      <c r="AV812" s="154"/>
      <c r="AW812" s="154"/>
      <c r="AX812" s="154"/>
      <c r="AY812" s="154"/>
      <c r="AZ812" s="154"/>
      <c r="BA812" s="154"/>
      <c r="BB812" s="154"/>
      <c r="BC812" s="154"/>
      <c r="BD812" s="154"/>
      <c r="BE812" s="154"/>
      <c r="BF812" s="154"/>
      <c r="BG812" s="154"/>
      <c r="BH812" s="154"/>
      <c r="BI812" s="154"/>
      <c r="BJ812" s="154"/>
      <c r="BK812" s="154"/>
      <c r="BL812" s="154"/>
      <c r="BM812" s="154"/>
      <c r="BN812" s="154"/>
      <c r="BO812" s="154"/>
      <c r="BP812" s="154"/>
      <c r="BQ812" s="154"/>
      <c r="BR812" s="154"/>
      <c r="BS812" s="154"/>
      <c r="BT812" s="154"/>
      <c r="BU812" s="154"/>
      <c r="BV812" s="154"/>
      <c r="BW812" s="154"/>
      <c r="BX812" s="154"/>
      <c r="BY812" s="154"/>
      <c r="BZ812" s="154"/>
      <c r="CA812" s="154"/>
      <c r="CB812" s="154"/>
      <c r="CC812" s="154"/>
      <c r="CD812" s="154"/>
      <c r="CE812" s="154"/>
      <c r="CF812" s="154"/>
      <c r="CG812" s="154"/>
      <c r="CH812" s="154"/>
      <c r="CI812" s="154"/>
      <c r="CJ812" s="154"/>
      <c r="CK812" s="154"/>
      <c r="CL812" s="154"/>
      <c r="CM812" s="154"/>
      <c r="CN812" s="154"/>
      <c r="CO812" s="154"/>
      <c r="CP812" s="154"/>
      <c r="CQ812" s="154"/>
      <c r="CR812" s="154"/>
      <c r="CS812" s="154"/>
      <c r="CT812" s="154"/>
      <c r="CU812" s="154"/>
      <c r="CV812" s="154"/>
      <c r="CW812" s="154"/>
      <c r="CX812" s="154"/>
      <c r="CY812" s="154"/>
      <c r="CZ812" s="154"/>
      <c r="DA812" s="154"/>
      <c r="DB812" s="154"/>
      <c r="DC812" s="154"/>
      <c r="DD812" s="154"/>
      <c r="DE812" s="154"/>
      <c r="DF812" s="154"/>
      <c r="DG812" s="154"/>
      <c r="DH812" s="154"/>
      <c r="DI812" s="154"/>
      <c r="DJ812" s="154"/>
      <c r="DK812" s="154"/>
      <c r="DL812" s="154"/>
      <c r="DM812" s="154"/>
      <c r="DN812" s="154"/>
      <c r="DO812" s="154"/>
      <c r="DP812" s="154"/>
      <c r="DQ812" s="154"/>
      <c r="DR812" s="154"/>
      <c r="DS812" s="154"/>
      <c r="DT812" s="154"/>
      <c r="DU812" s="154"/>
      <c r="DV812" s="154"/>
      <c r="DW812" s="154"/>
      <c r="DX812" s="154"/>
      <c r="DY812" s="154"/>
      <c r="DZ812" s="154"/>
      <c r="EA812" s="154"/>
      <c r="EB812" s="154"/>
      <c r="EC812" s="154"/>
      <c r="ED812" s="154"/>
      <c r="EE812" s="154"/>
      <c r="EF812" s="154"/>
      <c r="EG812" s="154"/>
      <c r="EH812" s="154"/>
      <c r="EI812" s="154"/>
      <c r="EJ812" s="154"/>
      <c r="EK812" s="154"/>
      <c r="EL812" s="154"/>
      <c r="EM812" s="154"/>
      <c r="EN812" s="154"/>
      <c r="EO812" s="154"/>
      <c r="EP812" s="154"/>
      <c r="EQ812" s="154"/>
      <c r="ER812" s="154"/>
      <c r="ES812" s="154"/>
      <c r="ET812" s="154"/>
      <c r="EU812" s="154"/>
      <c r="EV812" s="154"/>
      <c r="EW812" s="154"/>
      <c r="EX812" s="154"/>
      <c r="EY812" s="154"/>
      <c r="EZ812" s="154"/>
      <c r="FA812" s="154"/>
      <c r="FB812" s="154"/>
      <c r="FC812" s="154"/>
      <c r="FD812" s="154"/>
      <c r="FE812" s="154"/>
      <c r="FF812" s="154"/>
      <c r="FG812" s="154"/>
      <c r="FH812" s="154"/>
      <c r="FI812" s="154"/>
      <c r="FJ812" s="154"/>
      <c r="FK812" s="154"/>
      <c r="FL812" s="154"/>
      <c r="FM812" s="154"/>
      <c r="FN812" s="154"/>
      <c r="FO812" s="154"/>
      <c r="FP812" s="154"/>
      <c r="FQ812" s="154"/>
      <c r="FR812" s="154"/>
      <c r="FS812" s="154"/>
      <c r="FT812" s="154"/>
      <c r="FU812" s="154"/>
      <c r="FV812" s="154"/>
      <c r="FW812" s="154"/>
      <c r="FX812" s="154"/>
      <c r="FY812" s="154"/>
      <c r="FZ812" s="154"/>
      <c r="GA812" s="154"/>
      <c r="GB812" s="154"/>
      <c r="GC812" s="154"/>
      <c r="GD812" s="154"/>
      <c r="GE812" s="154"/>
      <c r="GF812" s="154"/>
      <c r="GG812" s="154"/>
      <c r="GH812" s="154"/>
      <c r="GI812" s="154"/>
      <c r="GJ812" s="154"/>
      <c r="GK812" s="154"/>
      <c r="GL812" s="154"/>
      <c r="GM812" s="154"/>
      <c r="GN812" s="154"/>
      <c r="GO812" s="154"/>
      <c r="GP812" s="154"/>
      <c r="GQ812" s="154"/>
      <c r="GR812" s="154"/>
      <c r="GS812" s="154"/>
      <c r="GT812" s="154"/>
      <c r="GU812" s="154"/>
      <c r="GV812" s="154"/>
      <c r="GW812" s="154"/>
      <c r="GX812" s="154"/>
      <c r="GY812" s="154"/>
      <c r="GZ812" s="154"/>
      <c r="HA812" s="154"/>
      <c r="HB812" s="154"/>
      <c r="HC812" s="154"/>
      <c r="HD812" s="154"/>
      <c r="HE812" s="154"/>
      <c r="HF812" s="154"/>
      <c r="HG812" s="154"/>
      <c r="HH812" s="154"/>
      <c r="HI812" s="154"/>
      <c r="HJ812" s="154"/>
      <c r="HK812" s="154"/>
      <c r="HL812" s="154"/>
      <c r="HM812" s="154"/>
      <c r="HN812" s="154"/>
      <c r="HO812" s="154"/>
      <c r="HP812" s="154"/>
      <c r="HQ812" s="154"/>
      <c r="HR812" s="154"/>
      <c r="HS812" s="154"/>
      <c r="HT812" s="154"/>
      <c r="HU812" s="154"/>
      <c r="HV812" s="154"/>
      <c r="HW812" s="154"/>
      <c r="HX812" s="154"/>
      <c r="HY812" s="154"/>
      <c r="HZ812" s="154"/>
      <c r="IA812" s="154"/>
      <c r="IB812" s="154"/>
      <c r="IC812" s="154"/>
      <c r="ID812" s="154"/>
      <c r="IE812" s="154"/>
      <c r="IF812" s="154"/>
      <c r="IG812" s="154"/>
      <c r="IH812" s="154"/>
      <c r="II812" s="154"/>
      <c r="IJ812" s="154"/>
      <c r="IK812" s="154"/>
      <c r="IL812" s="154"/>
      <c r="IM812" s="154"/>
      <c r="IN812" s="154"/>
      <c r="IO812" s="154"/>
      <c r="IP812" s="154"/>
      <c r="IQ812" s="154"/>
      <c r="IR812" s="154"/>
      <c r="IS812" s="154"/>
      <c r="IT812" s="154"/>
      <c r="IU812" s="154"/>
      <c r="IV812" s="154"/>
      <c r="IW812" s="154"/>
      <c r="IX812" s="154"/>
      <c r="IY812" s="154"/>
      <c r="IZ812" s="154"/>
      <c r="JA812" s="154"/>
      <c r="JB812" s="154"/>
      <c r="JC812" s="154"/>
      <c r="JD812" s="154"/>
      <c r="JE812" s="154"/>
      <c r="JF812" s="154"/>
      <c r="JG812" s="154"/>
      <c r="JH812" s="154"/>
      <c r="JI812" s="154"/>
      <c r="JJ812" s="154"/>
      <c r="JK812" s="154"/>
      <c r="JL812" s="154"/>
      <c r="JM812" s="154"/>
      <c r="JN812" s="154"/>
      <c r="JO812" s="154"/>
      <c r="JP812" s="154"/>
      <c r="JQ812" s="154"/>
      <c r="JR812" s="154"/>
      <c r="JS812" s="154"/>
      <c r="JT812" s="154"/>
      <c r="JU812" s="154"/>
      <c r="JV812" s="154"/>
      <c r="JW812" s="154"/>
      <c r="JX812" s="154"/>
      <c r="JY812" s="154"/>
      <c r="JZ812" s="154"/>
      <c r="KA812" s="154"/>
      <c r="KB812" s="154"/>
      <c r="KC812" s="154"/>
      <c r="KD812" s="154"/>
      <c r="KE812" s="154"/>
      <c r="KF812" s="154"/>
      <c r="KG812" s="154"/>
      <c r="KH812" s="154"/>
      <c r="KI812" s="154"/>
      <c r="KJ812" s="154"/>
      <c r="KK812" s="154"/>
      <c r="KL812" s="154"/>
      <c r="KM812" s="154"/>
      <c r="KN812" s="154"/>
      <c r="KO812" s="154"/>
      <c r="KP812" s="154"/>
      <c r="KQ812" s="154"/>
      <c r="KR812" s="154"/>
      <c r="KS812" s="154"/>
      <c r="KT812" s="154"/>
      <c r="KU812" s="154"/>
      <c r="KV812" s="154"/>
      <c r="KW812" s="154"/>
      <c r="KX812" s="154"/>
      <c r="KY812" s="154"/>
      <c r="KZ812" s="154"/>
      <c r="LA812" s="154"/>
      <c r="LB812" s="154"/>
      <c r="LC812" s="154"/>
      <c r="LD812" s="154"/>
      <c r="LE812" s="154"/>
      <c r="LF812" s="154"/>
      <c r="LG812" s="154"/>
      <c r="LH812" s="154"/>
      <c r="LI812" s="154"/>
      <c r="LJ812" s="154"/>
      <c r="LK812" s="154"/>
      <c r="LL812" s="154"/>
      <c r="LM812" s="154"/>
      <c r="LN812" s="154"/>
      <c r="LO812" s="154"/>
      <c r="LP812" s="154"/>
      <c r="LQ812" s="154"/>
      <c r="LR812" s="154"/>
      <c r="LS812" s="154"/>
      <c r="LT812" s="154"/>
      <c r="LU812" s="154"/>
      <c r="LV812" s="154"/>
      <c r="LW812" s="154"/>
      <c r="LX812" s="154"/>
      <c r="LY812" s="154"/>
      <c r="LZ812" s="154"/>
      <c r="MA812" s="154"/>
      <c r="MB812" s="154"/>
      <c r="MC812" s="154"/>
      <c r="MD812" s="154"/>
      <c r="ME812" s="154"/>
      <c r="MF812" s="154"/>
      <c r="MG812" s="154"/>
      <c r="MH812" s="154"/>
      <c r="MI812" s="154"/>
      <c r="MJ812" s="154"/>
      <c r="MK812" s="154"/>
      <c r="ML812" s="154"/>
      <c r="MM812" s="154"/>
      <c r="MN812" s="154"/>
      <c r="MO812" s="154"/>
      <c r="MP812" s="154"/>
      <c r="MQ812" s="154"/>
      <c r="MR812" s="154"/>
      <c r="MS812" s="154"/>
      <c r="MT812" s="154"/>
      <c r="MU812" s="154"/>
      <c r="MV812" s="154"/>
      <c r="MW812" s="154"/>
      <c r="MX812" s="154"/>
      <c r="MY812" s="154"/>
      <c r="MZ812" s="154"/>
      <c r="NA812" s="154"/>
      <c r="NB812" s="154"/>
      <c r="NC812" s="154"/>
      <c r="ND812" s="154"/>
      <c r="NE812" s="154"/>
      <c r="NF812" s="154"/>
      <c r="NG812" s="154"/>
      <c r="NH812" s="154"/>
      <c r="NI812" s="154"/>
      <c r="NJ812" s="154"/>
      <c r="NK812" s="154"/>
      <c r="NL812" s="154"/>
      <c r="NM812" s="154"/>
      <c r="NN812" s="154"/>
      <c r="NO812" s="154"/>
      <c r="NP812" s="154"/>
      <c r="NQ812" s="154"/>
      <c r="NR812" s="154"/>
      <c r="NS812" s="154"/>
      <c r="NT812" s="154"/>
      <c r="NU812" s="154"/>
      <c r="NV812" s="154"/>
      <c r="NW812" s="154"/>
      <c r="NX812" s="154"/>
      <c r="NY812" s="154"/>
      <c r="NZ812" s="154"/>
      <c r="OA812" s="154"/>
      <c r="OB812" s="154"/>
      <c r="OC812" s="154"/>
      <c r="OD812" s="154"/>
      <c r="OE812" s="154"/>
      <c r="OF812" s="154"/>
      <c r="OG812" s="154"/>
      <c r="OH812" s="154"/>
      <c r="OI812" s="154"/>
      <c r="OJ812" s="154"/>
      <c r="OK812" s="154"/>
      <c r="OL812" s="154"/>
      <c r="OM812" s="154"/>
      <c r="ON812" s="154"/>
      <c r="OO812" s="154"/>
      <c r="OP812" s="154"/>
      <c r="OQ812" s="154"/>
      <c r="OR812" s="154"/>
      <c r="OS812" s="154"/>
      <c r="OT812" s="154"/>
      <c r="OU812" s="154"/>
      <c r="OV812" s="154"/>
      <c r="OW812" s="154"/>
      <c r="OX812" s="154"/>
      <c r="OY812" s="154"/>
      <c r="OZ812" s="154"/>
      <c r="PA812" s="154"/>
      <c r="PB812" s="154"/>
      <c r="PC812" s="154"/>
      <c r="PD812" s="154"/>
      <c r="PE812" s="154"/>
      <c r="PF812" s="154"/>
      <c r="PG812" s="154"/>
      <c r="PH812" s="154"/>
      <c r="PI812" s="154"/>
      <c r="PJ812" s="154"/>
      <c r="PK812" s="154"/>
      <c r="PL812" s="154"/>
      <c r="PM812" s="154"/>
      <c r="PN812" s="154"/>
      <c r="PO812" s="154"/>
      <c r="PP812" s="154"/>
      <c r="PQ812" s="154"/>
      <c r="PR812" s="154"/>
      <c r="PS812" s="154"/>
      <c r="PT812" s="154"/>
      <c r="PU812" s="154"/>
      <c r="PV812" s="154"/>
      <c r="PW812" s="154"/>
      <c r="PX812" s="154"/>
      <c r="PY812" s="154"/>
      <c r="PZ812" s="154"/>
      <c r="QA812" s="154"/>
      <c r="QB812" s="154"/>
      <c r="QC812" s="154"/>
      <c r="QD812" s="154"/>
      <c r="QE812" s="154"/>
      <c r="QF812" s="154"/>
      <c r="QG812" s="154"/>
      <c r="QH812" s="154"/>
      <c r="QI812" s="154"/>
      <c r="QJ812" s="154"/>
      <c r="QK812" s="154"/>
      <c r="QL812" s="154"/>
      <c r="QM812" s="154"/>
      <c r="QN812" s="154"/>
      <c r="QO812" s="154"/>
      <c r="QP812" s="154"/>
      <c r="QQ812" s="154"/>
      <c r="QR812" s="154"/>
      <c r="QS812" s="154"/>
      <c r="QT812" s="154"/>
      <c r="QU812" s="154"/>
      <c r="QV812" s="154"/>
      <c r="QW812" s="154"/>
      <c r="QX812" s="154"/>
      <c r="QY812" s="154"/>
      <c r="QZ812" s="154"/>
      <c r="RA812" s="154"/>
      <c r="RB812" s="154"/>
      <c r="RC812" s="154"/>
      <c r="RD812" s="154"/>
      <c r="RE812" s="154"/>
      <c r="RF812" s="154"/>
      <c r="RG812" s="154"/>
      <c r="RH812" s="154"/>
      <c r="RI812" s="154"/>
      <c r="RJ812" s="154"/>
      <c r="RK812" s="154"/>
      <c r="RL812" s="154"/>
      <c r="RM812" s="154"/>
      <c r="RN812" s="154"/>
      <c r="RO812" s="154"/>
      <c r="RP812" s="154"/>
      <c r="RQ812" s="154"/>
      <c r="RR812" s="154"/>
      <c r="RS812" s="154"/>
      <c r="RT812" s="154"/>
      <c r="RU812" s="154"/>
      <c r="RV812" s="154"/>
      <c r="RW812" s="154"/>
      <c r="RX812" s="154"/>
      <c r="RY812" s="154"/>
      <c r="RZ812" s="154"/>
      <c r="SA812" s="154"/>
      <c r="SB812" s="154"/>
      <c r="SC812" s="154"/>
      <c r="SD812" s="154"/>
      <c r="SE812" s="154"/>
      <c r="SF812" s="154"/>
      <c r="SG812" s="154"/>
      <c r="SH812" s="154"/>
      <c r="SI812" s="154"/>
      <c r="SJ812" s="154"/>
      <c r="SK812" s="154"/>
      <c r="SL812" s="154"/>
      <c r="SM812" s="154"/>
      <c r="SN812" s="154"/>
      <c r="SO812" s="154"/>
      <c r="SP812" s="154"/>
      <c r="SQ812" s="154"/>
      <c r="SR812" s="154"/>
      <c r="SS812" s="154"/>
      <c r="ST812" s="154"/>
      <c r="SU812" s="154"/>
      <c r="SV812" s="154"/>
      <c r="SW812" s="154"/>
      <c r="SX812" s="154"/>
      <c r="SY812" s="154"/>
      <c r="SZ812" s="154"/>
      <c r="TA812" s="154"/>
      <c r="TB812" s="154"/>
      <c r="TC812" s="154"/>
      <c r="TD812" s="154"/>
      <c r="TE812" s="154"/>
      <c r="TF812" s="154"/>
      <c r="TG812" s="154"/>
      <c r="TH812" s="154"/>
      <c r="TI812" s="154"/>
      <c r="TJ812" s="154"/>
      <c r="TK812" s="154"/>
      <c r="TL812" s="154"/>
      <c r="TM812" s="154"/>
      <c r="TN812" s="154"/>
      <c r="TO812" s="154"/>
      <c r="TP812" s="154"/>
      <c r="TQ812" s="154"/>
      <c r="TR812" s="154"/>
      <c r="TS812" s="154"/>
      <c r="TT812" s="154"/>
      <c r="TU812" s="154"/>
      <c r="TV812" s="154"/>
      <c r="TW812" s="154"/>
      <c r="TX812" s="154"/>
      <c r="TY812" s="154"/>
      <c r="TZ812" s="154"/>
      <c r="UA812" s="154"/>
      <c r="UB812" s="154"/>
      <c r="UC812" s="154"/>
      <c r="UD812" s="154"/>
      <c r="UE812" s="154"/>
      <c r="UF812" s="154"/>
      <c r="UG812" s="154"/>
      <c r="UH812" s="154"/>
      <c r="UI812" s="154"/>
      <c r="UJ812" s="154"/>
      <c r="UK812" s="154"/>
      <c r="UL812" s="154"/>
      <c r="UM812" s="154"/>
      <c r="UN812" s="154"/>
      <c r="UO812" s="154"/>
      <c r="UP812" s="154"/>
      <c r="UQ812" s="154"/>
      <c r="UR812" s="154"/>
      <c r="US812" s="154"/>
      <c r="UT812" s="154"/>
      <c r="UU812" s="154"/>
      <c r="UV812" s="154"/>
      <c r="UW812" s="154"/>
      <c r="UX812" s="154"/>
      <c r="UY812" s="154"/>
      <c r="UZ812" s="154"/>
      <c r="VA812" s="154"/>
      <c r="VB812" s="154"/>
      <c r="VC812" s="154"/>
      <c r="VD812" s="154"/>
      <c r="VE812" s="154"/>
      <c r="VF812" s="154"/>
      <c r="VG812" s="154"/>
      <c r="VH812" s="154"/>
      <c r="VI812" s="154"/>
      <c r="VJ812" s="154"/>
      <c r="VK812" s="154"/>
      <c r="VL812" s="154"/>
      <c r="VM812" s="154"/>
      <c r="VN812" s="154"/>
      <c r="VO812" s="154"/>
      <c r="VP812" s="154"/>
      <c r="VQ812" s="154"/>
      <c r="VR812" s="154"/>
      <c r="VS812" s="154"/>
      <c r="VT812" s="154"/>
      <c r="VU812" s="154"/>
      <c r="VV812" s="154"/>
      <c r="VW812" s="154"/>
    </row>
    <row r="813" spans="1:595" s="173" customFormat="1" ht="144.75" customHeight="1">
      <c r="A813" s="798"/>
      <c r="B813" s="559"/>
      <c r="C813" s="501" t="s">
        <v>1676</v>
      </c>
      <c r="D813" s="659" t="s">
        <v>1290</v>
      </c>
      <c r="E813" s="485" t="s">
        <v>1677</v>
      </c>
      <c r="F813" s="196" t="s">
        <v>51</v>
      </c>
      <c r="G813" s="167">
        <v>45658</v>
      </c>
      <c r="H813" s="167" t="s">
        <v>1656</v>
      </c>
      <c r="I813" s="197" t="s">
        <v>352</v>
      </c>
      <c r="J813" s="197" t="s">
        <v>260</v>
      </c>
      <c r="K813" s="197" t="s">
        <v>1678</v>
      </c>
      <c r="L813" s="197" t="s">
        <v>28</v>
      </c>
      <c r="M813" s="152">
        <f>M814+M816+M815</f>
        <v>11395395.5</v>
      </c>
      <c r="N813" s="152">
        <f>N814+N816+N815</f>
        <v>11395395.5</v>
      </c>
      <c r="O813" s="152">
        <f>O814+O815+O816</f>
        <v>12272000</v>
      </c>
      <c r="P813" s="152">
        <f>P814+P815+P816</f>
        <v>12272000</v>
      </c>
      <c r="Q813" s="152">
        <f>Q814+Q815+Q816</f>
        <v>12272000</v>
      </c>
      <c r="R813" s="152">
        <f>R814+R815+R816</f>
        <v>12272000</v>
      </c>
      <c r="S813" s="555"/>
      <c r="AU813" s="174"/>
      <c r="AV813" s="174"/>
      <c r="AW813" s="174"/>
      <c r="AX813" s="174"/>
      <c r="AY813" s="174"/>
      <c r="AZ813" s="174"/>
      <c r="BA813" s="174"/>
      <c r="BB813" s="174"/>
      <c r="BC813" s="174"/>
      <c r="BD813" s="174"/>
      <c r="BE813" s="174"/>
      <c r="BF813" s="174"/>
      <c r="BG813" s="174"/>
      <c r="BH813" s="174"/>
      <c r="BI813" s="174"/>
      <c r="BJ813" s="174"/>
      <c r="BK813" s="174"/>
      <c r="BL813" s="174"/>
      <c r="BM813" s="174"/>
      <c r="BN813" s="174"/>
      <c r="BO813" s="174"/>
      <c r="BP813" s="174"/>
      <c r="BQ813" s="174"/>
      <c r="BR813" s="174"/>
      <c r="BS813" s="174"/>
      <c r="BT813" s="174"/>
      <c r="BU813" s="174"/>
      <c r="BV813" s="174"/>
      <c r="BW813" s="174"/>
      <c r="BX813" s="174"/>
      <c r="BY813" s="174"/>
      <c r="BZ813" s="174"/>
      <c r="CA813" s="174"/>
      <c r="CB813" s="174"/>
      <c r="CC813" s="174"/>
      <c r="CD813" s="174"/>
      <c r="CE813" s="174"/>
      <c r="CF813" s="174"/>
      <c r="CG813" s="174"/>
      <c r="CH813" s="174"/>
      <c r="CI813" s="174"/>
      <c r="CJ813" s="174"/>
      <c r="CK813" s="174"/>
      <c r="CL813" s="174"/>
      <c r="CM813" s="174"/>
      <c r="CN813" s="174"/>
      <c r="CO813" s="174"/>
      <c r="CP813" s="174"/>
      <c r="CQ813" s="174"/>
      <c r="CR813" s="174"/>
      <c r="CS813" s="174"/>
      <c r="CT813" s="174"/>
      <c r="CU813" s="174"/>
      <c r="CV813" s="174"/>
      <c r="CW813" s="174"/>
      <c r="CX813" s="174"/>
      <c r="CY813" s="174"/>
      <c r="CZ813" s="174"/>
      <c r="DA813" s="174"/>
      <c r="DB813" s="174"/>
      <c r="DC813" s="174"/>
      <c r="DD813" s="174"/>
      <c r="DE813" s="174"/>
      <c r="DF813" s="174"/>
      <c r="DG813" s="174"/>
      <c r="DH813" s="174"/>
      <c r="DI813" s="174"/>
      <c r="DJ813" s="174"/>
      <c r="DK813" s="174"/>
      <c r="DL813" s="174"/>
      <c r="DM813" s="174"/>
      <c r="DN813" s="174"/>
      <c r="DO813" s="174"/>
      <c r="DP813" s="174"/>
      <c r="DQ813" s="174"/>
      <c r="DR813" s="174"/>
      <c r="DS813" s="174"/>
      <c r="DT813" s="174"/>
      <c r="DU813" s="174"/>
      <c r="DV813" s="174"/>
      <c r="DW813" s="174"/>
      <c r="DX813" s="174"/>
      <c r="DY813" s="174"/>
      <c r="DZ813" s="174"/>
      <c r="EA813" s="174"/>
      <c r="EB813" s="174"/>
      <c r="EC813" s="174"/>
      <c r="ED813" s="174"/>
      <c r="EE813" s="174"/>
      <c r="EF813" s="174"/>
      <c r="EG813" s="174"/>
      <c r="EH813" s="174"/>
      <c r="EI813" s="174"/>
      <c r="EJ813" s="174"/>
      <c r="EK813" s="174"/>
      <c r="EL813" s="174"/>
      <c r="EM813" s="174"/>
      <c r="EN813" s="174"/>
      <c r="EO813" s="174"/>
      <c r="EP813" s="174"/>
      <c r="EQ813" s="174"/>
      <c r="ER813" s="174"/>
      <c r="ES813" s="174"/>
      <c r="ET813" s="174"/>
      <c r="EU813" s="174"/>
      <c r="EV813" s="174"/>
      <c r="EW813" s="174"/>
      <c r="EX813" s="174"/>
      <c r="EY813" s="174"/>
      <c r="EZ813" s="174"/>
      <c r="FA813" s="174"/>
      <c r="FB813" s="174"/>
      <c r="FC813" s="174"/>
      <c r="FD813" s="174"/>
      <c r="FE813" s="174"/>
      <c r="FF813" s="174"/>
      <c r="FG813" s="174"/>
      <c r="FH813" s="174"/>
      <c r="FI813" s="174"/>
      <c r="FJ813" s="174"/>
      <c r="FK813" s="174"/>
      <c r="FL813" s="174"/>
      <c r="FM813" s="174"/>
      <c r="FN813" s="174"/>
      <c r="FO813" s="174"/>
      <c r="FP813" s="174"/>
      <c r="FQ813" s="174"/>
      <c r="FR813" s="174"/>
      <c r="FS813" s="174"/>
      <c r="FT813" s="174"/>
      <c r="FU813" s="174"/>
      <c r="FV813" s="174"/>
      <c r="FW813" s="174"/>
      <c r="FX813" s="174"/>
      <c r="FY813" s="174"/>
      <c r="FZ813" s="174"/>
      <c r="GA813" s="174"/>
      <c r="GB813" s="174"/>
      <c r="GC813" s="174"/>
      <c r="GD813" s="174"/>
      <c r="GE813" s="174"/>
      <c r="GF813" s="174"/>
      <c r="GG813" s="174"/>
      <c r="GH813" s="174"/>
      <c r="GI813" s="174"/>
      <c r="GJ813" s="174"/>
      <c r="GK813" s="174"/>
      <c r="GL813" s="174"/>
      <c r="GM813" s="174"/>
      <c r="GN813" s="174"/>
      <c r="GO813" s="174"/>
      <c r="GP813" s="174"/>
      <c r="GQ813" s="174"/>
      <c r="GR813" s="174"/>
      <c r="GS813" s="174"/>
      <c r="GT813" s="174"/>
      <c r="GU813" s="174"/>
      <c r="GV813" s="174"/>
      <c r="GW813" s="174"/>
      <c r="GX813" s="174"/>
      <c r="GY813" s="174"/>
      <c r="GZ813" s="174"/>
      <c r="HA813" s="174"/>
      <c r="HB813" s="174"/>
      <c r="HC813" s="174"/>
      <c r="HD813" s="174"/>
      <c r="HE813" s="174"/>
      <c r="HF813" s="174"/>
      <c r="HG813" s="174"/>
      <c r="HH813" s="174"/>
      <c r="HI813" s="174"/>
      <c r="HJ813" s="174"/>
      <c r="HK813" s="174"/>
      <c r="HL813" s="174"/>
      <c r="HM813" s="174"/>
      <c r="HN813" s="174"/>
      <c r="HO813" s="174"/>
      <c r="HP813" s="174"/>
      <c r="HQ813" s="174"/>
      <c r="HR813" s="174"/>
      <c r="HS813" s="174"/>
      <c r="HT813" s="174"/>
      <c r="HU813" s="174"/>
      <c r="HV813" s="174"/>
      <c r="HW813" s="174"/>
      <c r="HX813" s="174"/>
      <c r="HY813" s="174"/>
      <c r="HZ813" s="174"/>
      <c r="IA813" s="174"/>
      <c r="IB813" s="174"/>
      <c r="IC813" s="174"/>
      <c r="ID813" s="174"/>
      <c r="IE813" s="174"/>
      <c r="IF813" s="174"/>
      <c r="IG813" s="174"/>
      <c r="IH813" s="174"/>
      <c r="II813" s="174"/>
      <c r="IJ813" s="174"/>
      <c r="IK813" s="174"/>
      <c r="IL813" s="174"/>
      <c r="IM813" s="174"/>
      <c r="IN813" s="174"/>
      <c r="IO813" s="174"/>
      <c r="IP813" s="174"/>
      <c r="IQ813" s="174"/>
      <c r="IR813" s="174"/>
      <c r="IS813" s="174"/>
      <c r="IT813" s="174"/>
      <c r="IU813" s="174"/>
      <c r="IV813" s="174"/>
      <c r="IW813" s="174"/>
      <c r="IX813" s="174"/>
      <c r="IY813" s="174"/>
      <c r="IZ813" s="174"/>
      <c r="JA813" s="174"/>
      <c r="JB813" s="174"/>
      <c r="JC813" s="174"/>
      <c r="JD813" s="174"/>
      <c r="JE813" s="174"/>
      <c r="JF813" s="174"/>
      <c r="JG813" s="174"/>
      <c r="JH813" s="174"/>
      <c r="JI813" s="174"/>
      <c r="JJ813" s="174"/>
      <c r="JK813" s="174"/>
      <c r="JL813" s="174"/>
      <c r="JM813" s="174"/>
      <c r="JN813" s="174"/>
      <c r="JO813" s="174"/>
      <c r="JP813" s="174"/>
      <c r="JQ813" s="174"/>
      <c r="JR813" s="174"/>
      <c r="JS813" s="174"/>
      <c r="JT813" s="174"/>
      <c r="JU813" s="174"/>
      <c r="JV813" s="174"/>
      <c r="JW813" s="174"/>
      <c r="JX813" s="174"/>
      <c r="JY813" s="174"/>
      <c r="JZ813" s="174"/>
      <c r="KA813" s="174"/>
      <c r="KB813" s="174"/>
      <c r="KC813" s="174"/>
      <c r="KD813" s="174"/>
      <c r="KE813" s="174"/>
      <c r="KF813" s="174"/>
      <c r="KG813" s="174"/>
      <c r="KH813" s="174"/>
      <c r="KI813" s="174"/>
      <c r="KJ813" s="174"/>
      <c r="KK813" s="174"/>
      <c r="KL813" s="174"/>
      <c r="KM813" s="174"/>
      <c r="KN813" s="174"/>
      <c r="KO813" s="174"/>
      <c r="KP813" s="174"/>
      <c r="KQ813" s="174"/>
      <c r="KR813" s="174"/>
      <c r="KS813" s="174"/>
      <c r="KT813" s="174"/>
      <c r="KU813" s="174"/>
      <c r="KV813" s="174"/>
      <c r="KW813" s="174"/>
      <c r="KX813" s="174"/>
      <c r="KY813" s="174"/>
      <c r="KZ813" s="174"/>
      <c r="LA813" s="174"/>
      <c r="LB813" s="174"/>
      <c r="LC813" s="174"/>
      <c r="LD813" s="174"/>
      <c r="LE813" s="174"/>
      <c r="LF813" s="174"/>
      <c r="LG813" s="174"/>
      <c r="LH813" s="174"/>
      <c r="LI813" s="174"/>
      <c r="LJ813" s="174"/>
      <c r="LK813" s="174"/>
      <c r="LL813" s="174"/>
      <c r="LM813" s="174"/>
      <c r="LN813" s="174"/>
      <c r="LO813" s="174"/>
      <c r="LP813" s="174"/>
      <c r="LQ813" s="174"/>
      <c r="LR813" s="174"/>
      <c r="LS813" s="174"/>
      <c r="LT813" s="174"/>
      <c r="LU813" s="174"/>
      <c r="LV813" s="174"/>
      <c r="LW813" s="174"/>
      <c r="LX813" s="174"/>
      <c r="LY813" s="174"/>
      <c r="LZ813" s="174"/>
      <c r="MA813" s="174"/>
      <c r="MB813" s="174"/>
      <c r="MC813" s="174"/>
      <c r="MD813" s="174"/>
      <c r="ME813" s="174"/>
      <c r="MF813" s="174"/>
      <c r="MG813" s="174"/>
      <c r="MH813" s="174"/>
      <c r="MI813" s="174"/>
      <c r="MJ813" s="174"/>
      <c r="MK813" s="174"/>
      <c r="ML813" s="174"/>
      <c r="MM813" s="174"/>
      <c r="MN813" s="174"/>
      <c r="MO813" s="174"/>
      <c r="MP813" s="174"/>
      <c r="MQ813" s="174"/>
      <c r="MR813" s="174"/>
      <c r="MS813" s="174"/>
      <c r="MT813" s="174"/>
      <c r="MU813" s="174"/>
      <c r="MV813" s="174"/>
      <c r="MW813" s="174"/>
      <c r="MX813" s="174"/>
      <c r="MY813" s="174"/>
      <c r="MZ813" s="174"/>
      <c r="NA813" s="174"/>
      <c r="NB813" s="174"/>
      <c r="NC813" s="174"/>
      <c r="ND813" s="174"/>
      <c r="NE813" s="174"/>
      <c r="NF813" s="174"/>
      <c r="NG813" s="174"/>
      <c r="NH813" s="174"/>
      <c r="NI813" s="174"/>
      <c r="NJ813" s="174"/>
      <c r="NK813" s="174"/>
      <c r="NL813" s="174"/>
      <c r="NM813" s="174"/>
      <c r="NN813" s="174"/>
      <c r="NO813" s="174"/>
      <c r="NP813" s="174"/>
      <c r="NQ813" s="174"/>
      <c r="NR813" s="174"/>
      <c r="NS813" s="174"/>
      <c r="NT813" s="174"/>
      <c r="NU813" s="174"/>
      <c r="NV813" s="174"/>
      <c r="NW813" s="174"/>
      <c r="NX813" s="174"/>
      <c r="NY813" s="174"/>
      <c r="NZ813" s="174"/>
      <c r="OA813" s="174"/>
      <c r="OB813" s="174"/>
      <c r="OC813" s="174"/>
      <c r="OD813" s="174"/>
      <c r="OE813" s="174"/>
      <c r="OF813" s="174"/>
      <c r="OG813" s="174"/>
      <c r="OH813" s="174"/>
      <c r="OI813" s="174"/>
      <c r="OJ813" s="174"/>
      <c r="OK813" s="174"/>
      <c r="OL813" s="174"/>
      <c r="OM813" s="174"/>
      <c r="ON813" s="174"/>
      <c r="OO813" s="174"/>
      <c r="OP813" s="174"/>
      <c r="OQ813" s="174"/>
      <c r="OR813" s="174"/>
      <c r="OS813" s="174"/>
      <c r="OT813" s="174"/>
      <c r="OU813" s="174"/>
      <c r="OV813" s="174"/>
      <c r="OW813" s="174"/>
      <c r="OX813" s="174"/>
      <c r="OY813" s="174"/>
      <c r="OZ813" s="174"/>
      <c r="PA813" s="174"/>
      <c r="PB813" s="174"/>
      <c r="PC813" s="174"/>
      <c r="PD813" s="174"/>
      <c r="PE813" s="174"/>
      <c r="PF813" s="174"/>
      <c r="PG813" s="174"/>
      <c r="PH813" s="174"/>
      <c r="PI813" s="174"/>
      <c r="PJ813" s="174"/>
      <c r="PK813" s="174"/>
      <c r="PL813" s="174"/>
      <c r="PM813" s="174"/>
      <c r="PN813" s="174"/>
      <c r="PO813" s="174"/>
      <c r="PP813" s="174"/>
      <c r="PQ813" s="174"/>
      <c r="PR813" s="174"/>
      <c r="PS813" s="174"/>
      <c r="PT813" s="174"/>
      <c r="PU813" s="174"/>
      <c r="PV813" s="174"/>
      <c r="PW813" s="174"/>
      <c r="PX813" s="174"/>
      <c r="PY813" s="174"/>
      <c r="PZ813" s="174"/>
      <c r="QA813" s="174"/>
      <c r="QB813" s="174"/>
      <c r="QC813" s="174"/>
      <c r="QD813" s="174"/>
      <c r="QE813" s="174"/>
      <c r="QF813" s="174"/>
      <c r="QG813" s="174"/>
      <c r="QH813" s="174"/>
      <c r="QI813" s="174"/>
      <c r="QJ813" s="174"/>
      <c r="QK813" s="174"/>
      <c r="QL813" s="174"/>
      <c r="QM813" s="174"/>
      <c r="QN813" s="174"/>
      <c r="QO813" s="174"/>
      <c r="QP813" s="174"/>
      <c r="QQ813" s="174"/>
      <c r="QR813" s="174"/>
      <c r="QS813" s="174"/>
      <c r="QT813" s="174"/>
      <c r="QU813" s="174"/>
      <c r="QV813" s="174"/>
      <c r="QW813" s="174"/>
      <c r="QX813" s="174"/>
      <c r="QY813" s="174"/>
      <c r="QZ813" s="174"/>
      <c r="RA813" s="174"/>
      <c r="RB813" s="174"/>
      <c r="RC813" s="174"/>
      <c r="RD813" s="174"/>
      <c r="RE813" s="174"/>
      <c r="RF813" s="174"/>
      <c r="RG813" s="174"/>
      <c r="RH813" s="174"/>
      <c r="RI813" s="174"/>
      <c r="RJ813" s="174"/>
      <c r="RK813" s="174"/>
      <c r="RL813" s="174"/>
      <c r="RM813" s="174"/>
      <c r="RN813" s="174"/>
      <c r="RO813" s="174"/>
      <c r="RP813" s="174"/>
      <c r="RQ813" s="174"/>
      <c r="RR813" s="174"/>
      <c r="RS813" s="174"/>
      <c r="RT813" s="174"/>
      <c r="RU813" s="174"/>
      <c r="RV813" s="174"/>
      <c r="RW813" s="174"/>
      <c r="RX813" s="174"/>
      <c r="RY813" s="174"/>
      <c r="RZ813" s="174"/>
      <c r="SA813" s="174"/>
      <c r="SB813" s="174"/>
      <c r="SC813" s="174"/>
      <c r="SD813" s="174"/>
      <c r="SE813" s="174"/>
      <c r="SF813" s="174"/>
      <c r="SG813" s="174"/>
      <c r="SH813" s="174"/>
      <c r="SI813" s="174"/>
      <c r="SJ813" s="174"/>
      <c r="SK813" s="174"/>
      <c r="SL813" s="174"/>
      <c r="SM813" s="174"/>
      <c r="SN813" s="174"/>
      <c r="SO813" s="174"/>
      <c r="SP813" s="174"/>
      <c r="SQ813" s="174"/>
      <c r="SR813" s="174"/>
      <c r="SS813" s="174"/>
      <c r="ST813" s="174"/>
      <c r="SU813" s="174"/>
      <c r="SV813" s="174"/>
      <c r="SW813" s="174"/>
      <c r="SX813" s="174"/>
      <c r="SY813" s="174"/>
      <c r="SZ813" s="174"/>
      <c r="TA813" s="174"/>
      <c r="TB813" s="174"/>
      <c r="TC813" s="174"/>
      <c r="TD813" s="174"/>
      <c r="TE813" s="174"/>
      <c r="TF813" s="174"/>
      <c r="TG813" s="174"/>
      <c r="TH813" s="174"/>
      <c r="TI813" s="174"/>
      <c r="TJ813" s="174"/>
      <c r="TK813" s="174"/>
      <c r="TL813" s="174"/>
      <c r="TM813" s="174"/>
      <c r="TN813" s="174"/>
      <c r="TO813" s="174"/>
      <c r="TP813" s="174"/>
      <c r="TQ813" s="174"/>
      <c r="TR813" s="174"/>
      <c r="TS813" s="174"/>
      <c r="TT813" s="174"/>
      <c r="TU813" s="174"/>
      <c r="TV813" s="174"/>
      <c r="TW813" s="174"/>
      <c r="TX813" s="174"/>
      <c r="TY813" s="174"/>
      <c r="TZ813" s="174"/>
      <c r="UA813" s="174"/>
      <c r="UB813" s="174"/>
      <c r="UC813" s="174"/>
      <c r="UD813" s="174"/>
      <c r="UE813" s="174"/>
      <c r="UF813" s="174"/>
      <c r="UG813" s="174"/>
      <c r="UH813" s="174"/>
      <c r="UI813" s="174"/>
      <c r="UJ813" s="174"/>
      <c r="UK813" s="174"/>
      <c r="UL813" s="174"/>
      <c r="UM813" s="174"/>
      <c r="UN813" s="174"/>
      <c r="UO813" s="174"/>
      <c r="UP813" s="174"/>
      <c r="UQ813" s="174"/>
      <c r="UR813" s="174"/>
      <c r="US813" s="174"/>
      <c r="UT813" s="174"/>
      <c r="UU813" s="174"/>
      <c r="UV813" s="174"/>
      <c r="UW813" s="174"/>
      <c r="UX813" s="174"/>
      <c r="UY813" s="174"/>
      <c r="UZ813" s="174"/>
      <c r="VA813" s="174"/>
      <c r="VB813" s="174"/>
      <c r="VC813" s="174"/>
      <c r="VD813" s="174"/>
      <c r="VE813" s="174"/>
      <c r="VF813" s="174"/>
      <c r="VG813" s="174"/>
      <c r="VH813" s="174"/>
      <c r="VI813" s="174"/>
      <c r="VJ813" s="174"/>
      <c r="VK813" s="174"/>
      <c r="VL813" s="174"/>
      <c r="VM813" s="174"/>
      <c r="VN813" s="174"/>
      <c r="VO813" s="174"/>
      <c r="VP813" s="174"/>
      <c r="VQ813" s="174"/>
      <c r="VR813" s="174"/>
      <c r="VS813" s="174"/>
      <c r="VT813" s="174"/>
      <c r="VU813" s="174"/>
      <c r="VV813" s="174"/>
      <c r="VW813" s="174"/>
    </row>
    <row r="814" spans="1:595" s="173" customFormat="1" ht="58.5" customHeight="1">
      <c r="A814" s="798"/>
      <c r="B814" s="301" t="s">
        <v>779</v>
      </c>
      <c r="C814" s="499"/>
      <c r="D814" s="680"/>
      <c r="E814" s="661" t="s">
        <v>1305</v>
      </c>
      <c r="F814" s="653" t="s">
        <v>1679</v>
      </c>
      <c r="G814" s="664">
        <v>43831</v>
      </c>
      <c r="H814" s="659" t="s">
        <v>24</v>
      </c>
      <c r="I814" s="175" t="s">
        <v>352</v>
      </c>
      <c r="J814" s="175" t="s">
        <v>260</v>
      </c>
      <c r="K814" s="175" t="s">
        <v>1678</v>
      </c>
      <c r="L814" s="175" t="s">
        <v>1680</v>
      </c>
      <c r="M814" s="155">
        <v>7297760</v>
      </c>
      <c r="N814" s="155">
        <v>7297760</v>
      </c>
      <c r="O814" s="155">
        <v>7391380</v>
      </c>
      <c r="P814" s="199">
        <v>7779020</v>
      </c>
      <c r="Q814" s="155">
        <v>7779020</v>
      </c>
      <c r="R814" s="155">
        <v>7779020</v>
      </c>
      <c r="S814" s="546">
        <v>3</v>
      </c>
      <c r="AU814" s="174"/>
      <c r="AV814" s="174"/>
      <c r="AW814" s="174"/>
      <c r="AX814" s="174"/>
      <c r="AY814" s="174"/>
      <c r="AZ814" s="174"/>
      <c r="BA814" s="174"/>
      <c r="BB814" s="174"/>
      <c r="BC814" s="174"/>
      <c r="BD814" s="174"/>
      <c r="BE814" s="174"/>
      <c r="BF814" s="174"/>
      <c r="BG814" s="174"/>
      <c r="BH814" s="174"/>
      <c r="BI814" s="174"/>
      <c r="BJ814" s="174"/>
      <c r="BK814" s="174"/>
      <c r="BL814" s="174"/>
      <c r="BM814" s="174"/>
      <c r="BN814" s="174"/>
      <c r="BO814" s="174"/>
      <c r="BP814" s="174"/>
      <c r="BQ814" s="174"/>
      <c r="BR814" s="174"/>
      <c r="BS814" s="174"/>
      <c r="BT814" s="174"/>
      <c r="BU814" s="174"/>
      <c r="BV814" s="174"/>
      <c r="BW814" s="174"/>
      <c r="BX814" s="174"/>
      <c r="BY814" s="174"/>
      <c r="BZ814" s="174"/>
      <c r="CA814" s="174"/>
      <c r="CB814" s="174"/>
      <c r="CC814" s="174"/>
      <c r="CD814" s="174"/>
      <c r="CE814" s="174"/>
      <c r="CF814" s="174"/>
      <c r="CG814" s="174"/>
      <c r="CH814" s="174"/>
      <c r="CI814" s="174"/>
      <c r="CJ814" s="174"/>
      <c r="CK814" s="174"/>
      <c r="CL814" s="174"/>
      <c r="CM814" s="174"/>
      <c r="CN814" s="174"/>
      <c r="CO814" s="174"/>
      <c r="CP814" s="174"/>
      <c r="CQ814" s="174"/>
      <c r="CR814" s="174"/>
      <c r="CS814" s="174"/>
      <c r="CT814" s="174"/>
      <c r="CU814" s="174"/>
      <c r="CV814" s="174"/>
      <c r="CW814" s="174"/>
      <c r="CX814" s="174"/>
      <c r="CY814" s="174"/>
      <c r="CZ814" s="174"/>
      <c r="DA814" s="174"/>
      <c r="DB814" s="174"/>
      <c r="DC814" s="174"/>
      <c r="DD814" s="174"/>
      <c r="DE814" s="174"/>
      <c r="DF814" s="174"/>
      <c r="DG814" s="174"/>
      <c r="DH814" s="174"/>
      <c r="DI814" s="174"/>
      <c r="DJ814" s="174"/>
      <c r="DK814" s="174"/>
      <c r="DL814" s="174"/>
      <c r="DM814" s="174"/>
      <c r="DN814" s="174"/>
      <c r="DO814" s="174"/>
      <c r="DP814" s="174"/>
      <c r="DQ814" s="174"/>
      <c r="DR814" s="174"/>
      <c r="DS814" s="174"/>
      <c r="DT814" s="174"/>
      <c r="DU814" s="174"/>
      <c r="DV814" s="174"/>
      <c r="DW814" s="174"/>
      <c r="DX814" s="174"/>
      <c r="DY814" s="174"/>
      <c r="DZ814" s="174"/>
      <c r="EA814" s="174"/>
      <c r="EB814" s="174"/>
      <c r="EC814" s="174"/>
      <c r="ED814" s="174"/>
      <c r="EE814" s="174"/>
      <c r="EF814" s="174"/>
      <c r="EG814" s="174"/>
      <c r="EH814" s="174"/>
      <c r="EI814" s="174"/>
      <c r="EJ814" s="174"/>
      <c r="EK814" s="174"/>
      <c r="EL814" s="174"/>
      <c r="EM814" s="174"/>
      <c r="EN814" s="174"/>
      <c r="EO814" s="174"/>
      <c r="EP814" s="174"/>
      <c r="EQ814" s="174"/>
      <c r="ER814" s="174"/>
      <c r="ES814" s="174"/>
      <c r="ET814" s="174"/>
      <c r="EU814" s="174"/>
      <c r="EV814" s="174"/>
      <c r="EW814" s="174"/>
      <c r="EX814" s="174"/>
      <c r="EY814" s="174"/>
      <c r="EZ814" s="174"/>
      <c r="FA814" s="174"/>
      <c r="FB814" s="174"/>
      <c r="FC814" s="174"/>
      <c r="FD814" s="174"/>
      <c r="FE814" s="174"/>
      <c r="FF814" s="174"/>
      <c r="FG814" s="174"/>
      <c r="FH814" s="174"/>
      <c r="FI814" s="174"/>
      <c r="FJ814" s="174"/>
      <c r="FK814" s="174"/>
      <c r="FL814" s="174"/>
      <c r="FM814" s="174"/>
      <c r="FN814" s="174"/>
      <c r="FO814" s="174"/>
      <c r="FP814" s="174"/>
      <c r="FQ814" s="174"/>
      <c r="FR814" s="174"/>
      <c r="FS814" s="174"/>
      <c r="FT814" s="174"/>
      <c r="FU814" s="174"/>
      <c r="FV814" s="174"/>
      <c r="FW814" s="174"/>
      <c r="FX814" s="174"/>
      <c r="FY814" s="174"/>
      <c r="FZ814" s="174"/>
      <c r="GA814" s="174"/>
      <c r="GB814" s="174"/>
      <c r="GC814" s="174"/>
      <c r="GD814" s="174"/>
      <c r="GE814" s="174"/>
      <c r="GF814" s="174"/>
      <c r="GG814" s="174"/>
      <c r="GH814" s="174"/>
      <c r="GI814" s="174"/>
      <c r="GJ814" s="174"/>
      <c r="GK814" s="174"/>
      <c r="GL814" s="174"/>
      <c r="GM814" s="174"/>
      <c r="GN814" s="174"/>
      <c r="GO814" s="174"/>
      <c r="GP814" s="174"/>
      <c r="GQ814" s="174"/>
      <c r="GR814" s="174"/>
      <c r="GS814" s="174"/>
      <c r="GT814" s="174"/>
      <c r="GU814" s="174"/>
      <c r="GV814" s="174"/>
      <c r="GW814" s="174"/>
      <c r="GX814" s="174"/>
      <c r="GY814" s="174"/>
      <c r="GZ814" s="174"/>
      <c r="HA814" s="174"/>
      <c r="HB814" s="174"/>
      <c r="HC814" s="174"/>
      <c r="HD814" s="174"/>
      <c r="HE814" s="174"/>
      <c r="HF814" s="174"/>
      <c r="HG814" s="174"/>
      <c r="HH814" s="174"/>
      <c r="HI814" s="174"/>
      <c r="HJ814" s="174"/>
      <c r="HK814" s="174"/>
      <c r="HL814" s="174"/>
      <c r="HM814" s="174"/>
      <c r="HN814" s="174"/>
      <c r="HO814" s="174"/>
      <c r="HP814" s="174"/>
      <c r="HQ814" s="174"/>
      <c r="HR814" s="174"/>
      <c r="HS814" s="174"/>
      <c r="HT814" s="174"/>
      <c r="HU814" s="174"/>
      <c r="HV814" s="174"/>
      <c r="HW814" s="174"/>
      <c r="HX814" s="174"/>
      <c r="HY814" s="174"/>
      <c r="HZ814" s="174"/>
      <c r="IA814" s="174"/>
      <c r="IB814" s="174"/>
      <c r="IC814" s="174"/>
      <c r="ID814" s="174"/>
      <c r="IE814" s="174"/>
      <c r="IF814" s="174"/>
      <c r="IG814" s="174"/>
      <c r="IH814" s="174"/>
      <c r="II814" s="174"/>
      <c r="IJ814" s="174"/>
      <c r="IK814" s="174"/>
      <c r="IL814" s="174"/>
      <c r="IM814" s="174"/>
      <c r="IN814" s="174"/>
      <c r="IO814" s="174"/>
      <c r="IP814" s="174"/>
      <c r="IQ814" s="174"/>
      <c r="IR814" s="174"/>
      <c r="IS814" s="174"/>
      <c r="IT814" s="174"/>
      <c r="IU814" s="174"/>
      <c r="IV814" s="174"/>
      <c r="IW814" s="174"/>
      <c r="IX814" s="174"/>
      <c r="IY814" s="174"/>
      <c r="IZ814" s="174"/>
      <c r="JA814" s="174"/>
      <c r="JB814" s="174"/>
      <c r="JC814" s="174"/>
      <c r="JD814" s="174"/>
      <c r="JE814" s="174"/>
      <c r="JF814" s="174"/>
      <c r="JG814" s="174"/>
      <c r="JH814" s="174"/>
      <c r="JI814" s="174"/>
      <c r="JJ814" s="174"/>
      <c r="JK814" s="174"/>
      <c r="JL814" s="174"/>
      <c r="JM814" s="174"/>
      <c r="JN814" s="174"/>
      <c r="JO814" s="174"/>
      <c r="JP814" s="174"/>
      <c r="JQ814" s="174"/>
      <c r="JR814" s="174"/>
      <c r="JS814" s="174"/>
      <c r="JT814" s="174"/>
      <c r="JU814" s="174"/>
      <c r="JV814" s="174"/>
      <c r="JW814" s="174"/>
      <c r="JX814" s="174"/>
      <c r="JY814" s="174"/>
      <c r="JZ814" s="174"/>
      <c r="KA814" s="174"/>
      <c r="KB814" s="174"/>
      <c r="KC814" s="174"/>
      <c r="KD814" s="174"/>
      <c r="KE814" s="174"/>
      <c r="KF814" s="174"/>
      <c r="KG814" s="174"/>
      <c r="KH814" s="174"/>
      <c r="KI814" s="174"/>
      <c r="KJ814" s="174"/>
      <c r="KK814" s="174"/>
      <c r="KL814" s="174"/>
      <c r="KM814" s="174"/>
      <c r="KN814" s="174"/>
      <c r="KO814" s="174"/>
      <c r="KP814" s="174"/>
      <c r="KQ814" s="174"/>
      <c r="KR814" s="174"/>
      <c r="KS814" s="174"/>
      <c r="KT814" s="174"/>
      <c r="KU814" s="174"/>
      <c r="KV814" s="174"/>
      <c r="KW814" s="174"/>
      <c r="KX814" s="174"/>
      <c r="KY814" s="174"/>
      <c r="KZ814" s="174"/>
      <c r="LA814" s="174"/>
      <c r="LB814" s="174"/>
      <c r="LC814" s="174"/>
      <c r="LD814" s="174"/>
      <c r="LE814" s="174"/>
      <c r="LF814" s="174"/>
      <c r="LG814" s="174"/>
      <c r="LH814" s="174"/>
      <c r="LI814" s="174"/>
      <c r="LJ814" s="174"/>
      <c r="LK814" s="174"/>
      <c r="LL814" s="174"/>
      <c r="LM814" s="174"/>
      <c r="LN814" s="174"/>
      <c r="LO814" s="174"/>
      <c r="LP814" s="174"/>
      <c r="LQ814" s="174"/>
      <c r="LR814" s="174"/>
      <c r="LS814" s="174"/>
      <c r="LT814" s="174"/>
      <c r="LU814" s="174"/>
      <c r="LV814" s="174"/>
      <c r="LW814" s="174"/>
      <c r="LX814" s="174"/>
      <c r="LY814" s="174"/>
      <c r="LZ814" s="174"/>
      <c r="MA814" s="174"/>
      <c r="MB814" s="174"/>
      <c r="MC814" s="174"/>
      <c r="MD814" s="174"/>
      <c r="ME814" s="174"/>
      <c r="MF814" s="174"/>
      <c r="MG814" s="174"/>
      <c r="MH814" s="174"/>
      <c r="MI814" s="174"/>
      <c r="MJ814" s="174"/>
      <c r="MK814" s="174"/>
      <c r="ML814" s="174"/>
      <c r="MM814" s="174"/>
      <c r="MN814" s="174"/>
      <c r="MO814" s="174"/>
      <c r="MP814" s="174"/>
      <c r="MQ814" s="174"/>
      <c r="MR814" s="174"/>
      <c r="MS814" s="174"/>
      <c r="MT814" s="174"/>
      <c r="MU814" s="174"/>
      <c r="MV814" s="174"/>
      <c r="MW814" s="174"/>
      <c r="MX814" s="174"/>
      <c r="MY814" s="174"/>
      <c r="MZ814" s="174"/>
      <c r="NA814" s="174"/>
      <c r="NB814" s="174"/>
      <c r="NC814" s="174"/>
      <c r="ND814" s="174"/>
      <c r="NE814" s="174"/>
      <c r="NF814" s="174"/>
      <c r="NG814" s="174"/>
      <c r="NH814" s="174"/>
      <c r="NI814" s="174"/>
      <c r="NJ814" s="174"/>
      <c r="NK814" s="174"/>
      <c r="NL814" s="174"/>
      <c r="NM814" s="174"/>
      <c r="NN814" s="174"/>
      <c r="NO814" s="174"/>
      <c r="NP814" s="174"/>
      <c r="NQ814" s="174"/>
      <c r="NR814" s="174"/>
      <c r="NS814" s="174"/>
      <c r="NT814" s="174"/>
      <c r="NU814" s="174"/>
      <c r="NV814" s="174"/>
      <c r="NW814" s="174"/>
      <c r="NX814" s="174"/>
      <c r="NY814" s="174"/>
      <c r="NZ814" s="174"/>
      <c r="OA814" s="174"/>
      <c r="OB814" s="174"/>
      <c r="OC814" s="174"/>
      <c r="OD814" s="174"/>
      <c r="OE814" s="174"/>
      <c r="OF814" s="174"/>
      <c r="OG814" s="174"/>
      <c r="OH814" s="174"/>
      <c r="OI814" s="174"/>
      <c r="OJ814" s="174"/>
      <c r="OK814" s="174"/>
      <c r="OL814" s="174"/>
      <c r="OM814" s="174"/>
      <c r="ON814" s="174"/>
      <c r="OO814" s="174"/>
      <c r="OP814" s="174"/>
      <c r="OQ814" s="174"/>
      <c r="OR814" s="174"/>
      <c r="OS814" s="174"/>
      <c r="OT814" s="174"/>
      <c r="OU814" s="174"/>
      <c r="OV814" s="174"/>
      <c r="OW814" s="174"/>
      <c r="OX814" s="174"/>
      <c r="OY814" s="174"/>
      <c r="OZ814" s="174"/>
      <c r="PA814" s="174"/>
      <c r="PB814" s="174"/>
      <c r="PC814" s="174"/>
      <c r="PD814" s="174"/>
      <c r="PE814" s="174"/>
      <c r="PF814" s="174"/>
      <c r="PG814" s="174"/>
      <c r="PH814" s="174"/>
      <c r="PI814" s="174"/>
      <c r="PJ814" s="174"/>
      <c r="PK814" s="174"/>
      <c r="PL814" s="174"/>
      <c r="PM814" s="174"/>
      <c r="PN814" s="174"/>
      <c r="PO814" s="174"/>
      <c r="PP814" s="174"/>
      <c r="PQ814" s="174"/>
      <c r="PR814" s="174"/>
      <c r="PS814" s="174"/>
      <c r="PT814" s="174"/>
      <c r="PU814" s="174"/>
      <c r="PV814" s="174"/>
      <c r="PW814" s="174"/>
      <c r="PX814" s="174"/>
      <c r="PY814" s="174"/>
      <c r="PZ814" s="174"/>
      <c r="QA814" s="174"/>
      <c r="QB814" s="174"/>
      <c r="QC814" s="174"/>
      <c r="QD814" s="174"/>
      <c r="QE814" s="174"/>
      <c r="QF814" s="174"/>
      <c r="QG814" s="174"/>
      <c r="QH814" s="174"/>
      <c r="QI814" s="174"/>
      <c r="QJ814" s="174"/>
      <c r="QK814" s="174"/>
      <c r="QL814" s="174"/>
      <c r="QM814" s="174"/>
      <c r="QN814" s="174"/>
      <c r="QO814" s="174"/>
      <c r="QP814" s="174"/>
      <c r="QQ814" s="174"/>
      <c r="QR814" s="174"/>
      <c r="QS814" s="174"/>
      <c r="QT814" s="174"/>
      <c r="QU814" s="174"/>
      <c r="QV814" s="174"/>
      <c r="QW814" s="174"/>
      <c r="QX814" s="174"/>
      <c r="QY814" s="174"/>
      <c r="QZ814" s="174"/>
      <c r="RA814" s="174"/>
      <c r="RB814" s="174"/>
      <c r="RC814" s="174"/>
      <c r="RD814" s="174"/>
      <c r="RE814" s="174"/>
      <c r="RF814" s="174"/>
      <c r="RG814" s="174"/>
      <c r="RH814" s="174"/>
      <c r="RI814" s="174"/>
      <c r="RJ814" s="174"/>
      <c r="RK814" s="174"/>
      <c r="RL814" s="174"/>
      <c r="RM814" s="174"/>
      <c r="RN814" s="174"/>
      <c r="RO814" s="174"/>
      <c r="RP814" s="174"/>
      <c r="RQ814" s="174"/>
      <c r="RR814" s="174"/>
      <c r="RS814" s="174"/>
      <c r="RT814" s="174"/>
      <c r="RU814" s="174"/>
      <c r="RV814" s="174"/>
      <c r="RW814" s="174"/>
      <c r="RX814" s="174"/>
      <c r="RY814" s="174"/>
      <c r="RZ814" s="174"/>
      <c r="SA814" s="174"/>
      <c r="SB814" s="174"/>
      <c r="SC814" s="174"/>
      <c r="SD814" s="174"/>
      <c r="SE814" s="174"/>
      <c r="SF814" s="174"/>
      <c r="SG814" s="174"/>
      <c r="SH814" s="174"/>
      <c r="SI814" s="174"/>
      <c r="SJ814" s="174"/>
      <c r="SK814" s="174"/>
      <c r="SL814" s="174"/>
      <c r="SM814" s="174"/>
      <c r="SN814" s="174"/>
      <c r="SO814" s="174"/>
      <c r="SP814" s="174"/>
      <c r="SQ814" s="174"/>
      <c r="SR814" s="174"/>
      <c r="SS814" s="174"/>
      <c r="ST814" s="174"/>
      <c r="SU814" s="174"/>
      <c r="SV814" s="174"/>
      <c r="SW814" s="174"/>
      <c r="SX814" s="174"/>
      <c r="SY814" s="174"/>
      <c r="SZ814" s="174"/>
      <c r="TA814" s="174"/>
      <c r="TB814" s="174"/>
      <c r="TC814" s="174"/>
      <c r="TD814" s="174"/>
      <c r="TE814" s="174"/>
      <c r="TF814" s="174"/>
      <c r="TG814" s="174"/>
      <c r="TH814" s="174"/>
      <c r="TI814" s="174"/>
      <c r="TJ814" s="174"/>
      <c r="TK814" s="174"/>
      <c r="TL814" s="174"/>
      <c r="TM814" s="174"/>
      <c r="TN814" s="174"/>
      <c r="TO814" s="174"/>
      <c r="TP814" s="174"/>
      <c r="TQ814" s="174"/>
      <c r="TR814" s="174"/>
      <c r="TS814" s="174"/>
      <c r="TT814" s="174"/>
      <c r="TU814" s="174"/>
      <c r="TV814" s="174"/>
      <c r="TW814" s="174"/>
      <c r="TX814" s="174"/>
      <c r="TY814" s="174"/>
      <c r="TZ814" s="174"/>
      <c r="UA814" s="174"/>
      <c r="UB814" s="174"/>
      <c r="UC814" s="174"/>
      <c r="UD814" s="174"/>
      <c r="UE814" s="174"/>
      <c r="UF814" s="174"/>
      <c r="UG814" s="174"/>
      <c r="UH814" s="174"/>
      <c r="UI814" s="174"/>
      <c r="UJ814" s="174"/>
      <c r="UK814" s="174"/>
      <c r="UL814" s="174"/>
      <c r="UM814" s="174"/>
      <c r="UN814" s="174"/>
      <c r="UO814" s="174"/>
      <c r="UP814" s="174"/>
      <c r="UQ814" s="174"/>
      <c r="UR814" s="174"/>
      <c r="US814" s="174"/>
      <c r="UT814" s="174"/>
      <c r="UU814" s="174"/>
      <c r="UV814" s="174"/>
      <c r="UW814" s="174"/>
      <c r="UX814" s="174"/>
      <c r="UY814" s="174"/>
      <c r="UZ814" s="174"/>
      <c r="VA814" s="174"/>
      <c r="VB814" s="174"/>
      <c r="VC814" s="174"/>
      <c r="VD814" s="174"/>
      <c r="VE814" s="174"/>
      <c r="VF814" s="174"/>
      <c r="VG814" s="174"/>
      <c r="VH814" s="174"/>
      <c r="VI814" s="174"/>
      <c r="VJ814" s="174"/>
      <c r="VK814" s="174"/>
      <c r="VL814" s="174"/>
      <c r="VM814" s="174"/>
      <c r="VN814" s="174"/>
      <c r="VO814" s="174"/>
      <c r="VP814" s="174"/>
      <c r="VQ814" s="174"/>
      <c r="VR814" s="174"/>
      <c r="VS814" s="174"/>
      <c r="VT814" s="174"/>
      <c r="VU814" s="174"/>
      <c r="VV814" s="174"/>
      <c r="VW814" s="174"/>
    </row>
    <row r="815" spans="1:595" s="173" customFormat="1" ht="81" customHeight="1">
      <c r="A815" s="798"/>
      <c r="B815" s="301" t="s">
        <v>1681</v>
      </c>
      <c r="C815" s="499"/>
      <c r="D815" s="680"/>
      <c r="E815" s="662"/>
      <c r="F815" s="663"/>
      <c r="G815" s="665"/>
      <c r="H815" s="660"/>
      <c r="I815" s="175" t="s">
        <v>352</v>
      </c>
      <c r="J815" s="175" t="s">
        <v>260</v>
      </c>
      <c r="K815" s="175" t="s">
        <v>1678</v>
      </c>
      <c r="L815" s="175" t="s">
        <v>424</v>
      </c>
      <c r="M815" s="155">
        <v>0</v>
      </c>
      <c r="N815" s="155">
        <v>0</v>
      </c>
      <c r="O815" s="155">
        <v>4880620</v>
      </c>
      <c r="P815" s="199">
        <v>4492980</v>
      </c>
      <c r="Q815" s="155">
        <v>4492980</v>
      </c>
      <c r="R815" s="155">
        <v>4492980</v>
      </c>
      <c r="S815" s="546"/>
      <c r="AU815" s="174"/>
      <c r="AV815" s="174"/>
      <c r="AW815" s="174"/>
      <c r="AX815" s="174"/>
      <c r="AY815" s="174"/>
      <c r="AZ815" s="174"/>
      <c r="BA815" s="174"/>
      <c r="BB815" s="174"/>
      <c r="BC815" s="174"/>
      <c r="BD815" s="174"/>
      <c r="BE815" s="174"/>
      <c r="BF815" s="174"/>
      <c r="BG815" s="174"/>
      <c r="BH815" s="174"/>
      <c r="BI815" s="174"/>
      <c r="BJ815" s="174"/>
      <c r="BK815" s="174"/>
      <c r="BL815" s="174"/>
      <c r="BM815" s="174"/>
      <c r="BN815" s="174"/>
      <c r="BO815" s="174"/>
      <c r="BP815" s="174"/>
      <c r="BQ815" s="174"/>
      <c r="BR815" s="174"/>
      <c r="BS815" s="174"/>
      <c r="BT815" s="174"/>
      <c r="BU815" s="174"/>
      <c r="BV815" s="174"/>
      <c r="BW815" s="174"/>
      <c r="BX815" s="174"/>
      <c r="BY815" s="174"/>
      <c r="BZ815" s="174"/>
      <c r="CA815" s="174"/>
      <c r="CB815" s="174"/>
      <c r="CC815" s="174"/>
      <c r="CD815" s="174"/>
      <c r="CE815" s="174"/>
      <c r="CF815" s="174"/>
      <c r="CG815" s="174"/>
      <c r="CH815" s="174"/>
      <c r="CI815" s="174"/>
      <c r="CJ815" s="174"/>
      <c r="CK815" s="174"/>
      <c r="CL815" s="174"/>
      <c r="CM815" s="174"/>
      <c r="CN815" s="174"/>
      <c r="CO815" s="174"/>
      <c r="CP815" s="174"/>
      <c r="CQ815" s="174"/>
      <c r="CR815" s="174"/>
      <c r="CS815" s="174"/>
      <c r="CT815" s="174"/>
      <c r="CU815" s="174"/>
      <c r="CV815" s="174"/>
      <c r="CW815" s="174"/>
      <c r="CX815" s="174"/>
      <c r="CY815" s="174"/>
      <c r="CZ815" s="174"/>
      <c r="DA815" s="174"/>
      <c r="DB815" s="174"/>
      <c r="DC815" s="174"/>
      <c r="DD815" s="174"/>
      <c r="DE815" s="174"/>
      <c r="DF815" s="174"/>
      <c r="DG815" s="174"/>
      <c r="DH815" s="174"/>
      <c r="DI815" s="174"/>
      <c r="DJ815" s="174"/>
      <c r="DK815" s="174"/>
      <c r="DL815" s="174"/>
      <c r="DM815" s="174"/>
      <c r="DN815" s="174"/>
      <c r="DO815" s="174"/>
      <c r="DP815" s="174"/>
      <c r="DQ815" s="174"/>
      <c r="DR815" s="174"/>
      <c r="DS815" s="174"/>
      <c r="DT815" s="174"/>
      <c r="DU815" s="174"/>
      <c r="DV815" s="174"/>
      <c r="DW815" s="174"/>
      <c r="DX815" s="174"/>
      <c r="DY815" s="174"/>
      <c r="DZ815" s="174"/>
      <c r="EA815" s="174"/>
      <c r="EB815" s="174"/>
      <c r="EC815" s="174"/>
      <c r="ED815" s="174"/>
      <c r="EE815" s="174"/>
      <c r="EF815" s="174"/>
      <c r="EG815" s="174"/>
      <c r="EH815" s="174"/>
      <c r="EI815" s="174"/>
      <c r="EJ815" s="174"/>
      <c r="EK815" s="174"/>
      <c r="EL815" s="174"/>
      <c r="EM815" s="174"/>
      <c r="EN815" s="174"/>
      <c r="EO815" s="174"/>
      <c r="EP815" s="174"/>
      <c r="EQ815" s="174"/>
      <c r="ER815" s="174"/>
      <c r="ES815" s="174"/>
      <c r="ET815" s="174"/>
      <c r="EU815" s="174"/>
      <c r="EV815" s="174"/>
      <c r="EW815" s="174"/>
      <c r="EX815" s="174"/>
      <c r="EY815" s="174"/>
      <c r="EZ815" s="174"/>
      <c r="FA815" s="174"/>
      <c r="FB815" s="174"/>
      <c r="FC815" s="174"/>
      <c r="FD815" s="174"/>
      <c r="FE815" s="174"/>
      <c r="FF815" s="174"/>
      <c r="FG815" s="174"/>
      <c r="FH815" s="174"/>
      <c r="FI815" s="174"/>
      <c r="FJ815" s="174"/>
      <c r="FK815" s="174"/>
      <c r="FL815" s="174"/>
      <c r="FM815" s="174"/>
      <c r="FN815" s="174"/>
      <c r="FO815" s="174"/>
      <c r="FP815" s="174"/>
      <c r="FQ815" s="174"/>
      <c r="FR815" s="174"/>
      <c r="FS815" s="174"/>
      <c r="FT815" s="174"/>
      <c r="FU815" s="174"/>
      <c r="FV815" s="174"/>
      <c r="FW815" s="174"/>
      <c r="FX815" s="174"/>
      <c r="FY815" s="174"/>
      <c r="FZ815" s="174"/>
      <c r="GA815" s="174"/>
      <c r="GB815" s="174"/>
      <c r="GC815" s="174"/>
      <c r="GD815" s="174"/>
      <c r="GE815" s="174"/>
      <c r="GF815" s="174"/>
      <c r="GG815" s="174"/>
      <c r="GH815" s="174"/>
      <c r="GI815" s="174"/>
      <c r="GJ815" s="174"/>
      <c r="GK815" s="174"/>
      <c r="GL815" s="174"/>
      <c r="GM815" s="174"/>
      <c r="GN815" s="174"/>
      <c r="GO815" s="174"/>
      <c r="GP815" s="174"/>
      <c r="GQ815" s="174"/>
      <c r="GR815" s="174"/>
      <c r="GS815" s="174"/>
      <c r="GT815" s="174"/>
      <c r="GU815" s="174"/>
      <c r="GV815" s="174"/>
      <c r="GW815" s="174"/>
      <c r="GX815" s="174"/>
      <c r="GY815" s="174"/>
      <c r="GZ815" s="174"/>
      <c r="HA815" s="174"/>
      <c r="HB815" s="174"/>
      <c r="HC815" s="174"/>
      <c r="HD815" s="174"/>
      <c r="HE815" s="174"/>
      <c r="HF815" s="174"/>
      <c r="HG815" s="174"/>
      <c r="HH815" s="174"/>
      <c r="HI815" s="174"/>
      <c r="HJ815" s="174"/>
      <c r="HK815" s="174"/>
      <c r="HL815" s="174"/>
      <c r="HM815" s="174"/>
      <c r="HN815" s="174"/>
      <c r="HO815" s="174"/>
      <c r="HP815" s="174"/>
      <c r="HQ815" s="174"/>
      <c r="HR815" s="174"/>
      <c r="HS815" s="174"/>
      <c r="HT815" s="174"/>
      <c r="HU815" s="174"/>
      <c r="HV815" s="174"/>
      <c r="HW815" s="174"/>
      <c r="HX815" s="174"/>
      <c r="HY815" s="174"/>
      <c r="HZ815" s="174"/>
      <c r="IA815" s="174"/>
      <c r="IB815" s="174"/>
      <c r="IC815" s="174"/>
      <c r="ID815" s="174"/>
      <c r="IE815" s="174"/>
      <c r="IF815" s="174"/>
      <c r="IG815" s="174"/>
      <c r="IH815" s="174"/>
      <c r="II815" s="174"/>
      <c r="IJ815" s="174"/>
      <c r="IK815" s="174"/>
      <c r="IL815" s="174"/>
      <c r="IM815" s="174"/>
      <c r="IN815" s="174"/>
      <c r="IO815" s="174"/>
      <c r="IP815" s="174"/>
      <c r="IQ815" s="174"/>
      <c r="IR815" s="174"/>
      <c r="IS815" s="174"/>
      <c r="IT815" s="174"/>
      <c r="IU815" s="174"/>
      <c r="IV815" s="174"/>
      <c r="IW815" s="174"/>
      <c r="IX815" s="174"/>
      <c r="IY815" s="174"/>
      <c r="IZ815" s="174"/>
      <c r="JA815" s="174"/>
      <c r="JB815" s="174"/>
      <c r="JC815" s="174"/>
      <c r="JD815" s="174"/>
      <c r="JE815" s="174"/>
      <c r="JF815" s="174"/>
      <c r="JG815" s="174"/>
      <c r="JH815" s="174"/>
      <c r="JI815" s="174"/>
      <c r="JJ815" s="174"/>
      <c r="JK815" s="174"/>
      <c r="JL815" s="174"/>
      <c r="JM815" s="174"/>
      <c r="JN815" s="174"/>
      <c r="JO815" s="174"/>
      <c r="JP815" s="174"/>
      <c r="JQ815" s="174"/>
      <c r="JR815" s="174"/>
      <c r="JS815" s="174"/>
      <c r="JT815" s="174"/>
      <c r="JU815" s="174"/>
      <c r="JV815" s="174"/>
      <c r="JW815" s="174"/>
      <c r="JX815" s="174"/>
      <c r="JY815" s="174"/>
      <c r="JZ815" s="174"/>
      <c r="KA815" s="174"/>
      <c r="KB815" s="174"/>
      <c r="KC815" s="174"/>
      <c r="KD815" s="174"/>
      <c r="KE815" s="174"/>
      <c r="KF815" s="174"/>
      <c r="KG815" s="174"/>
      <c r="KH815" s="174"/>
      <c r="KI815" s="174"/>
      <c r="KJ815" s="174"/>
      <c r="KK815" s="174"/>
      <c r="KL815" s="174"/>
      <c r="KM815" s="174"/>
      <c r="KN815" s="174"/>
      <c r="KO815" s="174"/>
      <c r="KP815" s="174"/>
      <c r="KQ815" s="174"/>
      <c r="KR815" s="174"/>
      <c r="KS815" s="174"/>
      <c r="KT815" s="174"/>
      <c r="KU815" s="174"/>
      <c r="KV815" s="174"/>
      <c r="KW815" s="174"/>
      <c r="KX815" s="174"/>
      <c r="KY815" s="174"/>
      <c r="KZ815" s="174"/>
      <c r="LA815" s="174"/>
      <c r="LB815" s="174"/>
      <c r="LC815" s="174"/>
      <c r="LD815" s="174"/>
      <c r="LE815" s="174"/>
      <c r="LF815" s="174"/>
      <c r="LG815" s="174"/>
      <c r="LH815" s="174"/>
      <c r="LI815" s="174"/>
      <c r="LJ815" s="174"/>
      <c r="LK815" s="174"/>
      <c r="LL815" s="174"/>
      <c r="LM815" s="174"/>
      <c r="LN815" s="174"/>
      <c r="LO815" s="174"/>
      <c r="LP815" s="174"/>
      <c r="LQ815" s="174"/>
      <c r="LR815" s="174"/>
      <c r="LS815" s="174"/>
      <c r="LT815" s="174"/>
      <c r="LU815" s="174"/>
      <c r="LV815" s="174"/>
      <c r="LW815" s="174"/>
      <c r="LX815" s="174"/>
      <c r="LY815" s="174"/>
      <c r="LZ815" s="174"/>
      <c r="MA815" s="174"/>
      <c r="MB815" s="174"/>
      <c r="MC815" s="174"/>
      <c r="MD815" s="174"/>
      <c r="ME815" s="174"/>
      <c r="MF815" s="174"/>
      <c r="MG815" s="174"/>
      <c r="MH815" s="174"/>
      <c r="MI815" s="174"/>
      <c r="MJ815" s="174"/>
      <c r="MK815" s="174"/>
      <c r="ML815" s="174"/>
      <c r="MM815" s="174"/>
      <c r="MN815" s="174"/>
      <c r="MO815" s="174"/>
      <c r="MP815" s="174"/>
      <c r="MQ815" s="174"/>
      <c r="MR815" s="174"/>
      <c r="MS815" s="174"/>
      <c r="MT815" s="174"/>
      <c r="MU815" s="174"/>
      <c r="MV815" s="174"/>
      <c r="MW815" s="174"/>
      <c r="MX815" s="174"/>
      <c r="MY815" s="174"/>
      <c r="MZ815" s="174"/>
      <c r="NA815" s="174"/>
      <c r="NB815" s="174"/>
      <c r="NC815" s="174"/>
      <c r="ND815" s="174"/>
      <c r="NE815" s="174"/>
      <c r="NF815" s="174"/>
      <c r="NG815" s="174"/>
      <c r="NH815" s="174"/>
      <c r="NI815" s="174"/>
      <c r="NJ815" s="174"/>
      <c r="NK815" s="174"/>
      <c r="NL815" s="174"/>
      <c r="NM815" s="174"/>
      <c r="NN815" s="174"/>
      <c r="NO815" s="174"/>
      <c r="NP815" s="174"/>
      <c r="NQ815" s="174"/>
      <c r="NR815" s="174"/>
      <c r="NS815" s="174"/>
      <c r="NT815" s="174"/>
      <c r="NU815" s="174"/>
      <c r="NV815" s="174"/>
      <c r="NW815" s="174"/>
      <c r="NX815" s="174"/>
      <c r="NY815" s="174"/>
      <c r="NZ815" s="174"/>
      <c r="OA815" s="174"/>
      <c r="OB815" s="174"/>
      <c r="OC815" s="174"/>
      <c r="OD815" s="174"/>
      <c r="OE815" s="174"/>
      <c r="OF815" s="174"/>
      <c r="OG815" s="174"/>
      <c r="OH815" s="174"/>
      <c r="OI815" s="174"/>
      <c r="OJ815" s="174"/>
      <c r="OK815" s="174"/>
      <c r="OL815" s="174"/>
      <c r="OM815" s="174"/>
      <c r="ON815" s="174"/>
      <c r="OO815" s="174"/>
      <c r="OP815" s="174"/>
      <c r="OQ815" s="174"/>
      <c r="OR815" s="174"/>
      <c r="OS815" s="174"/>
      <c r="OT815" s="174"/>
      <c r="OU815" s="174"/>
      <c r="OV815" s="174"/>
      <c r="OW815" s="174"/>
      <c r="OX815" s="174"/>
      <c r="OY815" s="174"/>
      <c r="OZ815" s="174"/>
      <c r="PA815" s="174"/>
      <c r="PB815" s="174"/>
      <c r="PC815" s="174"/>
      <c r="PD815" s="174"/>
      <c r="PE815" s="174"/>
      <c r="PF815" s="174"/>
      <c r="PG815" s="174"/>
      <c r="PH815" s="174"/>
      <c r="PI815" s="174"/>
      <c r="PJ815" s="174"/>
      <c r="PK815" s="174"/>
      <c r="PL815" s="174"/>
      <c r="PM815" s="174"/>
      <c r="PN815" s="174"/>
      <c r="PO815" s="174"/>
      <c r="PP815" s="174"/>
      <c r="PQ815" s="174"/>
      <c r="PR815" s="174"/>
      <c r="PS815" s="174"/>
      <c r="PT815" s="174"/>
      <c r="PU815" s="174"/>
      <c r="PV815" s="174"/>
      <c r="PW815" s="174"/>
      <c r="PX815" s="174"/>
      <c r="PY815" s="174"/>
      <c r="PZ815" s="174"/>
      <c r="QA815" s="174"/>
      <c r="QB815" s="174"/>
      <c r="QC815" s="174"/>
      <c r="QD815" s="174"/>
      <c r="QE815" s="174"/>
      <c r="QF815" s="174"/>
      <c r="QG815" s="174"/>
      <c r="QH815" s="174"/>
      <c r="QI815" s="174"/>
      <c r="QJ815" s="174"/>
      <c r="QK815" s="174"/>
      <c r="QL815" s="174"/>
      <c r="QM815" s="174"/>
      <c r="QN815" s="174"/>
      <c r="QO815" s="174"/>
      <c r="QP815" s="174"/>
      <c r="QQ815" s="174"/>
      <c r="QR815" s="174"/>
      <c r="QS815" s="174"/>
      <c r="QT815" s="174"/>
      <c r="QU815" s="174"/>
      <c r="QV815" s="174"/>
      <c r="QW815" s="174"/>
      <c r="QX815" s="174"/>
      <c r="QY815" s="174"/>
      <c r="QZ815" s="174"/>
      <c r="RA815" s="174"/>
      <c r="RB815" s="174"/>
      <c r="RC815" s="174"/>
      <c r="RD815" s="174"/>
      <c r="RE815" s="174"/>
      <c r="RF815" s="174"/>
      <c r="RG815" s="174"/>
      <c r="RH815" s="174"/>
      <c r="RI815" s="174"/>
      <c r="RJ815" s="174"/>
      <c r="RK815" s="174"/>
      <c r="RL815" s="174"/>
      <c r="RM815" s="174"/>
      <c r="RN815" s="174"/>
      <c r="RO815" s="174"/>
      <c r="RP815" s="174"/>
      <c r="RQ815" s="174"/>
      <c r="RR815" s="174"/>
      <c r="RS815" s="174"/>
      <c r="RT815" s="174"/>
      <c r="RU815" s="174"/>
      <c r="RV815" s="174"/>
      <c r="RW815" s="174"/>
      <c r="RX815" s="174"/>
      <c r="RY815" s="174"/>
      <c r="RZ815" s="174"/>
      <c r="SA815" s="174"/>
      <c r="SB815" s="174"/>
      <c r="SC815" s="174"/>
      <c r="SD815" s="174"/>
      <c r="SE815" s="174"/>
      <c r="SF815" s="174"/>
      <c r="SG815" s="174"/>
      <c r="SH815" s="174"/>
      <c r="SI815" s="174"/>
      <c r="SJ815" s="174"/>
      <c r="SK815" s="174"/>
      <c r="SL815" s="174"/>
      <c r="SM815" s="174"/>
      <c r="SN815" s="174"/>
      <c r="SO815" s="174"/>
      <c r="SP815" s="174"/>
      <c r="SQ815" s="174"/>
      <c r="SR815" s="174"/>
      <c r="SS815" s="174"/>
      <c r="ST815" s="174"/>
      <c r="SU815" s="174"/>
      <c r="SV815" s="174"/>
      <c r="SW815" s="174"/>
      <c r="SX815" s="174"/>
      <c r="SY815" s="174"/>
      <c r="SZ815" s="174"/>
      <c r="TA815" s="174"/>
      <c r="TB815" s="174"/>
      <c r="TC815" s="174"/>
      <c r="TD815" s="174"/>
      <c r="TE815" s="174"/>
      <c r="TF815" s="174"/>
      <c r="TG815" s="174"/>
      <c r="TH815" s="174"/>
      <c r="TI815" s="174"/>
      <c r="TJ815" s="174"/>
      <c r="TK815" s="174"/>
      <c r="TL815" s="174"/>
      <c r="TM815" s="174"/>
      <c r="TN815" s="174"/>
      <c r="TO815" s="174"/>
      <c r="TP815" s="174"/>
      <c r="TQ815" s="174"/>
      <c r="TR815" s="174"/>
      <c r="TS815" s="174"/>
      <c r="TT815" s="174"/>
      <c r="TU815" s="174"/>
      <c r="TV815" s="174"/>
      <c r="TW815" s="174"/>
      <c r="TX815" s="174"/>
      <c r="TY815" s="174"/>
      <c r="TZ815" s="174"/>
      <c r="UA815" s="174"/>
      <c r="UB815" s="174"/>
      <c r="UC815" s="174"/>
      <c r="UD815" s="174"/>
      <c r="UE815" s="174"/>
      <c r="UF815" s="174"/>
      <c r="UG815" s="174"/>
      <c r="UH815" s="174"/>
      <c r="UI815" s="174"/>
      <c r="UJ815" s="174"/>
      <c r="UK815" s="174"/>
      <c r="UL815" s="174"/>
      <c r="UM815" s="174"/>
      <c r="UN815" s="174"/>
      <c r="UO815" s="174"/>
      <c r="UP815" s="174"/>
      <c r="UQ815" s="174"/>
      <c r="UR815" s="174"/>
      <c r="US815" s="174"/>
      <c r="UT815" s="174"/>
      <c r="UU815" s="174"/>
      <c r="UV815" s="174"/>
      <c r="UW815" s="174"/>
      <c r="UX815" s="174"/>
      <c r="UY815" s="174"/>
      <c r="UZ815" s="174"/>
      <c r="VA815" s="174"/>
      <c r="VB815" s="174"/>
      <c r="VC815" s="174"/>
      <c r="VD815" s="174"/>
      <c r="VE815" s="174"/>
      <c r="VF815" s="174"/>
      <c r="VG815" s="174"/>
      <c r="VH815" s="174"/>
      <c r="VI815" s="174"/>
      <c r="VJ815" s="174"/>
      <c r="VK815" s="174"/>
      <c r="VL815" s="174"/>
      <c r="VM815" s="174"/>
      <c r="VN815" s="174"/>
      <c r="VO815" s="174"/>
      <c r="VP815" s="174"/>
      <c r="VQ815" s="174"/>
      <c r="VR815" s="174"/>
      <c r="VS815" s="174"/>
      <c r="VT815" s="174"/>
      <c r="VU815" s="174"/>
      <c r="VV815" s="174"/>
      <c r="VW815" s="174"/>
    </row>
    <row r="816" spans="1:595" s="173" customFormat="1" ht="82.5" customHeight="1">
      <c r="A816" s="798"/>
      <c r="B816" s="301" t="s">
        <v>1681</v>
      </c>
      <c r="C816" s="499"/>
      <c r="D816" s="660"/>
      <c r="E816" s="492" t="s">
        <v>1304</v>
      </c>
      <c r="F816" s="160" t="s">
        <v>51</v>
      </c>
      <c r="G816" s="176">
        <v>39814</v>
      </c>
      <c r="H816" s="170" t="s">
        <v>24</v>
      </c>
      <c r="I816" s="175" t="s">
        <v>352</v>
      </c>
      <c r="J816" s="175" t="s">
        <v>260</v>
      </c>
      <c r="K816" s="175" t="s">
        <v>1678</v>
      </c>
      <c r="L816" s="175" t="s">
        <v>424</v>
      </c>
      <c r="M816" s="155">
        <v>4097635.5</v>
      </c>
      <c r="N816" s="155">
        <v>4097635.5</v>
      </c>
      <c r="O816" s="155">
        <v>0</v>
      </c>
      <c r="P816" s="199">
        <v>0</v>
      </c>
      <c r="Q816" s="155">
        <v>0</v>
      </c>
      <c r="R816" s="155">
        <v>0</v>
      </c>
      <c r="S816" s="546"/>
      <c r="AU816" s="174"/>
      <c r="AV816" s="174"/>
      <c r="AW816" s="174"/>
      <c r="AX816" s="174"/>
      <c r="AY816" s="174"/>
      <c r="AZ816" s="174"/>
      <c r="BA816" s="174"/>
      <c r="BB816" s="174"/>
      <c r="BC816" s="174"/>
      <c r="BD816" s="174"/>
      <c r="BE816" s="174"/>
      <c r="BF816" s="174"/>
      <c r="BG816" s="174"/>
      <c r="BH816" s="174"/>
      <c r="BI816" s="174"/>
      <c r="BJ816" s="174"/>
      <c r="BK816" s="174"/>
      <c r="BL816" s="174"/>
      <c r="BM816" s="174"/>
      <c r="BN816" s="174"/>
      <c r="BO816" s="174"/>
      <c r="BP816" s="174"/>
      <c r="BQ816" s="174"/>
      <c r="BR816" s="174"/>
      <c r="BS816" s="174"/>
      <c r="BT816" s="174"/>
      <c r="BU816" s="174"/>
      <c r="BV816" s="174"/>
      <c r="BW816" s="174"/>
      <c r="BX816" s="174"/>
      <c r="BY816" s="174"/>
      <c r="BZ816" s="174"/>
      <c r="CA816" s="174"/>
      <c r="CB816" s="174"/>
      <c r="CC816" s="174"/>
      <c r="CD816" s="174"/>
      <c r="CE816" s="174"/>
      <c r="CF816" s="174"/>
      <c r="CG816" s="174"/>
      <c r="CH816" s="174"/>
      <c r="CI816" s="174"/>
      <c r="CJ816" s="174"/>
      <c r="CK816" s="174"/>
      <c r="CL816" s="174"/>
      <c r="CM816" s="174"/>
      <c r="CN816" s="174"/>
      <c r="CO816" s="174"/>
      <c r="CP816" s="174"/>
      <c r="CQ816" s="174"/>
      <c r="CR816" s="174"/>
      <c r="CS816" s="174"/>
      <c r="CT816" s="174"/>
      <c r="CU816" s="174"/>
      <c r="CV816" s="174"/>
      <c r="CW816" s="174"/>
      <c r="CX816" s="174"/>
      <c r="CY816" s="174"/>
      <c r="CZ816" s="174"/>
      <c r="DA816" s="174"/>
      <c r="DB816" s="174"/>
      <c r="DC816" s="174"/>
      <c r="DD816" s="174"/>
      <c r="DE816" s="174"/>
      <c r="DF816" s="174"/>
      <c r="DG816" s="174"/>
      <c r="DH816" s="174"/>
      <c r="DI816" s="174"/>
      <c r="DJ816" s="174"/>
      <c r="DK816" s="174"/>
      <c r="DL816" s="174"/>
      <c r="DM816" s="174"/>
      <c r="DN816" s="174"/>
      <c r="DO816" s="174"/>
      <c r="DP816" s="174"/>
      <c r="DQ816" s="174"/>
      <c r="DR816" s="174"/>
      <c r="DS816" s="174"/>
      <c r="DT816" s="174"/>
      <c r="DU816" s="174"/>
      <c r="DV816" s="174"/>
      <c r="DW816" s="174"/>
      <c r="DX816" s="174"/>
      <c r="DY816" s="174"/>
      <c r="DZ816" s="174"/>
      <c r="EA816" s="174"/>
      <c r="EB816" s="174"/>
      <c r="EC816" s="174"/>
      <c r="ED816" s="174"/>
      <c r="EE816" s="174"/>
      <c r="EF816" s="174"/>
      <c r="EG816" s="174"/>
      <c r="EH816" s="174"/>
      <c r="EI816" s="174"/>
      <c r="EJ816" s="174"/>
      <c r="EK816" s="174"/>
      <c r="EL816" s="174"/>
      <c r="EM816" s="174"/>
      <c r="EN816" s="174"/>
      <c r="EO816" s="174"/>
      <c r="EP816" s="174"/>
      <c r="EQ816" s="174"/>
      <c r="ER816" s="174"/>
      <c r="ES816" s="174"/>
      <c r="ET816" s="174"/>
      <c r="EU816" s="174"/>
      <c r="EV816" s="174"/>
      <c r="EW816" s="174"/>
      <c r="EX816" s="174"/>
      <c r="EY816" s="174"/>
      <c r="EZ816" s="174"/>
      <c r="FA816" s="174"/>
      <c r="FB816" s="174"/>
      <c r="FC816" s="174"/>
      <c r="FD816" s="174"/>
      <c r="FE816" s="174"/>
      <c r="FF816" s="174"/>
      <c r="FG816" s="174"/>
      <c r="FH816" s="174"/>
      <c r="FI816" s="174"/>
      <c r="FJ816" s="174"/>
      <c r="FK816" s="174"/>
      <c r="FL816" s="174"/>
      <c r="FM816" s="174"/>
      <c r="FN816" s="174"/>
      <c r="FO816" s="174"/>
      <c r="FP816" s="174"/>
      <c r="FQ816" s="174"/>
      <c r="FR816" s="174"/>
      <c r="FS816" s="174"/>
      <c r="FT816" s="174"/>
      <c r="FU816" s="174"/>
      <c r="FV816" s="174"/>
      <c r="FW816" s="174"/>
      <c r="FX816" s="174"/>
      <c r="FY816" s="174"/>
      <c r="FZ816" s="174"/>
      <c r="GA816" s="174"/>
      <c r="GB816" s="174"/>
      <c r="GC816" s="174"/>
      <c r="GD816" s="174"/>
      <c r="GE816" s="174"/>
      <c r="GF816" s="174"/>
      <c r="GG816" s="174"/>
      <c r="GH816" s="174"/>
      <c r="GI816" s="174"/>
      <c r="GJ816" s="174"/>
      <c r="GK816" s="174"/>
      <c r="GL816" s="174"/>
      <c r="GM816" s="174"/>
      <c r="GN816" s="174"/>
      <c r="GO816" s="174"/>
      <c r="GP816" s="174"/>
      <c r="GQ816" s="174"/>
      <c r="GR816" s="174"/>
      <c r="GS816" s="174"/>
      <c r="GT816" s="174"/>
      <c r="GU816" s="174"/>
      <c r="GV816" s="174"/>
      <c r="GW816" s="174"/>
      <c r="GX816" s="174"/>
      <c r="GY816" s="174"/>
      <c r="GZ816" s="174"/>
      <c r="HA816" s="174"/>
      <c r="HB816" s="174"/>
      <c r="HC816" s="174"/>
      <c r="HD816" s="174"/>
      <c r="HE816" s="174"/>
      <c r="HF816" s="174"/>
      <c r="HG816" s="174"/>
      <c r="HH816" s="174"/>
      <c r="HI816" s="174"/>
      <c r="HJ816" s="174"/>
      <c r="HK816" s="174"/>
      <c r="HL816" s="174"/>
      <c r="HM816" s="174"/>
      <c r="HN816" s="174"/>
      <c r="HO816" s="174"/>
      <c r="HP816" s="174"/>
      <c r="HQ816" s="174"/>
      <c r="HR816" s="174"/>
      <c r="HS816" s="174"/>
      <c r="HT816" s="174"/>
      <c r="HU816" s="174"/>
      <c r="HV816" s="174"/>
      <c r="HW816" s="174"/>
      <c r="HX816" s="174"/>
      <c r="HY816" s="174"/>
      <c r="HZ816" s="174"/>
      <c r="IA816" s="174"/>
      <c r="IB816" s="174"/>
      <c r="IC816" s="174"/>
      <c r="ID816" s="174"/>
      <c r="IE816" s="174"/>
      <c r="IF816" s="174"/>
      <c r="IG816" s="174"/>
      <c r="IH816" s="174"/>
      <c r="II816" s="174"/>
      <c r="IJ816" s="174"/>
      <c r="IK816" s="174"/>
      <c r="IL816" s="174"/>
      <c r="IM816" s="174"/>
      <c r="IN816" s="174"/>
      <c r="IO816" s="174"/>
      <c r="IP816" s="174"/>
      <c r="IQ816" s="174"/>
      <c r="IR816" s="174"/>
      <c r="IS816" s="174"/>
      <c r="IT816" s="174"/>
      <c r="IU816" s="174"/>
      <c r="IV816" s="174"/>
      <c r="IW816" s="174"/>
      <c r="IX816" s="174"/>
      <c r="IY816" s="174"/>
      <c r="IZ816" s="174"/>
      <c r="JA816" s="174"/>
      <c r="JB816" s="174"/>
      <c r="JC816" s="174"/>
      <c r="JD816" s="174"/>
      <c r="JE816" s="174"/>
      <c r="JF816" s="174"/>
      <c r="JG816" s="174"/>
      <c r="JH816" s="174"/>
      <c r="JI816" s="174"/>
      <c r="JJ816" s="174"/>
      <c r="JK816" s="174"/>
      <c r="JL816" s="174"/>
      <c r="JM816" s="174"/>
      <c r="JN816" s="174"/>
      <c r="JO816" s="174"/>
      <c r="JP816" s="174"/>
      <c r="JQ816" s="174"/>
      <c r="JR816" s="174"/>
      <c r="JS816" s="174"/>
      <c r="JT816" s="174"/>
      <c r="JU816" s="174"/>
      <c r="JV816" s="174"/>
      <c r="JW816" s="174"/>
      <c r="JX816" s="174"/>
      <c r="JY816" s="174"/>
      <c r="JZ816" s="174"/>
      <c r="KA816" s="174"/>
      <c r="KB816" s="174"/>
      <c r="KC816" s="174"/>
      <c r="KD816" s="174"/>
      <c r="KE816" s="174"/>
      <c r="KF816" s="174"/>
      <c r="KG816" s="174"/>
      <c r="KH816" s="174"/>
      <c r="KI816" s="174"/>
      <c r="KJ816" s="174"/>
      <c r="KK816" s="174"/>
      <c r="KL816" s="174"/>
      <c r="KM816" s="174"/>
      <c r="KN816" s="174"/>
      <c r="KO816" s="174"/>
      <c r="KP816" s="174"/>
      <c r="KQ816" s="174"/>
      <c r="KR816" s="174"/>
      <c r="KS816" s="174"/>
      <c r="KT816" s="174"/>
      <c r="KU816" s="174"/>
      <c r="KV816" s="174"/>
      <c r="KW816" s="174"/>
      <c r="KX816" s="174"/>
      <c r="KY816" s="174"/>
      <c r="KZ816" s="174"/>
      <c r="LA816" s="174"/>
      <c r="LB816" s="174"/>
      <c r="LC816" s="174"/>
      <c r="LD816" s="174"/>
      <c r="LE816" s="174"/>
      <c r="LF816" s="174"/>
      <c r="LG816" s="174"/>
      <c r="LH816" s="174"/>
      <c r="LI816" s="174"/>
      <c r="LJ816" s="174"/>
      <c r="LK816" s="174"/>
      <c r="LL816" s="174"/>
      <c r="LM816" s="174"/>
      <c r="LN816" s="174"/>
      <c r="LO816" s="174"/>
      <c r="LP816" s="174"/>
      <c r="LQ816" s="174"/>
      <c r="LR816" s="174"/>
      <c r="LS816" s="174"/>
      <c r="LT816" s="174"/>
      <c r="LU816" s="174"/>
      <c r="LV816" s="174"/>
      <c r="LW816" s="174"/>
      <c r="LX816" s="174"/>
      <c r="LY816" s="174"/>
      <c r="LZ816" s="174"/>
      <c r="MA816" s="174"/>
      <c r="MB816" s="174"/>
      <c r="MC816" s="174"/>
      <c r="MD816" s="174"/>
      <c r="ME816" s="174"/>
      <c r="MF816" s="174"/>
      <c r="MG816" s="174"/>
      <c r="MH816" s="174"/>
      <c r="MI816" s="174"/>
      <c r="MJ816" s="174"/>
      <c r="MK816" s="174"/>
      <c r="ML816" s="174"/>
      <c r="MM816" s="174"/>
      <c r="MN816" s="174"/>
      <c r="MO816" s="174"/>
      <c r="MP816" s="174"/>
      <c r="MQ816" s="174"/>
      <c r="MR816" s="174"/>
      <c r="MS816" s="174"/>
      <c r="MT816" s="174"/>
      <c r="MU816" s="174"/>
      <c r="MV816" s="174"/>
      <c r="MW816" s="174"/>
      <c r="MX816" s="174"/>
      <c r="MY816" s="174"/>
      <c r="MZ816" s="174"/>
      <c r="NA816" s="174"/>
      <c r="NB816" s="174"/>
      <c r="NC816" s="174"/>
      <c r="ND816" s="174"/>
      <c r="NE816" s="174"/>
      <c r="NF816" s="174"/>
      <c r="NG816" s="174"/>
      <c r="NH816" s="174"/>
      <c r="NI816" s="174"/>
      <c r="NJ816" s="174"/>
      <c r="NK816" s="174"/>
      <c r="NL816" s="174"/>
      <c r="NM816" s="174"/>
      <c r="NN816" s="174"/>
      <c r="NO816" s="174"/>
      <c r="NP816" s="174"/>
      <c r="NQ816" s="174"/>
      <c r="NR816" s="174"/>
      <c r="NS816" s="174"/>
      <c r="NT816" s="174"/>
      <c r="NU816" s="174"/>
      <c r="NV816" s="174"/>
      <c r="NW816" s="174"/>
      <c r="NX816" s="174"/>
      <c r="NY816" s="174"/>
      <c r="NZ816" s="174"/>
      <c r="OA816" s="174"/>
      <c r="OB816" s="174"/>
      <c r="OC816" s="174"/>
      <c r="OD816" s="174"/>
      <c r="OE816" s="174"/>
      <c r="OF816" s="174"/>
      <c r="OG816" s="174"/>
      <c r="OH816" s="174"/>
      <c r="OI816" s="174"/>
      <c r="OJ816" s="174"/>
      <c r="OK816" s="174"/>
      <c r="OL816" s="174"/>
      <c r="OM816" s="174"/>
      <c r="ON816" s="174"/>
      <c r="OO816" s="174"/>
      <c r="OP816" s="174"/>
      <c r="OQ816" s="174"/>
      <c r="OR816" s="174"/>
      <c r="OS816" s="174"/>
      <c r="OT816" s="174"/>
      <c r="OU816" s="174"/>
      <c r="OV816" s="174"/>
      <c r="OW816" s="174"/>
      <c r="OX816" s="174"/>
      <c r="OY816" s="174"/>
      <c r="OZ816" s="174"/>
      <c r="PA816" s="174"/>
      <c r="PB816" s="174"/>
      <c r="PC816" s="174"/>
      <c r="PD816" s="174"/>
      <c r="PE816" s="174"/>
      <c r="PF816" s="174"/>
      <c r="PG816" s="174"/>
      <c r="PH816" s="174"/>
      <c r="PI816" s="174"/>
      <c r="PJ816" s="174"/>
      <c r="PK816" s="174"/>
      <c r="PL816" s="174"/>
      <c r="PM816" s="174"/>
      <c r="PN816" s="174"/>
      <c r="PO816" s="174"/>
      <c r="PP816" s="174"/>
      <c r="PQ816" s="174"/>
      <c r="PR816" s="174"/>
      <c r="PS816" s="174"/>
      <c r="PT816" s="174"/>
      <c r="PU816" s="174"/>
      <c r="PV816" s="174"/>
      <c r="PW816" s="174"/>
      <c r="PX816" s="174"/>
      <c r="PY816" s="174"/>
      <c r="PZ816" s="174"/>
      <c r="QA816" s="174"/>
      <c r="QB816" s="174"/>
      <c r="QC816" s="174"/>
      <c r="QD816" s="174"/>
      <c r="QE816" s="174"/>
      <c r="QF816" s="174"/>
      <c r="QG816" s="174"/>
      <c r="QH816" s="174"/>
      <c r="QI816" s="174"/>
      <c r="QJ816" s="174"/>
      <c r="QK816" s="174"/>
      <c r="QL816" s="174"/>
      <c r="QM816" s="174"/>
      <c r="QN816" s="174"/>
      <c r="QO816" s="174"/>
      <c r="QP816" s="174"/>
      <c r="QQ816" s="174"/>
      <c r="QR816" s="174"/>
      <c r="QS816" s="174"/>
      <c r="QT816" s="174"/>
      <c r="QU816" s="174"/>
      <c r="QV816" s="174"/>
      <c r="QW816" s="174"/>
      <c r="QX816" s="174"/>
      <c r="QY816" s="174"/>
      <c r="QZ816" s="174"/>
      <c r="RA816" s="174"/>
      <c r="RB816" s="174"/>
      <c r="RC816" s="174"/>
      <c r="RD816" s="174"/>
      <c r="RE816" s="174"/>
      <c r="RF816" s="174"/>
      <c r="RG816" s="174"/>
      <c r="RH816" s="174"/>
      <c r="RI816" s="174"/>
      <c r="RJ816" s="174"/>
      <c r="RK816" s="174"/>
      <c r="RL816" s="174"/>
      <c r="RM816" s="174"/>
      <c r="RN816" s="174"/>
      <c r="RO816" s="174"/>
      <c r="RP816" s="174"/>
      <c r="RQ816" s="174"/>
      <c r="RR816" s="174"/>
      <c r="RS816" s="174"/>
      <c r="RT816" s="174"/>
      <c r="RU816" s="174"/>
      <c r="RV816" s="174"/>
      <c r="RW816" s="174"/>
      <c r="RX816" s="174"/>
      <c r="RY816" s="174"/>
      <c r="RZ816" s="174"/>
      <c r="SA816" s="174"/>
      <c r="SB816" s="174"/>
      <c r="SC816" s="174"/>
      <c r="SD816" s="174"/>
      <c r="SE816" s="174"/>
      <c r="SF816" s="174"/>
      <c r="SG816" s="174"/>
      <c r="SH816" s="174"/>
      <c r="SI816" s="174"/>
      <c r="SJ816" s="174"/>
      <c r="SK816" s="174"/>
      <c r="SL816" s="174"/>
      <c r="SM816" s="174"/>
      <c r="SN816" s="174"/>
      <c r="SO816" s="174"/>
      <c r="SP816" s="174"/>
      <c r="SQ816" s="174"/>
      <c r="SR816" s="174"/>
      <c r="SS816" s="174"/>
      <c r="ST816" s="174"/>
      <c r="SU816" s="174"/>
      <c r="SV816" s="174"/>
      <c r="SW816" s="174"/>
      <c r="SX816" s="174"/>
      <c r="SY816" s="174"/>
      <c r="SZ816" s="174"/>
      <c r="TA816" s="174"/>
      <c r="TB816" s="174"/>
      <c r="TC816" s="174"/>
      <c r="TD816" s="174"/>
      <c r="TE816" s="174"/>
      <c r="TF816" s="174"/>
      <c r="TG816" s="174"/>
      <c r="TH816" s="174"/>
      <c r="TI816" s="174"/>
      <c r="TJ816" s="174"/>
      <c r="TK816" s="174"/>
      <c r="TL816" s="174"/>
      <c r="TM816" s="174"/>
      <c r="TN816" s="174"/>
      <c r="TO816" s="174"/>
      <c r="TP816" s="174"/>
      <c r="TQ816" s="174"/>
      <c r="TR816" s="174"/>
      <c r="TS816" s="174"/>
      <c r="TT816" s="174"/>
      <c r="TU816" s="174"/>
      <c r="TV816" s="174"/>
      <c r="TW816" s="174"/>
      <c r="TX816" s="174"/>
      <c r="TY816" s="174"/>
      <c r="TZ816" s="174"/>
      <c r="UA816" s="174"/>
      <c r="UB816" s="174"/>
      <c r="UC816" s="174"/>
      <c r="UD816" s="174"/>
      <c r="UE816" s="174"/>
      <c r="UF816" s="174"/>
      <c r="UG816" s="174"/>
      <c r="UH816" s="174"/>
      <c r="UI816" s="174"/>
      <c r="UJ816" s="174"/>
      <c r="UK816" s="174"/>
      <c r="UL816" s="174"/>
      <c r="UM816" s="174"/>
      <c r="UN816" s="174"/>
      <c r="UO816" s="174"/>
      <c r="UP816" s="174"/>
      <c r="UQ816" s="174"/>
      <c r="UR816" s="174"/>
      <c r="US816" s="174"/>
      <c r="UT816" s="174"/>
      <c r="UU816" s="174"/>
      <c r="UV816" s="174"/>
      <c r="UW816" s="174"/>
      <c r="UX816" s="174"/>
      <c r="UY816" s="174"/>
      <c r="UZ816" s="174"/>
      <c r="VA816" s="174"/>
      <c r="VB816" s="174"/>
      <c r="VC816" s="174"/>
      <c r="VD816" s="174"/>
      <c r="VE816" s="174"/>
      <c r="VF816" s="174"/>
      <c r="VG816" s="174"/>
      <c r="VH816" s="174"/>
      <c r="VI816" s="174"/>
      <c r="VJ816" s="174"/>
      <c r="VK816" s="174"/>
      <c r="VL816" s="174"/>
      <c r="VM816" s="174"/>
      <c r="VN816" s="174"/>
      <c r="VO816" s="174"/>
      <c r="VP816" s="174"/>
      <c r="VQ816" s="174"/>
      <c r="VR816" s="174"/>
      <c r="VS816" s="174"/>
      <c r="VT816" s="174"/>
      <c r="VU816" s="174"/>
      <c r="VV816" s="174"/>
      <c r="VW816" s="174"/>
    </row>
    <row r="817" spans="1:595" s="153" customFormat="1" ht="80.25" customHeight="1">
      <c r="A817" s="798"/>
      <c r="B817" s="304"/>
      <c r="C817" s="657" t="s">
        <v>1682</v>
      </c>
      <c r="D817" s="659" t="s">
        <v>1290</v>
      </c>
      <c r="E817" s="491" t="s">
        <v>1328</v>
      </c>
      <c r="F817" s="242" t="s">
        <v>51</v>
      </c>
      <c r="G817" s="167">
        <v>43466</v>
      </c>
      <c r="H817" s="196" t="s">
        <v>24</v>
      </c>
      <c r="I817" s="232" t="s">
        <v>352</v>
      </c>
      <c r="J817" s="232" t="s">
        <v>260</v>
      </c>
      <c r="K817" s="232" t="s">
        <v>1683</v>
      </c>
      <c r="L817" s="193" t="s">
        <v>28</v>
      </c>
      <c r="M817" s="152">
        <f t="shared" ref="M817:R817" si="122">SUM(M818:M819)</f>
        <v>4494000</v>
      </c>
      <c r="N817" s="152">
        <f t="shared" si="122"/>
        <v>4494000</v>
      </c>
      <c r="O817" s="152">
        <f t="shared" si="122"/>
        <v>4625000</v>
      </c>
      <c r="P817" s="152">
        <f t="shared" si="122"/>
        <v>4625000</v>
      </c>
      <c r="Q817" s="152">
        <f t="shared" si="122"/>
        <v>4625000</v>
      </c>
      <c r="R817" s="152">
        <f t="shared" si="122"/>
        <v>4625000</v>
      </c>
      <c r="S817" s="551"/>
      <c r="AU817" s="154"/>
      <c r="AV817" s="154"/>
      <c r="AW817" s="154"/>
      <c r="AX817" s="154"/>
      <c r="AY817" s="154"/>
      <c r="AZ817" s="154"/>
      <c r="BA817" s="154"/>
      <c r="BB817" s="154"/>
      <c r="BC817" s="154"/>
      <c r="BD817" s="154"/>
      <c r="BE817" s="154"/>
      <c r="BF817" s="154"/>
      <c r="BG817" s="154"/>
      <c r="BH817" s="154"/>
      <c r="BI817" s="154"/>
      <c r="BJ817" s="154"/>
      <c r="BK817" s="154"/>
      <c r="BL817" s="154"/>
      <c r="BM817" s="154"/>
      <c r="BN817" s="154"/>
      <c r="BO817" s="154"/>
      <c r="BP817" s="154"/>
      <c r="BQ817" s="154"/>
      <c r="BR817" s="154"/>
      <c r="BS817" s="154"/>
      <c r="BT817" s="154"/>
      <c r="BU817" s="154"/>
      <c r="BV817" s="154"/>
      <c r="BW817" s="154"/>
      <c r="BX817" s="154"/>
      <c r="BY817" s="154"/>
      <c r="BZ817" s="154"/>
      <c r="CA817" s="154"/>
      <c r="CB817" s="154"/>
      <c r="CC817" s="154"/>
      <c r="CD817" s="154"/>
      <c r="CE817" s="154"/>
      <c r="CF817" s="154"/>
      <c r="CG817" s="154"/>
      <c r="CH817" s="154"/>
      <c r="CI817" s="154"/>
      <c r="CJ817" s="154"/>
      <c r="CK817" s="154"/>
      <c r="CL817" s="154"/>
      <c r="CM817" s="154"/>
      <c r="CN817" s="154"/>
      <c r="CO817" s="154"/>
      <c r="CP817" s="154"/>
      <c r="CQ817" s="154"/>
      <c r="CR817" s="154"/>
      <c r="CS817" s="154"/>
      <c r="CT817" s="154"/>
      <c r="CU817" s="154"/>
      <c r="CV817" s="154"/>
      <c r="CW817" s="154"/>
      <c r="CX817" s="154"/>
      <c r="CY817" s="154"/>
      <c r="CZ817" s="154"/>
      <c r="DA817" s="154"/>
      <c r="DB817" s="154"/>
      <c r="DC817" s="154"/>
      <c r="DD817" s="154"/>
      <c r="DE817" s="154"/>
      <c r="DF817" s="154"/>
      <c r="DG817" s="154"/>
      <c r="DH817" s="154"/>
      <c r="DI817" s="154"/>
      <c r="DJ817" s="154"/>
      <c r="DK817" s="154"/>
      <c r="DL817" s="154"/>
      <c r="DM817" s="154"/>
      <c r="DN817" s="154"/>
      <c r="DO817" s="154"/>
      <c r="DP817" s="154"/>
      <c r="DQ817" s="154"/>
      <c r="DR817" s="154"/>
      <c r="DS817" s="154"/>
      <c r="DT817" s="154"/>
      <c r="DU817" s="154"/>
      <c r="DV817" s="154"/>
      <c r="DW817" s="154"/>
      <c r="DX817" s="154"/>
      <c r="DY817" s="154"/>
      <c r="DZ817" s="154"/>
      <c r="EA817" s="154"/>
      <c r="EB817" s="154"/>
      <c r="EC817" s="154"/>
      <c r="ED817" s="154"/>
      <c r="EE817" s="154"/>
      <c r="EF817" s="154"/>
      <c r="EG817" s="154"/>
      <c r="EH817" s="154"/>
      <c r="EI817" s="154"/>
      <c r="EJ817" s="154"/>
      <c r="EK817" s="154"/>
      <c r="EL817" s="154"/>
      <c r="EM817" s="154"/>
      <c r="EN817" s="154"/>
      <c r="EO817" s="154"/>
      <c r="EP817" s="154"/>
      <c r="EQ817" s="154"/>
      <c r="ER817" s="154"/>
      <c r="ES817" s="154"/>
      <c r="ET817" s="154"/>
      <c r="EU817" s="154"/>
      <c r="EV817" s="154"/>
      <c r="EW817" s="154"/>
      <c r="EX817" s="154"/>
      <c r="EY817" s="154"/>
      <c r="EZ817" s="154"/>
      <c r="FA817" s="154"/>
      <c r="FB817" s="154"/>
      <c r="FC817" s="154"/>
      <c r="FD817" s="154"/>
      <c r="FE817" s="154"/>
      <c r="FF817" s="154"/>
      <c r="FG817" s="154"/>
      <c r="FH817" s="154"/>
      <c r="FI817" s="154"/>
      <c r="FJ817" s="154"/>
      <c r="FK817" s="154"/>
      <c r="FL817" s="154"/>
      <c r="FM817" s="154"/>
      <c r="FN817" s="154"/>
      <c r="FO817" s="154"/>
      <c r="FP817" s="154"/>
      <c r="FQ817" s="154"/>
      <c r="FR817" s="154"/>
      <c r="FS817" s="154"/>
      <c r="FT817" s="154"/>
      <c r="FU817" s="154"/>
      <c r="FV817" s="154"/>
      <c r="FW817" s="154"/>
      <c r="FX817" s="154"/>
      <c r="FY817" s="154"/>
      <c r="FZ817" s="154"/>
      <c r="GA817" s="154"/>
      <c r="GB817" s="154"/>
      <c r="GC817" s="154"/>
      <c r="GD817" s="154"/>
      <c r="GE817" s="154"/>
      <c r="GF817" s="154"/>
      <c r="GG817" s="154"/>
      <c r="GH817" s="154"/>
      <c r="GI817" s="154"/>
      <c r="GJ817" s="154"/>
      <c r="GK817" s="154"/>
      <c r="GL817" s="154"/>
      <c r="GM817" s="154"/>
      <c r="GN817" s="154"/>
      <c r="GO817" s="154"/>
      <c r="GP817" s="154"/>
      <c r="GQ817" s="154"/>
      <c r="GR817" s="154"/>
      <c r="GS817" s="154"/>
      <c r="GT817" s="154"/>
      <c r="GU817" s="154"/>
      <c r="GV817" s="154"/>
      <c r="GW817" s="154"/>
      <c r="GX817" s="154"/>
      <c r="GY817" s="154"/>
      <c r="GZ817" s="154"/>
      <c r="HA817" s="154"/>
      <c r="HB817" s="154"/>
      <c r="HC817" s="154"/>
      <c r="HD817" s="154"/>
      <c r="HE817" s="154"/>
      <c r="HF817" s="154"/>
      <c r="HG817" s="154"/>
      <c r="HH817" s="154"/>
      <c r="HI817" s="154"/>
      <c r="HJ817" s="154"/>
      <c r="HK817" s="154"/>
      <c r="HL817" s="154"/>
      <c r="HM817" s="154"/>
      <c r="HN817" s="154"/>
      <c r="HO817" s="154"/>
      <c r="HP817" s="154"/>
      <c r="HQ817" s="154"/>
      <c r="HR817" s="154"/>
      <c r="HS817" s="154"/>
      <c r="HT817" s="154"/>
      <c r="HU817" s="154"/>
      <c r="HV817" s="154"/>
      <c r="HW817" s="154"/>
      <c r="HX817" s="154"/>
      <c r="HY817" s="154"/>
      <c r="HZ817" s="154"/>
      <c r="IA817" s="154"/>
      <c r="IB817" s="154"/>
      <c r="IC817" s="154"/>
      <c r="ID817" s="154"/>
      <c r="IE817" s="154"/>
      <c r="IF817" s="154"/>
      <c r="IG817" s="154"/>
      <c r="IH817" s="154"/>
      <c r="II817" s="154"/>
      <c r="IJ817" s="154"/>
      <c r="IK817" s="154"/>
      <c r="IL817" s="154"/>
      <c r="IM817" s="154"/>
      <c r="IN817" s="154"/>
      <c r="IO817" s="154"/>
      <c r="IP817" s="154"/>
      <c r="IQ817" s="154"/>
      <c r="IR817" s="154"/>
      <c r="IS817" s="154"/>
      <c r="IT817" s="154"/>
      <c r="IU817" s="154"/>
      <c r="IV817" s="154"/>
      <c r="IW817" s="154"/>
      <c r="IX817" s="154"/>
      <c r="IY817" s="154"/>
      <c r="IZ817" s="154"/>
      <c r="JA817" s="154"/>
      <c r="JB817" s="154"/>
      <c r="JC817" s="154"/>
      <c r="JD817" s="154"/>
      <c r="JE817" s="154"/>
      <c r="JF817" s="154"/>
      <c r="JG817" s="154"/>
      <c r="JH817" s="154"/>
      <c r="JI817" s="154"/>
      <c r="JJ817" s="154"/>
      <c r="JK817" s="154"/>
      <c r="JL817" s="154"/>
      <c r="JM817" s="154"/>
      <c r="JN817" s="154"/>
      <c r="JO817" s="154"/>
      <c r="JP817" s="154"/>
      <c r="JQ817" s="154"/>
      <c r="JR817" s="154"/>
      <c r="JS817" s="154"/>
      <c r="JT817" s="154"/>
      <c r="JU817" s="154"/>
      <c r="JV817" s="154"/>
      <c r="JW817" s="154"/>
      <c r="JX817" s="154"/>
      <c r="JY817" s="154"/>
      <c r="JZ817" s="154"/>
      <c r="KA817" s="154"/>
      <c r="KB817" s="154"/>
      <c r="KC817" s="154"/>
      <c r="KD817" s="154"/>
      <c r="KE817" s="154"/>
      <c r="KF817" s="154"/>
      <c r="KG817" s="154"/>
      <c r="KH817" s="154"/>
      <c r="KI817" s="154"/>
      <c r="KJ817" s="154"/>
      <c r="KK817" s="154"/>
      <c r="KL817" s="154"/>
      <c r="KM817" s="154"/>
      <c r="KN817" s="154"/>
      <c r="KO817" s="154"/>
      <c r="KP817" s="154"/>
      <c r="KQ817" s="154"/>
      <c r="KR817" s="154"/>
      <c r="KS817" s="154"/>
      <c r="KT817" s="154"/>
      <c r="KU817" s="154"/>
      <c r="KV817" s="154"/>
      <c r="KW817" s="154"/>
      <c r="KX817" s="154"/>
      <c r="KY817" s="154"/>
      <c r="KZ817" s="154"/>
      <c r="LA817" s="154"/>
      <c r="LB817" s="154"/>
      <c r="LC817" s="154"/>
      <c r="LD817" s="154"/>
      <c r="LE817" s="154"/>
      <c r="LF817" s="154"/>
      <c r="LG817" s="154"/>
      <c r="LH817" s="154"/>
      <c r="LI817" s="154"/>
      <c r="LJ817" s="154"/>
      <c r="LK817" s="154"/>
      <c r="LL817" s="154"/>
      <c r="LM817" s="154"/>
      <c r="LN817" s="154"/>
      <c r="LO817" s="154"/>
      <c r="LP817" s="154"/>
      <c r="LQ817" s="154"/>
      <c r="LR817" s="154"/>
      <c r="LS817" s="154"/>
      <c r="LT817" s="154"/>
      <c r="LU817" s="154"/>
      <c r="LV817" s="154"/>
      <c r="LW817" s="154"/>
      <c r="LX817" s="154"/>
      <c r="LY817" s="154"/>
      <c r="LZ817" s="154"/>
      <c r="MA817" s="154"/>
      <c r="MB817" s="154"/>
      <c r="MC817" s="154"/>
      <c r="MD817" s="154"/>
      <c r="ME817" s="154"/>
      <c r="MF817" s="154"/>
      <c r="MG817" s="154"/>
      <c r="MH817" s="154"/>
      <c r="MI817" s="154"/>
      <c r="MJ817" s="154"/>
      <c r="MK817" s="154"/>
      <c r="ML817" s="154"/>
      <c r="MM817" s="154"/>
      <c r="MN817" s="154"/>
      <c r="MO817" s="154"/>
      <c r="MP817" s="154"/>
      <c r="MQ817" s="154"/>
      <c r="MR817" s="154"/>
      <c r="MS817" s="154"/>
      <c r="MT817" s="154"/>
      <c r="MU817" s="154"/>
      <c r="MV817" s="154"/>
      <c r="MW817" s="154"/>
      <c r="MX817" s="154"/>
      <c r="MY817" s="154"/>
      <c r="MZ817" s="154"/>
      <c r="NA817" s="154"/>
      <c r="NB817" s="154"/>
      <c r="NC817" s="154"/>
      <c r="ND817" s="154"/>
      <c r="NE817" s="154"/>
      <c r="NF817" s="154"/>
      <c r="NG817" s="154"/>
      <c r="NH817" s="154"/>
      <c r="NI817" s="154"/>
      <c r="NJ817" s="154"/>
      <c r="NK817" s="154"/>
      <c r="NL817" s="154"/>
      <c r="NM817" s="154"/>
      <c r="NN817" s="154"/>
      <c r="NO817" s="154"/>
      <c r="NP817" s="154"/>
      <c r="NQ817" s="154"/>
      <c r="NR817" s="154"/>
      <c r="NS817" s="154"/>
      <c r="NT817" s="154"/>
      <c r="NU817" s="154"/>
      <c r="NV817" s="154"/>
      <c r="NW817" s="154"/>
      <c r="NX817" s="154"/>
      <c r="NY817" s="154"/>
      <c r="NZ817" s="154"/>
      <c r="OA817" s="154"/>
      <c r="OB817" s="154"/>
      <c r="OC817" s="154"/>
      <c r="OD817" s="154"/>
      <c r="OE817" s="154"/>
      <c r="OF817" s="154"/>
      <c r="OG817" s="154"/>
      <c r="OH817" s="154"/>
      <c r="OI817" s="154"/>
      <c r="OJ817" s="154"/>
      <c r="OK817" s="154"/>
      <c r="OL817" s="154"/>
      <c r="OM817" s="154"/>
      <c r="ON817" s="154"/>
      <c r="OO817" s="154"/>
      <c r="OP817" s="154"/>
      <c r="OQ817" s="154"/>
      <c r="OR817" s="154"/>
      <c r="OS817" s="154"/>
      <c r="OT817" s="154"/>
      <c r="OU817" s="154"/>
      <c r="OV817" s="154"/>
      <c r="OW817" s="154"/>
      <c r="OX817" s="154"/>
      <c r="OY817" s="154"/>
      <c r="OZ817" s="154"/>
      <c r="PA817" s="154"/>
      <c r="PB817" s="154"/>
      <c r="PC817" s="154"/>
      <c r="PD817" s="154"/>
      <c r="PE817" s="154"/>
      <c r="PF817" s="154"/>
      <c r="PG817" s="154"/>
      <c r="PH817" s="154"/>
      <c r="PI817" s="154"/>
      <c r="PJ817" s="154"/>
      <c r="PK817" s="154"/>
      <c r="PL817" s="154"/>
      <c r="PM817" s="154"/>
      <c r="PN817" s="154"/>
      <c r="PO817" s="154"/>
      <c r="PP817" s="154"/>
      <c r="PQ817" s="154"/>
      <c r="PR817" s="154"/>
      <c r="PS817" s="154"/>
      <c r="PT817" s="154"/>
      <c r="PU817" s="154"/>
      <c r="PV817" s="154"/>
      <c r="PW817" s="154"/>
      <c r="PX817" s="154"/>
      <c r="PY817" s="154"/>
      <c r="PZ817" s="154"/>
      <c r="QA817" s="154"/>
      <c r="QB817" s="154"/>
      <c r="QC817" s="154"/>
      <c r="QD817" s="154"/>
      <c r="QE817" s="154"/>
      <c r="QF817" s="154"/>
      <c r="QG817" s="154"/>
      <c r="QH817" s="154"/>
      <c r="QI817" s="154"/>
      <c r="QJ817" s="154"/>
      <c r="QK817" s="154"/>
      <c r="QL817" s="154"/>
      <c r="QM817" s="154"/>
      <c r="QN817" s="154"/>
      <c r="QO817" s="154"/>
      <c r="QP817" s="154"/>
      <c r="QQ817" s="154"/>
      <c r="QR817" s="154"/>
      <c r="QS817" s="154"/>
      <c r="QT817" s="154"/>
      <c r="QU817" s="154"/>
      <c r="QV817" s="154"/>
      <c r="QW817" s="154"/>
      <c r="QX817" s="154"/>
      <c r="QY817" s="154"/>
      <c r="QZ817" s="154"/>
      <c r="RA817" s="154"/>
      <c r="RB817" s="154"/>
      <c r="RC817" s="154"/>
      <c r="RD817" s="154"/>
      <c r="RE817" s="154"/>
      <c r="RF817" s="154"/>
      <c r="RG817" s="154"/>
      <c r="RH817" s="154"/>
      <c r="RI817" s="154"/>
      <c r="RJ817" s="154"/>
      <c r="RK817" s="154"/>
      <c r="RL817" s="154"/>
      <c r="RM817" s="154"/>
      <c r="RN817" s="154"/>
      <c r="RO817" s="154"/>
      <c r="RP817" s="154"/>
      <c r="RQ817" s="154"/>
      <c r="RR817" s="154"/>
      <c r="RS817" s="154"/>
      <c r="RT817" s="154"/>
      <c r="RU817" s="154"/>
      <c r="RV817" s="154"/>
      <c r="RW817" s="154"/>
      <c r="RX817" s="154"/>
      <c r="RY817" s="154"/>
      <c r="RZ817" s="154"/>
      <c r="SA817" s="154"/>
      <c r="SB817" s="154"/>
      <c r="SC817" s="154"/>
      <c r="SD817" s="154"/>
      <c r="SE817" s="154"/>
      <c r="SF817" s="154"/>
      <c r="SG817" s="154"/>
      <c r="SH817" s="154"/>
      <c r="SI817" s="154"/>
      <c r="SJ817" s="154"/>
      <c r="SK817" s="154"/>
      <c r="SL817" s="154"/>
      <c r="SM817" s="154"/>
      <c r="SN817" s="154"/>
      <c r="SO817" s="154"/>
      <c r="SP817" s="154"/>
      <c r="SQ817" s="154"/>
      <c r="SR817" s="154"/>
      <c r="SS817" s="154"/>
      <c r="ST817" s="154"/>
      <c r="SU817" s="154"/>
      <c r="SV817" s="154"/>
      <c r="SW817" s="154"/>
      <c r="SX817" s="154"/>
      <c r="SY817" s="154"/>
      <c r="SZ817" s="154"/>
      <c r="TA817" s="154"/>
      <c r="TB817" s="154"/>
      <c r="TC817" s="154"/>
      <c r="TD817" s="154"/>
      <c r="TE817" s="154"/>
      <c r="TF817" s="154"/>
      <c r="TG817" s="154"/>
      <c r="TH817" s="154"/>
      <c r="TI817" s="154"/>
      <c r="TJ817" s="154"/>
      <c r="TK817" s="154"/>
      <c r="TL817" s="154"/>
      <c r="TM817" s="154"/>
      <c r="TN817" s="154"/>
      <c r="TO817" s="154"/>
      <c r="TP817" s="154"/>
      <c r="TQ817" s="154"/>
      <c r="TR817" s="154"/>
      <c r="TS817" s="154"/>
      <c r="TT817" s="154"/>
      <c r="TU817" s="154"/>
      <c r="TV817" s="154"/>
      <c r="TW817" s="154"/>
      <c r="TX817" s="154"/>
      <c r="TY817" s="154"/>
      <c r="TZ817" s="154"/>
      <c r="UA817" s="154"/>
      <c r="UB817" s="154"/>
      <c r="UC817" s="154"/>
      <c r="UD817" s="154"/>
      <c r="UE817" s="154"/>
      <c r="UF817" s="154"/>
      <c r="UG817" s="154"/>
      <c r="UH817" s="154"/>
      <c r="UI817" s="154"/>
      <c r="UJ817" s="154"/>
      <c r="UK817" s="154"/>
      <c r="UL817" s="154"/>
      <c r="UM817" s="154"/>
      <c r="UN817" s="154"/>
      <c r="UO817" s="154"/>
      <c r="UP817" s="154"/>
      <c r="UQ817" s="154"/>
      <c r="UR817" s="154"/>
      <c r="US817" s="154"/>
      <c r="UT817" s="154"/>
      <c r="UU817" s="154"/>
      <c r="UV817" s="154"/>
      <c r="UW817" s="154"/>
      <c r="UX817" s="154"/>
      <c r="UY817" s="154"/>
      <c r="UZ817" s="154"/>
      <c r="VA817" s="154"/>
      <c r="VB817" s="154"/>
      <c r="VC817" s="154"/>
      <c r="VD817" s="154"/>
      <c r="VE817" s="154"/>
      <c r="VF817" s="154"/>
      <c r="VG817" s="154"/>
      <c r="VH817" s="154"/>
      <c r="VI817" s="154"/>
      <c r="VJ817" s="154"/>
      <c r="VK817" s="154"/>
      <c r="VL817" s="154"/>
      <c r="VM817" s="154"/>
      <c r="VN817" s="154"/>
      <c r="VO817" s="154"/>
      <c r="VP817" s="154"/>
      <c r="VQ817" s="154"/>
      <c r="VR817" s="154"/>
      <c r="VS817" s="154"/>
      <c r="VT817" s="154"/>
      <c r="VU817" s="154"/>
      <c r="VV817" s="154"/>
      <c r="VW817" s="154"/>
    </row>
    <row r="818" spans="1:595" s="153" customFormat="1" ht="63" customHeight="1">
      <c r="A818" s="798"/>
      <c r="B818" s="305" t="s">
        <v>1684</v>
      </c>
      <c r="C818" s="676"/>
      <c r="D818" s="680"/>
      <c r="E818" s="683" t="s">
        <v>1305</v>
      </c>
      <c r="F818" s="680" t="s">
        <v>1685</v>
      </c>
      <c r="G818" s="684">
        <v>43831</v>
      </c>
      <c r="H818" s="680" t="s">
        <v>24</v>
      </c>
      <c r="I818" s="243" t="s">
        <v>352</v>
      </c>
      <c r="J818" s="243" t="s">
        <v>260</v>
      </c>
      <c r="K818" s="243" t="s">
        <v>1683</v>
      </c>
      <c r="L818" s="169" t="s">
        <v>1680</v>
      </c>
      <c r="M818" s="155">
        <v>1080000</v>
      </c>
      <c r="N818" s="155">
        <v>1080000</v>
      </c>
      <c r="O818" s="155">
        <v>1409200</v>
      </c>
      <c r="P818" s="244">
        <v>2574000</v>
      </c>
      <c r="Q818" s="245">
        <v>2574000</v>
      </c>
      <c r="R818" s="246">
        <v>2574000</v>
      </c>
      <c r="S818" s="545">
        <v>3</v>
      </c>
      <c r="AU818" s="154"/>
      <c r="AV818" s="154"/>
      <c r="AW818" s="154"/>
      <c r="AX818" s="154"/>
      <c r="AY818" s="154"/>
      <c r="AZ818" s="154"/>
      <c r="BA818" s="154"/>
      <c r="BB818" s="154"/>
      <c r="BC818" s="154"/>
      <c r="BD818" s="154"/>
      <c r="BE818" s="154"/>
      <c r="BF818" s="154"/>
      <c r="BG818" s="154"/>
      <c r="BH818" s="154"/>
      <c r="BI818" s="154"/>
      <c r="BJ818" s="154"/>
      <c r="BK818" s="154"/>
      <c r="BL818" s="154"/>
      <c r="BM818" s="154"/>
      <c r="BN818" s="154"/>
      <c r="BO818" s="154"/>
      <c r="BP818" s="154"/>
      <c r="BQ818" s="154"/>
      <c r="BR818" s="154"/>
      <c r="BS818" s="154"/>
      <c r="BT818" s="154"/>
      <c r="BU818" s="154"/>
      <c r="BV818" s="154"/>
      <c r="BW818" s="154"/>
      <c r="BX818" s="154"/>
      <c r="BY818" s="154"/>
      <c r="BZ818" s="154"/>
      <c r="CA818" s="154"/>
      <c r="CB818" s="154"/>
      <c r="CC818" s="154"/>
      <c r="CD818" s="154"/>
      <c r="CE818" s="154"/>
      <c r="CF818" s="154"/>
      <c r="CG818" s="154"/>
      <c r="CH818" s="154"/>
      <c r="CI818" s="154"/>
      <c r="CJ818" s="154"/>
      <c r="CK818" s="154"/>
      <c r="CL818" s="154"/>
      <c r="CM818" s="154"/>
      <c r="CN818" s="154"/>
      <c r="CO818" s="154"/>
      <c r="CP818" s="154"/>
      <c r="CQ818" s="154"/>
      <c r="CR818" s="154"/>
      <c r="CS818" s="154"/>
      <c r="CT818" s="154"/>
      <c r="CU818" s="154"/>
      <c r="CV818" s="154"/>
      <c r="CW818" s="154"/>
      <c r="CX818" s="154"/>
      <c r="CY818" s="154"/>
      <c r="CZ818" s="154"/>
      <c r="DA818" s="154"/>
      <c r="DB818" s="154"/>
      <c r="DC818" s="154"/>
      <c r="DD818" s="154"/>
      <c r="DE818" s="154"/>
      <c r="DF818" s="154"/>
      <c r="DG818" s="154"/>
      <c r="DH818" s="154"/>
      <c r="DI818" s="154"/>
      <c r="DJ818" s="154"/>
      <c r="DK818" s="154"/>
      <c r="DL818" s="154"/>
      <c r="DM818" s="154"/>
      <c r="DN818" s="154"/>
      <c r="DO818" s="154"/>
      <c r="DP818" s="154"/>
      <c r="DQ818" s="154"/>
      <c r="DR818" s="154"/>
      <c r="DS818" s="154"/>
      <c r="DT818" s="154"/>
      <c r="DU818" s="154"/>
      <c r="DV818" s="154"/>
      <c r="DW818" s="154"/>
      <c r="DX818" s="154"/>
      <c r="DY818" s="154"/>
      <c r="DZ818" s="154"/>
      <c r="EA818" s="154"/>
      <c r="EB818" s="154"/>
      <c r="EC818" s="154"/>
      <c r="ED818" s="154"/>
      <c r="EE818" s="154"/>
      <c r="EF818" s="154"/>
      <c r="EG818" s="154"/>
      <c r="EH818" s="154"/>
      <c r="EI818" s="154"/>
      <c r="EJ818" s="154"/>
      <c r="EK818" s="154"/>
      <c r="EL818" s="154"/>
      <c r="EM818" s="154"/>
      <c r="EN818" s="154"/>
      <c r="EO818" s="154"/>
      <c r="EP818" s="154"/>
      <c r="EQ818" s="154"/>
      <c r="ER818" s="154"/>
      <c r="ES818" s="154"/>
      <c r="ET818" s="154"/>
      <c r="EU818" s="154"/>
      <c r="EV818" s="154"/>
      <c r="EW818" s="154"/>
      <c r="EX818" s="154"/>
      <c r="EY818" s="154"/>
      <c r="EZ818" s="154"/>
      <c r="FA818" s="154"/>
      <c r="FB818" s="154"/>
      <c r="FC818" s="154"/>
      <c r="FD818" s="154"/>
      <c r="FE818" s="154"/>
      <c r="FF818" s="154"/>
      <c r="FG818" s="154"/>
      <c r="FH818" s="154"/>
      <c r="FI818" s="154"/>
      <c r="FJ818" s="154"/>
      <c r="FK818" s="154"/>
      <c r="FL818" s="154"/>
      <c r="FM818" s="154"/>
      <c r="FN818" s="154"/>
      <c r="FO818" s="154"/>
      <c r="FP818" s="154"/>
      <c r="FQ818" s="154"/>
      <c r="FR818" s="154"/>
      <c r="FS818" s="154"/>
      <c r="FT818" s="154"/>
      <c r="FU818" s="154"/>
      <c r="FV818" s="154"/>
      <c r="FW818" s="154"/>
      <c r="FX818" s="154"/>
      <c r="FY818" s="154"/>
      <c r="FZ818" s="154"/>
      <c r="GA818" s="154"/>
      <c r="GB818" s="154"/>
      <c r="GC818" s="154"/>
      <c r="GD818" s="154"/>
      <c r="GE818" s="154"/>
      <c r="GF818" s="154"/>
      <c r="GG818" s="154"/>
      <c r="GH818" s="154"/>
      <c r="GI818" s="154"/>
      <c r="GJ818" s="154"/>
      <c r="GK818" s="154"/>
      <c r="GL818" s="154"/>
      <c r="GM818" s="154"/>
      <c r="GN818" s="154"/>
      <c r="GO818" s="154"/>
      <c r="GP818" s="154"/>
      <c r="GQ818" s="154"/>
      <c r="GR818" s="154"/>
      <c r="GS818" s="154"/>
      <c r="GT818" s="154"/>
      <c r="GU818" s="154"/>
      <c r="GV818" s="154"/>
      <c r="GW818" s="154"/>
      <c r="GX818" s="154"/>
      <c r="GY818" s="154"/>
      <c r="GZ818" s="154"/>
      <c r="HA818" s="154"/>
      <c r="HB818" s="154"/>
      <c r="HC818" s="154"/>
      <c r="HD818" s="154"/>
      <c r="HE818" s="154"/>
      <c r="HF818" s="154"/>
      <c r="HG818" s="154"/>
      <c r="HH818" s="154"/>
      <c r="HI818" s="154"/>
      <c r="HJ818" s="154"/>
      <c r="HK818" s="154"/>
      <c r="HL818" s="154"/>
      <c r="HM818" s="154"/>
      <c r="HN818" s="154"/>
      <c r="HO818" s="154"/>
      <c r="HP818" s="154"/>
      <c r="HQ818" s="154"/>
      <c r="HR818" s="154"/>
      <c r="HS818" s="154"/>
      <c r="HT818" s="154"/>
      <c r="HU818" s="154"/>
      <c r="HV818" s="154"/>
      <c r="HW818" s="154"/>
      <c r="HX818" s="154"/>
      <c r="HY818" s="154"/>
      <c r="HZ818" s="154"/>
      <c r="IA818" s="154"/>
      <c r="IB818" s="154"/>
      <c r="IC818" s="154"/>
      <c r="ID818" s="154"/>
      <c r="IE818" s="154"/>
      <c r="IF818" s="154"/>
      <c r="IG818" s="154"/>
      <c r="IH818" s="154"/>
      <c r="II818" s="154"/>
      <c r="IJ818" s="154"/>
      <c r="IK818" s="154"/>
      <c r="IL818" s="154"/>
      <c r="IM818" s="154"/>
      <c r="IN818" s="154"/>
      <c r="IO818" s="154"/>
      <c r="IP818" s="154"/>
      <c r="IQ818" s="154"/>
      <c r="IR818" s="154"/>
      <c r="IS818" s="154"/>
      <c r="IT818" s="154"/>
      <c r="IU818" s="154"/>
      <c r="IV818" s="154"/>
      <c r="IW818" s="154"/>
      <c r="IX818" s="154"/>
      <c r="IY818" s="154"/>
      <c r="IZ818" s="154"/>
      <c r="JA818" s="154"/>
      <c r="JB818" s="154"/>
      <c r="JC818" s="154"/>
      <c r="JD818" s="154"/>
      <c r="JE818" s="154"/>
      <c r="JF818" s="154"/>
      <c r="JG818" s="154"/>
      <c r="JH818" s="154"/>
      <c r="JI818" s="154"/>
      <c r="JJ818" s="154"/>
      <c r="JK818" s="154"/>
      <c r="JL818" s="154"/>
      <c r="JM818" s="154"/>
      <c r="JN818" s="154"/>
      <c r="JO818" s="154"/>
      <c r="JP818" s="154"/>
      <c r="JQ818" s="154"/>
      <c r="JR818" s="154"/>
      <c r="JS818" s="154"/>
      <c r="JT818" s="154"/>
      <c r="JU818" s="154"/>
      <c r="JV818" s="154"/>
      <c r="JW818" s="154"/>
      <c r="JX818" s="154"/>
      <c r="JY818" s="154"/>
      <c r="JZ818" s="154"/>
      <c r="KA818" s="154"/>
      <c r="KB818" s="154"/>
      <c r="KC818" s="154"/>
      <c r="KD818" s="154"/>
      <c r="KE818" s="154"/>
      <c r="KF818" s="154"/>
      <c r="KG818" s="154"/>
      <c r="KH818" s="154"/>
      <c r="KI818" s="154"/>
      <c r="KJ818" s="154"/>
      <c r="KK818" s="154"/>
      <c r="KL818" s="154"/>
      <c r="KM818" s="154"/>
      <c r="KN818" s="154"/>
      <c r="KO818" s="154"/>
      <c r="KP818" s="154"/>
      <c r="KQ818" s="154"/>
      <c r="KR818" s="154"/>
      <c r="KS818" s="154"/>
      <c r="KT818" s="154"/>
      <c r="KU818" s="154"/>
      <c r="KV818" s="154"/>
      <c r="KW818" s="154"/>
      <c r="KX818" s="154"/>
      <c r="KY818" s="154"/>
      <c r="KZ818" s="154"/>
      <c r="LA818" s="154"/>
      <c r="LB818" s="154"/>
      <c r="LC818" s="154"/>
      <c r="LD818" s="154"/>
      <c r="LE818" s="154"/>
      <c r="LF818" s="154"/>
      <c r="LG818" s="154"/>
      <c r="LH818" s="154"/>
      <c r="LI818" s="154"/>
      <c r="LJ818" s="154"/>
      <c r="LK818" s="154"/>
      <c r="LL818" s="154"/>
      <c r="LM818" s="154"/>
      <c r="LN818" s="154"/>
      <c r="LO818" s="154"/>
      <c r="LP818" s="154"/>
      <c r="LQ818" s="154"/>
      <c r="LR818" s="154"/>
      <c r="LS818" s="154"/>
      <c r="LT818" s="154"/>
      <c r="LU818" s="154"/>
      <c r="LV818" s="154"/>
      <c r="LW818" s="154"/>
      <c r="LX818" s="154"/>
      <c r="LY818" s="154"/>
      <c r="LZ818" s="154"/>
      <c r="MA818" s="154"/>
      <c r="MB818" s="154"/>
      <c r="MC818" s="154"/>
      <c r="MD818" s="154"/>
      <c r="ME818" s="154"/>
      <c r="MF818" s="154"/>
      <c r="MG818" s="154"/>
      <c r="MH818" s="154"/>
      <c r="MI818" s="154"/>
      <c r="MJ818" s="154"/>
      <c r="MK818" s="154"/>
      <c r="ML818" s="154"/>
      <c r="MM818" s="154"/>
      <c r="MN818" s="154"/>
      <c r="MO818" s="154"/>
      <c r="MP818" s="154"/>
      <c r="MQ818" s="154"/>
      <c r="MR818" s="154"/>
      <c r="MS818" s="154"/>
      <c r="MT818" s="154"/>
      <c r="MU818" s="154"/>
      <c r="MV818" s="154"/>
      <c r="MW818" s="154"/>
      <c r="MX818" s="154"/>
      <c r="MY818" s="154"/>
      <c r="MZ818" s="154"/>
      <c r="NA818" s="154"/>
      <c r="NB818" s="154"/>
      <c r="NC818" s="154"/>
      <c r="ND818" s="154"/>
      <c r="NE818" s="154"/>
      <c r="NF818" s="154"/>
      <c r="NG818" s="154"/>
      <c r="NH818" s="154"/>
      <c r="NI818" s="154"/>
      <c r="NJ818" s="154"/>
      <c r="NK818" s="154"/>
      <c r="NL818" s="154"/>
      <c r="NM818" s="154"/>
      <c r="NN818" s="154"/>
      <c r="NO818" s="154"/>
      <c r="NP818" s="154"/>
      <c r="NQ818" s="154"/>
      <c r="NR818" s="154"/>
      <c r="NS818" s="154"/>
      <c r="NT818" s="154"/>
      <c r="NU818" s="154"/>
      <c r="NV818" s="154"/>
      <c r="NW818" s="154"/>
      <c r="NX818" s="154"/>
      <c r="NY818" s="154"/>
      <c r="NZ818" s="154"/>
      <c r="OA818" s="154"/>
      <c r="OB818" s="154"/>
      <c r="OC818" s="154"/>
      <c r="OD818" s="154"/>
      <c r="OE818" s="154"/>
      <c r="OF818" s="154"/>
      <c r="OG818" s="154"/>
      <c r="OH818" s="154"/>
      <c r="OI818" s="154"/>
      <c r="OJ818" s="154"/>
      <c r="OK818" s="154"/>
      <c r="OL818" s="154"/>
      <c r="OM818" s="154"/>
      <c r="ON818" s="154"/>
      <c r="OO818" s="154"/>
      <c r="OP818" s="154"/>
      <c r="OQ818" s="154"/>
      <c r="OR818" s="154"/>
      <c r="OS818" s="154"/>
      <c r="OT818" s="154"/>
      <c r="OU818" s="154"/>
      <c r="OV818" s="154"/>
      <c r="OW818" s="154"/>
      <c r="OX818" s="154"/>
      <c r="OY818" s="154"/>
      <c r="OZ818" s="154"/>
      <c r="PA818" s="154"/>
      <c r="PB818" s="154"/>
      <c r="PC818" s="154"/>
      <c r="PD818" s="154"/>
      <c r="PE818" s="154"/>
      <c r="PF818" s="154"/>
      <c r="PG818" s="154"/>
      <c r="PH818" s="154"/>
      <c r="PI818" s="154"/>
      <c r="PJ818" s="154"/>
      <c r="PK818" s="154"/>
      <c r="PL818" s="154"/>
      <c r="PM818" s="154"/>
      <c r="PN818" s="154"/>
      <c r="PO818" s="154"/>
      <c r="PP818" s="154"/>
      <c r="PQ818" s="154"/>
      <c r="PR818" s="154"/>
      <c r="PS818" s="154"/>
      <c r="PT818" s="154"/>
      <c r="PU818" s="154"/>
      <c r="PV818" s="154"/>
      <c r="PW818" s="154"/>
      <c r="PX818" s="154"/>
      <c r="PY818" s="154"/>
      <c r="PZ818" s="154"/>
      <c r="QA818" s="154"/>
      <c r="QB818" s="154"/>
      <c r="QC818" s="154"/>
      <c r="QD818" s="154"/>
      <c r="QE818" s="154"/>
      <c r="QF818" s="154"/>
      <c r="QG818" s="154"/>
      <c r="QH818" s="154"/>
      <c r="QI818" s="154"/>
      <c r="QJ818" s="154"/>
      <c r="QK818" s="154"/>
      <c r="QL818" s="154"/>
      <c r="QM818" s="154"/>
      <c r="QN818" s="154"/>
      <c r="QO818" s="154"/>
      <c r="QP818" s="154"/>
      <c r="QQ818" s="154"/>
      <c r="QR818" s="154"/>
      <c r="QS818" s="154"/>
      <c r="QT818" s="154"/>
      <c r="QU818" s="154"/>
      <c r="QV818" s="154"/>
      <c r="QW818" s="154"/>
      <c r="QX818" s="154"/>
      <c r="QY818" s="154"/>
      <c r="QZ818" s="154"/>
      <c r="RA818" s="154"/>
      <c r="RB818" s="154"/>
      <c r="RC818" s="154"/>
      <c r="RD818" s="154"/>
      <c r="RE818" s="154"/>
      <c r="RF818" s="154"/>
      <c r="RG818" s="154"/>
      <c r="RH818" s="154"/>
      <c r="RI818" s="154"/>
      <c r="RJ818" s="154"/>
      <c r="RK818" s="154"/>
      <c r="RL818" s="154"/>
      <c r="RM818" s="154"/>
      <c r="RN818" s="154"/>
      <c r="RO818" s="154"/>
      <c r="RP818" s="154"/>
      <c r="RQ818" s="154"/>
      <c r="RR818" s="154"/>
      <c r="RS818" s="154"/>
      <c r="RT818" s="154"/>
      <c r="RU818" s="154"/>
      <c r="RV818" s="154"/>
      <c r="RW818" s="154"/>
      <c r="RX818" s="154"/>
      <c r="RY818" s="154"/>
      <c r="RZ818" s="154"/>
      <c r="SA818" s="154"/>
      <c r="SB818" s="154"/>
      <c r="SC818" s="154"/>
      <c r="SD818" s="154"/>
      <c r="SE818" s="154"/>
      <c r="SF818" s="154"/>
      <c r="SG818" s="154"/>
      <c r="SH818" s="154"/>
      <c r="SI818" s="154"/>
      <c r="SJ818" s="154"/>
      <c r="SK818" s="154"/>
      <c r="SL818" s="154"/>
      <c r="SM818" s="154"/>
      <c r="SN818" s="154"/>
      <c r="SO818" s="154"/>
      <c r="SP818" s="154"/>
      <c r="SQ818" s="154"/>
      <c r="SR818" s="154"/>
      <c r="SS818" s="154"/>
      <c r="ST818" s="154"/>
      <c r="SU818" s="154"/>
      <c r="SV818" s="154"/>
      <c r="SW818" s="154"/>
      <c r="SX818" s="154"/>
      <c r="SY818" s="154"/>
      <c r="SZ818" s="154"/>
      <c r="TA818" s="154"/>
      <c r="TB818" s="154"/>
      <c r="TC818" s="154"/>
      <c r="TD818" s="154"/>
      <c r="TE818" s="154"/>
      <c r="TF818" s="154"/>
      <c r="TG818" s="154"/>
      <c r="TH818" s="154"/>
      <c r="TI818" s="154"/>
      <c r="TJ818" s="154"/>
      <c r="TK818" s="154"/>
      <c r="TL818" s="154"/>
      <c r="TM818" s="154"/>
      <c r="TN818" s="154"/>
      <c r="TO818" s="154"/>
      <c r="TP818" s="154"/>
      <c r="TQ818" s="154"/>
      <c r="TR818" s="154"/>
      <c r="TS818" s="154"/>
      <c r="TT818" s="154"/>
      <c r="TU818" s="154"/>
      <c r="TV818" s="154"/>
      <c r="TW818" s="154"/>
      <c r="TX818" s="154"/>
      <c r="TY818" s="154"/>
      <c r="TZ818" s="154"/>
      <c r="UA818" s="154"/>
      <c r="UB818" s="154"/>
      <c r="UC818" s="154"/>
      <c r="UD818" s="154"/>
      <c r="UE818" s="154"/>
      <c r="UF818" s="154"/>
      <c r="UG818" s="154"/>
      <c r="UH818" s="154"/>
      <c r="UI818" s="154"/>
      <c r="UJ818" s="154"/>
      <c r="UK818" s="154"/>
      <c r="UL818" s="154"/>
      <c r="UM818" s="154"/>
      <c r="UN818" s="154"/>
      <c r="UO818" s="154"/>
      <c r="UP818" s="154"/>
      <c r="UQ818" s="154"/>
      <c r="UR818" s="154"/>
      <c r="US818" s="154"/>
      <c r="UT818" s="154"/>
      <c r="UU818" s="154"/>
      <c r="UV818" s="154"/>
      <c r="UW818" s="154"/>
      <c r="UX818" s="154"/>
      <c r="UY818" s="154"/>
      <c r="UZ818" s="154"/>
      <c r="VA818" s="154"/>
      <c r="VB818" s="154"/>
      <c r="VC818" s="154"/>
      <c r="VD818" s="154"/>
      <c r="VE818" s="154"/>
      <c r="VF818" s="154"/>
      <c r="VG818" s="154"/>
      <c r="VH818" s="154"/>
      <c r="VI818" s="154"/>
      <c r="VJ818" s="154"/>
      <c r="VK818" s="154"/>
      <c r="VL818" s="154"/>
      <c r="VM818" s="154"/>
      <c r="VN818" s="154"/>
      <c r="VO818" s="154"/>
      <c r="VP818" s="154"/>
      <c r="VQ818" s="154"/>
      <c r="VR818" s="154"/>
      <c r="VS818" s="154"/>
      <c r="VT818" s="154"/>
      <c r="VU818" s="154"/>
      <c r="VV818" s="154"/>
      <c r="VW818" s="154"/>
    </row>
    <row r="819" spans="1:595" s="153" customFormat="1" ht="80.25" customHeight="1">
      <c r="A819" s="798"/>
      <c r="B819" s="305" t="s">
        <v>1686</v>
      </c>
      <c r="C819" s="658"/>
      <c r="D819" s="660"/>
      <c r="E819" s="662"/>
      <c r="F819" s="660"/>
      <c r="G819" s="665"/>
      <c r="H819" s="660"/>
      <c r="I819" s="243" t="s">
        <v>352</v>
      </c>
      <c r="J819" s="243" t="s">
        <v>260</v>
      </c>
      <c r="K819" s="243" t="s">
        <v>1683</v>
      </c>
      <c r="L819" s="169" t="s">
        <v>424</v>
      </c>
      <c r="M819" s="155">
        <v>3414000</v>
      </c>
      <c r="N819" s="155">
        <v>3414000</v>
      </c>
      <c r="O819" s="155">
        <v>3215800</v>
      </c>
      <c r="P819" s="244">
        <v>2051000</v>
      </c>
      <c r="Q819" s="245">
        <v>2051000</v>
      </c>
      <c r="R819" s="246">
        <v>2051000</v>
      </c>
      <c r="S819" s="545">
        <v>3</v>
      </c>
      <c r="AU819" s="154"/>
      <c r="AV819" s="154"/>
      <c r="AW819" s="154"/>
      <c r="AX819" s="154"/>
      <c r="AY819" s="154"/>
      <c r="AZ819" s="154"/>
      <c r="BA819" s="154"/>
      <c r="BB819" s="154"/>
      <c r="BC819" s="154"/>
      <c r="BD819" s="154"/>
      <c r="BE819" s="154"/>
      <c r="BF819" s="154"/>
      <c r="BG819" s="154"/>
      <c r="BH819" s="154"/>
      <c r="BI819" s="154"/>
      <c r="BJ819" s="154"/>
      <c r="BK819" s="154"/>
      <c r="BL819" s="154"/>
      <c r="BM819" s="154"/>
      <c r="BN819" s="154"/>
      <c r="BO819" s="154"/>
      <c r="BP819" s="154"/>
      <c r="BQ819" s="154"/>
      <c r="BR819" s="154"/>
      <c r="BS819" s="154"/>
      <c r="BT819" s="154"/>
      <c r="BU819" s="154"/>
      <c r="BV819" s="154"/>
      <c r="BW819" s="154"/>
      <c r="BX819" s="154"/>
      <c r="BY819" s="154"/>
      <c r="BZ819" s="154"/>
      <c r="CA819" s="154"/>
      <c r="CB819" s="154"/>
      <c r="CC819" s="154"/>
      <c r="CD819" s="154"/>
      <c r="CE819" s="154"/>
      <c r="CF819" s="154"/>
      <c r="CG819" s="154"/>
      <c r="CH819" s="154"/>
      <c r="CI819" s="154"/>
      <c r="CJ819" s="154"/>
      <c r="CK819" s="154"/>
      <c r="CL819" s="154"/>
      <c r="CM819" s="154"/>
      <c r="CN819" s="154"/>
      <c r="CO819" s="154"/>
      <c r="CP819" s="154"/>
      <c r="CQ819" s="154"/>
      <c r="CR819" s="154"/>
      <c r="CS819" s="154"/>
      <c r="CT819" s="154"/>
      <c r="CU819" s="154"/>
      <c r="CV819" s="154"/>
      <c r="CW819" s="154"/>
      <c r="CX819" s="154"/>
      <c r="CY819" s="154"/>
      <c r="CZ819" s="154"/>
      <c r="DA819" s="154"/>
      <c r="DB819" s="154"/>
      <c r="DC819" s="154"/>
      <c r="DD819" s="154"/>
      <c r="DE819" s="154"/>
      <c r="DF819" s="154"/>
      <c r="DG819" s="154"/>
      <c r="DH819" s="154"/>
      <c r="DI819" s="154"/>
      <c r="DJ819" s="154"/>
      <c r="DK819" s="154"/>
      <c r="DL819" s="154"/>
      <c r="DM819" s="154"/>
      <c r="DN819" s="154"/>
      <c r="DO819" s="154"/>
      <c r="DP819" s="154"/>
      <c r="DQ819" s="154"/>
      <c r="DR819" s="154"/>
      <c r="DS819" s="154"/>
      <c r="DT819" s="154"/>
      <c r="DU819" s="154"/>
      <c r="DV819" s="154"/>
      <c r="DW819" s="154"/>
      <c r="DX819" s="154"/>
      <c r="DY819" s="154"/>
      <c r="DZ819" s="154"/>
      <c r="EA819" s="154"/>
      <c r="EB819" s="154"/>
      <c r="EC819" s="154"/>
      <c r="ED819" s="154"/>
      <c r="EE819" s="154"/>
      <c r="EF819" s="154"/>
      <c r="EG819" s="154"/>
      <c r="EH819" s="154"/>
      <c r="EI819" s="154"/>
      <c r="EJ819" s="154"/>
      <c r="EK819" s="154"/>
      <c r="EL819" s="154"/>
      <c r="EM819" s="154"/>
      <c r="EN819" s="154"/>
      <c r="EO819" s="154"/>
      <c r="EP819" s="154"/>
      <c r="EQ819" s="154"/>
      <c r="ER819" s="154"/>
      <c r="ES819" s="154"/>
      <c r="ET819" s="154"/>
      <c r="EU819" s="154"/>
      <c r="EV819" s="154"/>
      <c r="EW819" s="154"/>
      <c r="EX819" s="154"/>
      <c r="EY819" s="154"/>
      <c r="EZ819" s="154"/>
      <c r="FA819" s="154"/>
      <c r="FB819" s="154"/>
      <c r="FC819" s="154"/>
      <c r="FD819" s="154"/>
      <c r="FE819" s="154"/>
      <c r="FF819" s="154"/>
      <c r="FG819" s="154"/>
      <c r="FH819" s="154"/>
      <c r="FI819" s="154"/>
      <c r="FJ819" s="154"/>
      <c r="FK819" s="154"/>
      <c r="FL819" s="154"/>
      <c r="FM819" s="154"/>
      <c r="FN819" s="154"/>
      <c r="FO819" s="154"/>
      <c r="FP819" s="154"/>
      <c r="FQ819" s="154"/>
      <c r="FR819" s="154"/>
      <c r="FS819" s="154"/>
      <c r="FT819" s="154"/>
      <c r="FU819" s="154"/>
      <c r="FV819" s="154"/>
      <c r="FW819" s="154"/>
      <c r="FX819" s="154"/>
      <c r="FY819" s="154"/>
      <c r="FZ819" s="154"/>
      <c r="GA819" s="154"/>
      <c r="GB819" s="154"/>
      <c r="GC819" s="154"/>
      <c r="GD819" s="154"/>
      <c r="GE819" s="154"/>
      <c r="GF819" s="154"/>
      <c r="GG819" s="154"/>
      <c r="GH819" s="154"/>
      <c r="GI819" s="154"/>
      <c r="GJ819" s="154"/>
      <c r="GK819" s="154"/>
      <c r="GL819" s="154"/>
      <c r="GM819" s="154"/>
      <c r="GN819" s="154"/>
      <c r="GO819" s="154"/>
      <c r="GP819" s="154"/>
      <c r="GQ819" s="154"/>
      <c r="GR819" s="154"/>
      <c r="GS819" s="154"/>
      <c r="GT819" s="154"/>
      <c r="GU819" s="154"/>
      <c r="GV819" s="154"/>
      <c r="GW819" s="154"/>
      <c r="GX819" s="154"/>
      <c r="GY819" s="154"/>
      <c r="GZ819" s="154"/>
      <c r="HA819" s="154"/>
      <c r="HB819" s="154"/>
      <c r="HC819" s="154"/>
      <c r="HD819" s="154"/>
      <c r="HE819" s="154"/>
      <c r="HF819" s="154"/>
      <c r="HG819" s="154"/>
      <c r="HH819" s="154"/>
      <c r="HI819" s="154"/>
      <c r="HJ819" s="154"/>
      <c r="HK819" s="154"/>
      <c r="HL819" s="154"/>
      <c r="HM819" s="154"/>
      <c r="HN819" s="154"/>
      <c r="HO819" s="154"/>
      <c r="HP819" s="154"/>
      <c r="HQ819" s="154"/>
      <c r="HR819" s="154"/>
      <c r="HS819" s="154"/>
      <c r="HT819" s="154"/>
      <c r="HU819" s="154"/>
      <c r="HV819" s="154"/>
      <c r="HW819" s="154"/>
      <c r="HX819" s="154"/>
      <c r="HY819" s="154"/>
      <c r="HZ819" s="154"/>
      <c r="IA819" s="154"/>
      <c r="IB819" s="154"/>
      <c r="IC819" s="154"/>
      <c r="ID819" s="154"/>
      <c r="IE819" s="154"/>
      <c r="IF819" s="154"/>
      <c r="IG819" s="154"/>
      <c r="IH819" s="154"/>
      <c r="II819" s="154"/>
      <c r="IJ819" s="154"/>
      <c r="IK819" s="154"/>
      <c r="IL819" s="154"/>
      <c r="IM819" s="154"/>
      <c r="IN819" s="154"/>
      <c r="IO819" s="154"/>
      <c r="IP819" s="154"/>
      <c r="IQ819" s="154"/>
      <c r="IR819" s="154"/>
      <c r="IS819" s="154"/>
      <c r="IT819" s="154"/>
      <c r="IU819" s="154"/>
      <c r="IV819" s="154"/>
      <c r="IW819" s="154"/>
      <c r="IX819" s="154"/>
      <c r="IY819" s="154"/>
      <c r="IZ819" s="154"/>
      <c r="JA819" s="154"/>
      <c r="JB819" s="154"/>
      <c r="JC819" s="154"/>
      <c r="JD819" s="154"/>
      <c r="JE819" s="154"/>
      <c r="JF819" s="154"/>
      <c r="JG819" s="154"/>
      <c r="JH819" s="154"/>
      <c r="JI819" s="154"/>
      <c r="JJ819" s="154"/>
      <c r="JK819" s="154"/>
      <c r="JL819" s="154"/>
      <c r="JM819" s="154"/>
      <c r="JN819" s="154"/>
      <c r="JO819" s="154"/>
      <c r="JP819" s="154"/>
      <c r="JQ819" s="154"/>
      <c r="JR819" s="154"/>
      <c r="JS819" s="154"/>
      <c r="JT819" s="154"/>
      <c r="JU819" s="154"/>
      <c r="JV819" s="154"/>
      <c r="JW819" s="154"/>
      <c r="JX819" s="154"/>
      <c r="JY819" s="154"/>
      <c r="JZ819" s="154"/>
      <c r="KA819" s="154"/>
      <c r="KB819" s="154"/>
      <c r="KC819" s="154"/>
      <c r="KD819" s="154"/>
      <c r="KE819" s="154"/>
      <c r="KF819" s="154"/>
      <c r="KG819" s="154"/>
      <c r="KH819" s="154"/>
      <c r="KI819" s="154"/>
      <c r="KJ819" s="154"/>
      <c r="KK819" s="154"/>
      <c r="KL819" s="154"/>
      <c r="KM819" s="154"/>
      <c r="KN819" s="154"/>
      <c r="KO819" s="154"/>
      <c r="KP819" s="154"/>
      <c r="KQ819" s="154"/>
      <c r="KR819" s="154"/>
      <c r="KS819" s="154"/>
      <c r="KT819" s="154"/>
      <c r="KU819" s="154"/>
      <c r="KV819" s="154"/>
      <c r="KW819" s="154"/>
      <c r="KX819" s="154"/>
      <c r="KY819" s="154"/>
      <c r="KZ819" s="154"/>
      <c r="LA819" s="154"/>
      <c r="LB819" s="154"/>
      <c r="LC819" s="154"/>
      <c r="LD819" s="154"/>
      <c r="LE819" s="154"/>
      <c r="LF819" s="154"/>
      <c r="LG819" s="154"/>
      <c r="LH819" s="154"/>
      <c r="LI819" s="154"/>
      <c r="LJ819" s="154"/>
      <c r="LK819" s="154"/>
      <c r="LL819" s="154"/>
      <c r="LM819" s="154"/>
      <c r="LN819" s="154"/>
      <c r="LO819" s="154"/>
      <c r="LP819" s="154"/>
      <c r="LQ819" s="154"/>
      <c r="LR819" s="154"/>
      <c r="LS819" s="154"/>
      <c r="LT819" s="154"/>
      <c r="LU819" s="154"/>
      <c r="LV819" s="154"/>
      <c r="LW819" s="154"/>
      <c r="LX819" s="154"/>
      <c r="LY819" s="154"/>
      <c r="LZ819" s="154"/>
      <c r="MA819" s="154"/>
      <c r="MB819" s="154"/>
      <c r="MC819" s="154"/>
      <c r="MD819" s="154"/>
      <c r="ME819" s="154"/>
      <c r="MF819" s="154"/>
      <c r="MG819" s="154"/>
      <c r="MH819" s="154"/>
      <c r="MI819" s="154"/>
      <c r="MJ819" s="154"/>
      <c r="MK819" s="154"/>
      <c r="ML819" s="154"/>
      <c r="MM819" s="154"/>
      <c r="MN819" s="154"/>
      <c r="MO819" s="154"/>
      <c r="MP819" s="154"/>
      <c r="MQ819" s="154"/>
      <c r="MR819" s="154"/>
      <c r="MS819" s="154"/>
      <c r="MT819" s="154"/>
      <c r="MU819" s="154"/>
      <c r="MV819" s="154"/>
      <c r="MW819" s="154"/>
      <c r="MX819" s="154"/>
      <c r="MY819" s="154"/>
      <c r="MZ819" s="154"/>
      <c r="NA819" s="154"/>
      <c r="NB819" s="154"/>
      <c r="NC819" s="154"/>
      <c r="ND819" s="154"/>
      <c r="NE819" s="154"/>
      <c r="NF819" s="154"/>
      <c r="NG819" s="154"/>
      <c r="NH819" s="154"/>
      <c r="NI819" s="154"/>
      <c r="NJ819" s="154"/>
      <c r="NK819" s="154"/>
      <c r="NL819" s="154"/>
      <c r="NM819" s="154"/>
      <c r="NN819" s="154"/>
      <c r="NO819" s="154"/>
      <c r="NP819" s="154"/>
      <c r="NQ819" s="154"/>
      <c r="NR819" s="154"/>
      <c r="NS819" s="154"/>
      <c r="NT819" s="154"/>
      <c r="NU819" s="154"/>
      <c r="NV819" s="154"/>
      <c r="NW819" s="154"/>
      <c r="NX819" s="154"/>
      <c r="NY819" s="154"/>
      <c r="NZ819" s="154"/>
      <c r="OA819" s="154"/>
      <c r="OB819" s="154"/>
      <c r="OC819" s="154"/>
      <c r="OD819" s="154"/>
      <c r="OE819" s="154"/>
      <c r="OF819" s="154"/>
      <c r="OG819" s="154"/>
      <c r="OH819" s="154"/>
      <c r="OI819" s="154"/>
      <c r="OJ819" s="154"/>
      <c r="OK819" s="154"/>
      <c r="OL819" s="154"/>
      <c r="OM819" s="154"/>
      <c r="ON819" s="154"/>
      <c r="OO819" s="154"/>
      <c r="OP819" s="154"/>
      <c r="OQ819" s="154"/>
      <c r="OR819" s="154"/>
      <c r="OS819" s="154"/>
      <c r="OT819" s="154"/>
      <c r="OU819" s="154"/>
      <c r="OV819" s="154"/>
      <c r="OW819" s="154"/>
      <c r="OX819" s="154"/>
      <c r="OY819" s="154"/>
      <c r="OZ819" s="154"/>
      <c r="PA819" s="154"/>
      <c r="PB819" s="154"/>
      <c r="PC819" s="154"/>
      <c r="PD819" s="154"/>
      <c r="PE819" s="154"/>
      <c r="PF819" s="154"/>
      <c r="PG819" s="154"/>
      <c r="PH819" s="154"/>
      <c r="PI819" s="154"/>
      <c r="PJ819" s="154"/>
      <c r="PK819" s="154"/>
      <c r="PL819" s="154"/>
      <c r="PM819" s="154"/>
      <c r="PN819" s="154"/>
      <c r="PO819" s="154"/>
      <c r="PP819" s="154"/>
      <c r="PQ819" s="154"/>
      <c r="PR819" s="154"/>
      <c r="PS819" s="154"/>
      <c r="PT819" s="154"/>
      <c r="PU819" s="154"/>
      <c r="PV819" s="154"/>
      <c r="PW819" s="154"/>
      <c r="PX819" s="154"/>
      <c r="PY819" s="154"/>
      <c r="PZ819" s="154"/>
      <c r="QA819" s="154"/>
      <c r="QB819" s="154"/>
      <c r="QC819" s="154"/>
      <c r="QD819" s="154"/>
      <c r="QE819" s="154"/>
      <c r="QF819" s="154"/>
      <c r="QG819" s="154"/>
      <c r="QH819" s="154"/>
      <c r="QI819" s="154"/>
      <c r="QJ819" s="154"/>
      <c r="QK819" s="154"/>
      <c r="QL819" s="154"/>
      <c r="QM819" s="154"/>
      <c r="QN819" s="154"/>
      <c r="QO819" s="154"/>
      <c r="QP819" s="154"/>
      <c r="QQ819" s="154"/>
      <c r="QR819" s="154"/>
      <c r="QS819" s="154"/>
      <c r="QT819" s="154"/>
      <c r="QU819" s="154"/>
      <c r="QV819" s="154"/>
      <c r="QW819" s="154"/>
      <c r="QX819" s="154"/>
      <c r="QY819" s="154"/>
      <c r="QZ819" s="154"/>
      <c r="RA819" s="154"/>
      <c r="RB819" s="154"/>
      <c r="RC819" s="154"/>
      <c r="RD819" s="154"/>
      <c r="RE819" s="154"/>
      <c r="RF819" s="154"/>
      <c r="RG819" s="154"/>
      <c r="RH819" s="154"/>
      <c r="RI819" s="154"/>
      <c r="RJ819" s="154"/>
      <c r="RK819" s="154"/>
      <c r="RL819" s="154"/>
      <c r="RM819" s="154"/>
      <c r="RN819" s="154"/>
      <c r="RO819" s="154"/>
      <c r="RP819" s="154"/>
      <c r="RQ819" s="154"/>
      <c r="RR819" s="154"/>
      <c r="RS819" s="154"/>
      <c r="RT819" s="154"/>
      <c r="RU819" s="154"/>
      <c r="RV819" s="154"/>
      <c r="RW819" s="154"/>
      <c r="RX819" s="154"/>
      <c r="RY819" s="154"/>
      <c r="RZ819" s="154"/>
      <c r="SA819" s="154"/>
      <c r="SB819" s="154"/>
      <c r="SC819" s="154"/>
      <c r="SD819" s="154"/>
      <c r="SE819" s="154"/>
      <c r="SF819" s="154"/>
      <c r="SG819" s="154"/>
      <c r="SH819" s="154"/>
      <c r="SI819" s="154"/>
      <c r="SJ819" s="154"/>
      <c r="SK819" s="154"/>
      <c r="SL819" s="154"/>
      <c r="SM819" s="154"/>
      <c r="SN819" s="154"/>
      <c r="SO819" s="154"/>
      <c r="SP819" s="154"/>
      <c r="SQ819" s="154"/>
      <c r="SR819" s="154"/>
      <c r="SS819" s="154"/>
      <c r="ST819" s="154"/>
      <c r="SU819" s="154"/>
      <c r="SV819" s="154"/>
      <c r="SW819" s="154"/>
      <c r="SX819" s="154"/>
      <c r="SY819" s="154"/>
      <c r="SZ819" s="154"/>
      <c r="TA819" s="154"/>
      <c r="TB819" s="154"/>
      <c r="TC819" s="154"/>
      <c r="TD819" s="154"/>
      <c r="TE819" s="154"/>
      <c r="TF819" s="154"/>
      <c r="TG819" s="154"/>
      <c r="TH819" s="154"/>
      <c r="TI819" s="154"/>
      <c r="TJ819" s="154"/>
      <c r="TK819" s="154"/>
      <c r="TL819" s="154"/>
      <c r="TM819" s="154"/>
      <c r="TN819" s="154"/>
      <c r="TO819" s="154"/>
      <c r="TP819" s="154"/>
      <c r="TQ819" s="154"/>
      <c r="TR819" s="154"/>
      <c r="TS819" s="154"/>
      <c r="TT819" s="154"/>
      <c r="TU819" s="154"/>
      <c r="TV819" s="154"/>
      <c r="TW819" s="154"/>
      <c r="TX819" s="154"/>
      <c r="TY819" s="154"/>
      <c r="TZ819" s="154"/>
      <c r="UA819" s="154"/>
      <c r="UB819" s="154"/>
      <c r="UC819" s="154"/>
      <c r="UD819" s="154"/>
      <c r="UE819" s="154"/>
      <c r="UF819" s="154"/>
      <c r="UG819" s="154"/>
      <c r="UH819" s="154"/>
      <c r="UI819" s="154"/>
      <c r="UJ819" s="154"/>
      <c r="UK819" s="154"/>
      <c r="UL819" s="154"/>
      <c r="UM819" s="154"/>
      <c r="UN819" s="154"/>
      <c r="UO819" s="154"/>
      <c r="UP819" s="154"/>
      <c r="UQ819" s="154"/>
      <c r="UR819" s="154"/>
      <c r="US819" s="154"/>
      <c r="UT819" s="154"/>
      <c r="UU819" s="154"/>
      <c r="UV819" s="154"/>
      <c r="UW819" s="154"/>
      <c r="UX819" s="154"/>
      <c r="UY819" s="154"/>
      <c r="UZ819" s="154"/>
      <c r="VA819" s="154"/>
      <c r="VB819" s="154"/>
      <c r="VC819" s="154"/>
      <c r="VD819" s="154"/>
      <c r="VE819" s="154"/>
      <c r="VF819" s="154"/>
      <c r="VG819" s="154"/>
      <c r="VH819" s="154"/>
      <c r="VI819" s="154"/>
      <c r="VJ819" s="154"/>
      <c r="VK819" s="154"/>
      <c r="VL819" s="154"/>
      <c r="VM819" s="154"/>
      <c r="VN819" s="154"/>
      <c r="VO819" s="154"/>
      <c r="VP819" s="154"/>
      <c r="VQ819" s="154"/>
      <c r="VR819" s="154"/>
      <c r="VS819" s="154"/>
      <c r="VT819" s="154"/>
      <c r="VU819" s="154"/>
      <c r="VV819" s="154"/>
      <c r="VW819" s="154"/>
    </row>
    <row r="820" spans="1:595" s="173" customFormat="1" ht="108.75" customHeight="1">
      <c r="A820" s="798"/>
      <c r="B820" s="304"/>
      <c r="C820" s="657" t="s">
        <v>1687</v>
      </c>
      <c r="D820" s="659" t="s">
        <v>1290</v>
      </c>
      <c r="E820" s="488" t="s">
        <v>1677</v>
      </c>
      <c r="F820" s="163" t="s">
        <v>51</v>
      </c>
      <c r="G820" s="177">
        <v>45658</v>
      </c>
      <c r="H820" s="177" t="s">
        <v>1656</v>
      </c>
      <c r="I820" s="232" t="s">
        <v>352</v>
      </c>
      <c r="J820" s="232" t="s">
        <v>260</v>
      </c>
      <c r="K820" s="232" t="s">
        <v>1688</v>
      </c>
      <c r="L820" s="193" t="s">
        <v>28</v>
      </c>
      <c r="M820" s="152">
        <f>SUM(M821:M822)</f>
        <v>1342300</v>
      </c>
      <c r="N820" s="152">
        <f>SUM(N821:N822)</f>
        <v>1342300</v>
      </c>
      <c r="O820" s="152">
        <f>O821+O822</f>
        <v>1156300</v>
      </c>
      <c r="P820" s="152">
        <f>P821+P822</f>
        <v>1156300</v>
      </c>
      <c r="Q820" s="152">
        <f>Q821+Q822</f>
        <v>1156300</v>
      </c>
      <c r="R820" s="152">
        <f>R821+R822</f>
        <v>1156300</v>
      </c>
      <c r="S820" s="551"/>
      <c r="AU820" s="174"/>
      <c r="AV820" s="174"/>
      <c r="AW820" s="174"/>
      <c r="AX820" s="174"/>
      <c r="AY820" s="174"/>
      <c r="AZ820" s="174"/>
      <c r="BA820" s="174"/>
      <c r="BB820" s="174"/>
      <c r="BC820" s="174"/>
      <c r="BD820" s="174"/>
      <c r="BE820" s="174"/>
      <c r="BF820" s="174"/>
      <c r="BG820" s="174"/>
      <c r="BH820" s="174"/>
      <c r="BI820" s="174"/>
      <c r="BJ820" s="174"/>
      <c r="BK820" s="174"/>
      <c r="BL820" s="174"/>
      <c r="BM820" s="174"/>
      <c r="BN820" s="174"/>
      <c r="BO820" s="174"/>
      <c r="BP820" s="174"/>
      <c r="BQ820" s="174"/>
      <c r="BR820" s="174"/>
      <c r="BS820" s="174"/>
      <c r="BT820" s="174"/>
      <c r="BU820" s="174"/>
      <c r="BV820" s="174"/>
      <c r="BW820" s="174"/>
      <c r="BX820" s="174"/>
      <c r="BY820" s="174"/>
      <c r="BZ820" s="174"/>
      <c r="CA820" s="174"/>
      <c r="CB820" s="174"/>
      <c r="CC820" s="174"/>
      <c r="CD820" s="174"/>
      <c r="CE820" s="174"/>
      <c r="CF820" s="174"/>
      <c r="CG820" s="174"/>
      <c r="CH820" s="174"/>
      <c r="CI820" s="174"/>
      <c r="CJ820" s="174"/>
      <c r="CK820" s="174"/>
      <c r="CL820" s="174"/>
      <c r="CM820" s="174"/>
      <c r="CN820" s="174"/>
      <c r="CO820" s="174"/>
      <c r="CP820" s="174"/>
      <c r="CQ820" s="174"/>
      <c r="CR820" s="174"/>
      <c r="CS820" s="174"/>
      <c r="CT820" s="174"/>
      <c r="CU820" s="174"/>
      <c r="CV820" s="174"/>
      <c r="CW820" s="174"/>
      <c r="CX820" s="174"/>
      <c r="CY820" s="174"/>
      <c r="CZ820" s="174"/>
      <c r="DA820" s="174"/>
      <c r="DB820" s="174"/>
      <c r="DC820" s="174"/>
      <c r="DD820" s="174"/>
      <c r="DE820" s="174"/>
      <c r="DF820" s="174"/>
      <c r="DG820" s="174"/>
      <c r="DH820" s="174"/>
      <c r="DI820" s="174"/>
      <c r="DJ820" s="174"/>
      <c r="DK820" s="174"/>
      <c r="DL820" s="174"/>
      <c r="DM820" s="174"/>
      <c r="DN820" s="174"/>
      <c r="DO820" s="174"/>
      <c r="DP820" s="174"/>
      <c r="DQ820" s="174"/>
      <c r="DR820" s="174"/>
      <c r="DS820" s="174"/>
      <c r="DT820" s="174"/>
      <c r="DU820" s="174"/>
      <c r="DV820" s="174"/>
      <c r="DW820" s="174"/>
      <c r="DX820" s="174"/>
      <c r="DY820" s="174"/>
      <c r="DZ820" s="174"/>
      <c r="EA820" s="174"/>
      <c r="EB820" s="174"/>
      <c r="EC820" s="174"/>
      <c r="ED820" s="174"/>
      <c r="EE820" s="174"/>
      <c r="EF820" s="174"/>
      <c r="EG820" s="174"/>
      <c r="EH820" s="174"/>
      <c r="EI820" s="174"/>
      <c r="EJ820" s="174"/>
      <c r="EK820" s="174"/>
      <c r="EL820" s="174"/>
      <c r="EM820" s="174"/>
      <c r="EN820" s="174"/>
      <c r="EO820" s="174"/>
      <c r="EP820" s="174"/>
      <c r="EQ820" s="174"/>
      <c r="ER820" s="174"/>
      <c r="ES820" s="174"/>
      <c r="ET820" s="174"/>
      <c r="EU820" s="174"/>
      <c r="EV820" s="174"/>
      <c r="EW820" s="174"/>
      <c r="EX820" s="174"/>
      <c r="EY820" s="174"/>
      <c r="EZ820" s="174"/>
      <c r="FA820" s="174"/>
      <c r="FB820" s="174"/>
      <c r="FC820" s="174"/>
      <c r="FD820" s="174"/>
      <c r="FE820" s="174"/>
      <c r="FF820" s="174"/>
      <c r="FG820" s="174"/>
      <c r="FH820" s="174"/>
      <c r="FI820" s="174"/>
      <c r="FJ820" s="174"/>
      <c r="FK820" s="174"/>
      <c r="FL820" s="174"/>
      <c r="FM820" s="174"/>
      <c r="FN820" s="174"/>
      <c r="FO820" s="174"/>
      <c r="FP820" s="174"/>
      <c r="FQ820" s="174"/>
      <c r="FR820" s="174"/>
      <c r="FS820" s="174"/>
      <c r="FT820" s="174"/>
      <c r="FU820" s="174"/>
      <c r="FV820" s="174"/>
      <c r="FW820" s="174"/>
      <c r="FX820" s="174"/>
      <c r="FY820" s="174"/>
      <c r="FZ820" s="174"/>
      <c r="GA820" s="174"/>
      <c r="GB820" s="174"/>
      <c r="GC820" s="174"/>
      <c r="GD820" s="174"/>
      <c r="GE820" s="174"/>
      <c r="GF820" s="174"/>
      <c r="GG820" s="174"/>
      <c r="GH820" s="174"/>
      <c r="GI820" s="174"/>
      <c r="GJ820" s="174"/>
      <c r="GK820" s="174"/>
      <c r="GL820" s="174"/>
      <c r="GM820" s="174"/>
      <c r="GN820" s="174"/>
      <c r="GO820" s="174"/>
      <c r="GP820" s="174"/>
      <c r="GQ820" s="174"/>
      <c r="GR820" s="174"/>
      <c r="GS820" s="174"/>
      <c r="GT820" s="174"/>
      <c r="GU820" s="174"/>
      <c r="GV820" s="174"/>
      <c r="GW820" s="174"/>
      <c r="GX820" s="174"/>
      <c r="GY820" s="174"/>
      <c r="GZ820" s="174"/>
      <c r="HA820" s="174"/>
      <c r="HB820" s="174"/>
      <c r="HC820" s="174"/>
      <c r="HD820" s="174"/>
      <c r="HE820" s="174"/>
      <c r="HF820" s="174"/>
      <c r="HG820" s="174"/>
      <c r="HH820" s="174"/>
      <c r="HI820" s="174"/>
      <c r="HJ820" s="174"/>
      <c r="HK820" s="174"/>
      <c r="HL820" s="174"/>
      <c r="HM820" s="174"/>
      <c r="HN820" s="174"/>
      <c r="HO820" s="174"/>
      <c r="HP820" s="174"/>
      <c r="HQ820" s="174"/>
      <c r="HR820" s="174"/>
      <c r="HS820" s="174"/>
      <c r="HT820" s="174"/>
      <c r="HU820" s="174"/>
      <c r="HV820" s="174"/>
      <c r="HW820" s="174"/>
      <c r="HX820" s="174"/>
      <c r="HY820" s="174"/>
      <c r="HZ820" s="174"/>
      <c r="IA820" s="174"/>
      <c r="IB820" s="174"/>
      <c r="IC820" s="174"/>
      <c r="ID820" s="174"/>
      <c r="IE820" s="174"/>
      <c r="IF820" s="174"/>
      <c r="IG820" s="174"/>
      <c r="IH820" s="174"/>
      <c r="II820" s="174"/>
      <c r="IJ820" s="174"/>
      <c r="IK820" s="174"/>
      <c r="IL820" s="174"/>
      <c r="IM820" s="174"/>
      <c r="IN820" s="174"/>
      <c r="IO820" s="174"/>
      <c r="IP820" s="174"/>
      <c r="IQ820" s="174"/>
      <c r="IR820" s="174"/>
      <c r="IS820" s="174"/>
      <c r="IT820" s="174"/>
      <c r="IU820" s="174"/>
      <c r="IV820" s="174"/>
      <c r="IW820" s="174"/>
      <c r="IX820" s="174"/>
      <c r="IY820" s="174"/>
      <c r="IZ820" s="174"/>
      <c r="JA820" s="174"/>
      <c r="JB820" s="174"/>
      <c r="JC820" s="174"/>
      <c r="JD820" s="174"/>
      <c r="JE820" s="174"/>
      <c r="JF820" s="174"/>
      <c r="JG820" s="174"/>
      <c r="JH820" s="174"/>
      <c r="JI820" s="174"/>
      <c r="JJ820" s="174"/>
      <c r="JK820" s="174"/>
      <c r="JL820" s="174"/>
      <c r="JM820" s="174"/>
      <c r="JN820" s="174"/>
      <c r="JO820" s="174"/>
      <c r="JP820" s="174"/>
      <c r="JQ820" s="174"/>
      <c r="JR820" s="174"/>
      <c r="JS820" s="174"/>
      <c r="JT820" s="174"/>
      <c r="JU820" s="174"/>
      <c r="JV820" s="174"/>
      <c r="JW820" s="174"/>
      <c r="JX820" s="174"/>
      <c r="JY820" s="174"/>
      <c r="JZ820" s="174"/>
      <c r="KA820" s="174"/>
      <c r="KB820" s="174"/>
      <c r="KC820" s="174"/>
      <c r="KD820" s="174"/>
      <c r="KE820" s="174"/>
      <c r="KF820" s="174"/>
      <c r="KG820" s="174"/>
      <c r="KH820" s="174"/>
      <c r="KI820" s="174"/>
      <c r="KJ820" s="174"/>
      <c r="KK820" s="174"/>
      <c r="KL820" s="174"/>
      <c r="KM820" s="174"/>
      <c r="KN820" s="174"/>
      <c r="KO820" s="174"/>
      <c r="KP820" s="174"/>
      <c r="KQ820" s="174"/>
      <c r="KR820" s="174"/>
      <c r="KS820" s="174"/>
      <c r="KT820" s="174"/>
      <c r="KU820" s="174"/>
      <c r="KV820" s="174"/>
      <c r="KW820" s="174"/>
      <c r="KX820" s="174"/>
      <c r="KY820" s="174"/>
      <c r="KZ820" s="174"/>
      <c r="LA820" s="174"/>
      <c r="LB820" s="174"/>
      <c r="LC820" s="174"/>
      <c r="LD820" s="174"/>
      <c r="LE820" s="174"/>
      <c r="LF820" s="174"/>
      <c r="LG820" s="174"/>
      <c r="LH820" s="174"/>
      <c r="LI820" s="174"/>
      <c r="LJ820" s="174"/>
      <c r="LK820" s="174"/>
      <c r="LL820" s="174"/>
      <c r="LM820" s="174"/>
      <c r="LN820" s="174"/>
      <c r="LO820" s="174"/>
      <c r="LP820" s="174"/>
      <c r="LQ820" s="174"/>
      <c r="LR820" s="174"/>
      <c r="LS820" s="174"/>
      <c r="LT820" s="174"/>
      <c r="LU820" s="174"/>
      <c r="LV820" s="174"/>
      <c r="LW820" s="174"/>
      <c r="LX820" s="174"/>
      <c r="LY820" s="174"/>
      <c r="LZ820" s="174"/>
      <c r="MA820" s="174"/>
      <c r="MB820" s="174"/>
      <c r="MC820" s="174"/>
      <c r="MD820" s="174"/>
      <c r="ME820" s="174"/>
      <c r="MF820" s="174"/>
      <c r="MG820" s="174"/>
      <c r="MH820" s="174"/>
      <c r="MI820" s="174"/>
      <c r="MJ820" s="174"/>
      <c r="MK820" s="174"/>
      <c r="ML820" s="174"/>
      <c r="MM820" s="174"/>
      <c r="MN820" s="174"/>
      <c r="MO820" s="174"/>
      <c r="MP820" s="174"/>
      <c r="MQ820" s="174"/>
      <c r="MR820" s="174"/>
      <c r="MS820" s="174"/>
      <c r="MT820" s="174"/>
      <c r="MU820" s="174"/>
      <c r="MV820" s="174"/>
      <c r="MW820" s="174"/>
      <c r="MX820" s="174"/>
      <c r="MY820" s="174"/>
      <c r="MZ820" s="174"/>
      <c r="NA820" s="174"/>
      <c r="NB820" s="174"/>
      <c r="NC820" s="174"/>
      <c r="ND820" s="174"/>
      <c r="NE820" s="174"/>
      <c r="NF820" s="174"/>
      <c r="NG820" s="174"/>
      <c r="NH820" s="174"/>
      <c r="NI820" s="174"/>
      <c r="NJ820" s="174"/>
      <c r="NK820" s="174"/>
      <c r="NL820" s="174"/>
      <c r="NM820" s="174"/>
      <c r="NN820" s="174"/>
      <c r="NO820" s="174"/>
      <c r="NP820" s="174"/>
      <c r="NQ820" s="174"/>
      <c r="NR820" s="174"/>
      <c r="NS820" s="174"/>
      <c r="NT820" s="174"/>
      <c r="NU820" s="174"/>
      <c r="NV820" s="174"/>
      <c r="NW820" s="174"/>
      <c r="NX820" s="174"/>
      <c r="NY820" s="174"/>
      <c r="NZ820" s="174"/>
      <c r="OA820" s="174"/>
      <c r="OB820" s="174"/>
      <c r="OC820" s="174"/>
      <c r="OD820" s="174"/>
      <c r="OE820" s="174"/>
      <c r="OF820" s="174"/>
      <c r="OG820" s="174"/>
      <c r="OH820" s="174"/>
      <c r="OI820" s="174"/>
      <c r="OJ820" s="174"/>
      <c r="OK820" s="174"/>
      <c r="OL820" s="174"/>
      <c r="OM820" s="174"/>
      <c r="ON820" s="174"/>
      <c r="OO820" s="174"/>
      <c r="OP820" s="174"/>
      <c r="OQ820" s="174"/>
      <c r="OR820" s="174"/>
      <c r="OS820" s="174"/>
      <c r="OT820" s="174"/>
      <c r="OU820" s="174"/>
      <c r="OV820" s="174"/>
      <c r="OW820" s="174"/>
      <c r="OX820" s="174"/>
      <c r="OY820" s="174"/>
      <c r="OZ820" s="174"/>
      <c r="PA820" s="174"/>
      <c r="PB820" s="174"/>
      <c r="PC820" s="174"/>
      <c r="PD820" s="174"/>
      <c r="PE820" s="174"/>
      <c r="PF820" s="174"/>
      <c r="PG820" s="174"/>
      <c r="PH820" s="174"/>
      <c r="PI820" s="174"/>
      <c r="PJ820" s="174"/>
      <c r="PK820" s="174"/>
      <c r="PL820" s="174"/>
      <c r="PM820" s="174"/>
      <c r="PN820" s="174"/>
      <c r="PO820" s="174"/>
      <c r="PP820" s="174"/>
      <c r="PQ820" s="174"/>
      <c r="PR820" s="174"/>
      <c r="PS820" s="174"/>
      <c r="PT820" s="174"/>
      <c r="PU820" s="174"/>
      <c r="PV820" s="174"/>
      <c r="PW820" s="174"/>
      <c r="PX820" s="174"/>
      <c r="PY820" s="174"/>
      <c r="PZ820" s="174"/>
      <c r="QA820" s="174"/>
      <c r="QB820" s="174"/>
      <c r="QC820" s="174"/>
      <c r="QD820" s="174"/>
      <c r="QE820" s="174"/>
      <c r="QF820" s="174"/>
      <c r="QG820" s="174"/>
      <c r="QH820" s="174"/>
      <c r="QI820" s="174"/>
      <c r="QJ820" s="174"/>
      <c r="QK820" s="174"/>
      <c r="QL820" s="174"/>
      <c r="QM820" s="174"/>
      <c r="QN820" s="174"/>
      <c r="QO820" s="174"/>
      <c r="QP820" s="174"/>
      <c r="QQ820" s="174"/>
      <c r="QR820" s="174"/>
      <c r="QS820" s="174"/>
      <c r="QT820" s="174"/>
      <c r="QU820" s="174"/>
      <c r="QV820" s="174"/>
      <c r="QW820" s="174"/>
      <c r="QX820" s="174"/>
      <c r="QY820" s="174"/>
      <c r="QZ820" s="174"/>
      <c r="RA820" s="174"/>
      <c r="RB820" s="174"/>
      <c r="RC820" s="174"/>
      <c r="RD820" s="174"/>
      <c r="RE820" s="174"/>
      <c r="RF820" s="174"/>
      <c r="RG820" s="174"/>
      <c r="RH820" s="174"/>
      <c r="RI820" s="174"/>
      <c r="RJ820" s="174"/>
      <c r="RK820" s="174"/>
      <c r="RL820" s="174"/>
      <c r="RM820" s="174"/>
      <c r="RN820" s="174"/>
      <c r="RO820" s="174"/>
      <c r="RP820" s="174"/>
      <c r="RQ820" s="174"/>
      <c r="RR820" s="174"/>
      <c r="RS820" s="174"/>
      <c r="RT820" s="174"/>
      <c r="RU820" s="174"/>
      <c r="RV820" s="174"/>
      <c r="RW820" s="174"/>
      <c r="RX820" s="174"/>
      <c r="RY820" s="174"/>
      <c r="RZ820" s="174"/>
      <c r="SA820" s="174"/>
      <c r="SB820" s="174"/>
      <c r="SC820" s="174"/>
      <c r="SD820" s="174"/>
      <c r="SE820" s="174"/>
      <c r="SF820" s="174"/>
      <c r="SG820" s="174"/>
      <c r="SH820" s="174"/>
      <c r="SI820" s="174"/>
      <c r="SJ820" s="174"/>
      <c r="SK820" s="174"/>
      <c r="SL820" s="174"/>
      <c r="SM820" s="174"/>
      <c r="SN820" s="174"/>
      <c r="SO820" s="174"/>
      <c r="SP820" s="174"/>
      <c r="SQ820" s="174"/>
      <c r="SR820" s="174"/>
      <c r="SS820" s="174"/>
      <c r="ST820" s="174"/>
      <c r="SU820" s="174"/>
      <c r="SV820" s="174"/>
      <c r="SW820" s="174"/>
      <c r="SX820" s="174"/>
      <c r="SY820" s="174"/>
      <c r="SZ820" s="174"/>
      <c r="TA820" s="174"/>
      <c r="TB820" s="174"/>
      <c r="TC820" s="174"/>
      <c r="TD820" s="174"/>
      <c r="TE820" s="174"/>
      <c r="TF820" s="174"/>
      <c r="TG820" s="174"/>
      <c r="TH820" s="174"/>
      <c r="TI820" s="174"/>
      <c r="TJ820" s="174"/>
      <c r="TK820" s="174"/>
      <c r="TL820" s="174"/>
      <c r="TM820" s="174"/>
      <c r="TN820" s="174"/>
      <c r="TO820" s="174"/>
      <c r="TP820" s="174"/>
      <c r="TQ820" s="174"/>
      <c r="TR820" s="174"/>
      <c r="TS820" s="174"/>
      <c r="TT820" s="174"/>
      <c r="TU820" s="174"/>
      <c r="TV820" s="174"/>
      <c r="TW820" s="174"/>
      <c r="TX820" s="174"/>
      <c r="TY820" s="174"/>
      <c r="TZ820" s="174"/>
      <c r="UA820" s="174"/>
      <c r="UB820" s="174"/>
      <c r="UC820" s="174"/>
      <c r="UD820" s="174"/>
      <c r="UE820" s="174"/>
      <c r="UF820" s="174"/>
      <c r="UG820" s="174"/>
      <c r="UH820" s="174"/>
      <c r="UI820" s="174"/>
      <c r="UJ820" s="174"/>
      <c r="UK820" s="174"/>
      <c r="UL820" s="174"/>
      <c r="UM820" s="174"/>
      <c r="UN820" s="174"/>
      <c r="UO820" s="174"/>
      <c r="UP820" s="174"/>
      <c r="UQ820" s="174"/>
      <c r="UR820" s="174"/>
      <c r="US820" s="174"/>
      <c r="UT820" s="174"/>
      <c r="UU820" s="174"/>
      <c r="UV820" s="174"/>
      <c r="UW820" s="174"/>
      <c r="UX820" s="174"/>
      <c r="UY820" s="174"/>
      <c r="UZ820" s="174"/>
      <c r="VA820" s="174"/>
      <c r="VB820" s="174"/>
      <c r="VC820" s="174"/>
      <c r="VD820" s="174"/>
      <c r="VE820" s="174"/>
      <c r="VF820" s="174"/>
      <c r="VG820" s="174"/>
      <c r="VH820" s="174"/>
      <c r="VI820" s="174"/>
      <c r="VJ820" s="174"/>
      <c r="VK820" s="174"/>
      <c r="VL820" s="174"/>
      <c r="VM820" s="174"/>
      <c r="VN820" s="174"/>
      <c r="VO820" s="174"/>
      <c r="VP820" s="174"/>
      <c r="VQ820" s="174"/>
      <c r="VR820" s="174"/>
      <c r="VS820" s="174"/>
      <c r="VT820" s="174"/>
      <c r="VU820" s="174"/>
      <c r="VV820" s="174"/>
      <c r="VW820" s="174"/>
    </row>
    <row r="821" spans="1:595" s="173" customFormat="1" ht="56.25" customHeight="1">
      <c r="A821" s="798"/>
      <c r="B821" s="305" t="s">
        <v>780</v>
      </c>
      <c r="C821" s="676"/>
      <c r="D821" s="680"/>
      <c r="E821" s="681" t="s">
        <v>1689</v>
      </c>
      <c r="F821" s="659" t="s">
        <v>51</v>
      </c>
      <c r="G821" s="664">
        <v>45292</v>
      </c>
      <c r="H821" s="664" t="s">
        <v>1690</v>
      </c>
      <c r="I821" s="243" t="s">
        <v>352</v>
      </c>
      <c r="J821" s="243" t="s">
        <v>260</v>
      </c>
      <c r="K821" s="243" t="s">
        <v>1688</v>
      </c>
      <c r="L821" s="169" t="s">
        <v>1680</v>
      </c>
      <c r="M821" s="155">
        <v>322600</v>
      </c>
      <c r="N821" s="155">
        <v>322600</v>
      </c>
      <c r="O821" s="155">
        <v>352300</v>
      </c>
      <c r="P821" s="168">
        <v>271000</v>
      </c>
      <c r="Q821" s="161">
        <v>271000</v>
      </c>
      <c r="R821" s="161">
        <v>271000</v>
      </c>
      <c r="S821" s="545">
        <v>3</v>
      </c>
      <c r="AU821" s="174"/>
      <c r="AV821" s="174"/>
      <c r="AW821" s="174"/>
      <c r="AX821" s="174"/>
      <c r="AY821" s="174"/>
      <c r="AZ821" s="174"/>
      <c r="BA821" s="174"/>
      <c r="BB821" s="174"/>
      <c r="BC821" s="174"/>
      <c r="BD821" s="174"/>
      <c r="BE821" s="174"/>
      <c r="BF821" s="174"/>
      <c r="BG821" s="174"/>
      <c r="BH821" s="174"/>
      <c r="BI821" s="174"/>
      <c r="BJ821" s="174"/>
      <c r="BK821" s="174"/>
      <c r="BL821" s="174"/>
      <c r="BM821" s="174"/>
      <c r="BN821" s="174"/>
      <c r="BO821" s="174"/>
      <c r="BP821" s="174"/>
      <c r="BQ821" s="174"/>
      <c r="BR821" s="174"/>
      <c r="BS821" s="174"/>
      <c r="BT821" s="174"/>
      <c r="BU821" s="174"/>
      <c r="BV821" s="174"/>
      <c r="BW821" s="174"/>
      <c r="BX821" s="174"/>
      <c r="BY821" s="174"/>
      <c r="BZ821" s="174"/>
      <c r="CA821" s="174"/>
      <c r="CB821" s="174"/>
      <c r="CC821" s="174"/>
      <c r="CD821" s="174"/>
      <c r="CE821" s="174"/>
      <c r="CF821" s="174"/>
      <c r="CG821" s="174"/>
      <c r="CH821" s="174"/>
      <c r="CI821" s="174"/>
      <c r="CJ821" s="174"/>
      <c r="CK821" s="174"/>
      <c r="CL821" s="174"/>
      <c r="CM821" s="174"/>
      <c r="CN821" s="174"/>
      <c r="CO821" s="174"/>
      <c r="CP821" s="174"/>
      <c r="CQ821" s="174"/>
      <c r="CR821" s="174"/>
      <c r="CS821" s="174"/>
      <c r="CT821" s="174"/>
      <c r="CU821" s="174"/>
      <c r="CV821" s="174"/>
      <c r="CW821" s="174"/>
      <c r="CX821" s="174"/>
      <c r="CY821" s="174"/>
      <c r="CZ821" s="174"/>
      <c r="DA821" s="174"/>
      <c r="DB821" s="174"/>
      <c r="DC821" s="174"/>
      <c r="DD821" s="174"/>
      <c r="DE821" s="174"/>
      <c r="DF821" s="174"/>
      <c r="DG821" s="174"/>
      <c r="DH821" s="174"/>
      <c r="DI821" s="174"/>
      <c r="DJ821" s="174"/>
      <c r="DK821" s="174"/>
      <c r="DL821" s="174"/>
      <c r="DM821" s="174"/>
      <c r="DN821" s="174"/>
      <c r="DO821" s="174"/>
      <c r="DP821" s="174"/>
      <c r="DQ821" s="174"/>
      <c r="DR821" s="174"/>
      <c r="DS821" s="174"/>
      <c r="DT821" s="174"/>
      <c r="DU821" s="174"/>
      <c r="DV821" s="174"/>
      <c r="DW821" s="174"/>
      <c r="DX821" s="174"/>
      <c r="DY821" s="174"/>
      <c r="DZ821" s="174"/>
      <c r="EA821" s="174"/>
      <c r="EB821" s="174"/>
      <c r="EC821" s="174"/>
      <c r="ED821" s="174"/>
      <c r="EE821" s="174"/>
      <c r="EF821" s="174"/>
      <c r="EG821" s="174"/>
      <c r="EH821" s="174"/>
      <c r="EI821" s="174"/>
      <c r="EJ821" s="174"/>
      <c r="EK821" s="174"/>
      <c r="EL821" s="174"/>
      <c r="EM821" s="174"/>
      <c r="EN821" s="174"/>
      <c r="EO821" s="174"/>
      <c r="EP821" s="174"/>
      <c r="EQ821" s="174"/>
      <c r="ER821" s="174"/>
      <c r="ES821" s="174"/>
      <c r="ET821" s="174"/>
      <c r="EU821" s="174"/>
      <c r="EV821" s="174"/>
      <c r="EW821" s="174"/>
      <c r="EX821" s="174"/>
      <c r="EY821" s="174"/>
      <c r="EZ821" s="174"/>
      <c r="FA821" s="174"/>
      <c r="FB821" s="174"/>
      <c r="FC821" s="174"/>
      <c r="FD821" s="174"/>
      <c r="FE821" s="174"/>
      <c r="FF821" s="174"/>
      <c r="FG821" s="174"/>
      <c r="FH821" s="174"/>
      <c r="FI821" s="174"/>
      <c r="FJ821" s="174"/>
      <c r="FK821" s="174"/>
      <c r="FL821" s="174"/>
      <c r="FM821" s="174"/>
      <c r="FN821" s="174"/>
      <c r="FO821" s="174"/>
      <c r="FP821" s="174"/>
      <c r="FQ821" s="174"/>
      <c r="FR821" s="174"/>
      <c r="FS821" s="174"/>
      <c r="FT821" s="174"/>
      <c r="FU821" s="174"/>
      <c r="FV821" s="174"/>
      <c r="FW821" s="174"/>
      <c r="FX821" s="174"/>
      <c r="FY821" s="174"/>
      <c r="FZ821" s="174"/>
      <c r="GA821" s="174"/>
      <c r="GB821" s="174"/>
      <c r="GC821" s="174"/>
      <c r="GD821" s="174"/>
      <c r="GE821" s="174"/>
      <c r="GF821" s="174"/>
      <c r="GG821" s="174"/>
      <c r="GH821" s="174"/>
      <c r="GI821" s="174"/>
      <c r="GJ821" s="174"/>
      <c r="GK821" s="174"/>
      <c r="GL821" s="174"/>
      <c r="GM821" s="174"/>
      <c r="GN821" s="174"/>
      <c r="GO821" s="174"/>
      <c r="GP821" s="174"/>
      <c r="GQ821" s="174"/>
      <c r="GR821" s="174"/>
      <c r="GS821" s="174"/>
      <c r="GT821" s="174"/>
      <c r="GU821" s="174"/>
      <c r="GV821" s="174"/>
      <c r="GW821" s="174"/>
      <c r="GX821" s="174"/>
      <c r="GY821" s="174"/>
      <c r="GZ821" s="174"/>
      <c r="HA821" s="174"/>
      <c r="HB821" s="174"/>
      <c r="HC821" s="174"/>
      <c r="HD821" s="174"/>
      <c r="HE821" s="174"/>
      <c r="HF821" s="174"/>
      <c r="HG821" s="174"/>
      <c r="HH821" s="174"/>
      <c r="HI821" s="174"/>
      <c r="HJ821" s="174"/>
      <c r="HK821" s="174"/>
      <c r="HL821" s="174"/>
      <c r="HM821" s="174"/>
      <c r="HN821" s="174"/>
      <c r="HO821" s="174"/>
      <c r="HP821" s="174"/>
      <c r="HQ821" s="174"/>
      <c r="HR821" s="174"/>
      <c r="HS821" s="174"/>
      <c r="HT821" s="174"/>
      <c r="HU821" s="174"/>
      <c r="HV821" s="174"/>
      <c r="HW821" s="174"/>
      <c r="HX821" s="174"/>
      <c r="HY821" s="174"/>
      <c r="HZ821" s="174"/>
      <c r="IA821" s="174"/>
      <c r="IB821" s="174"/>
      <c r="IC821" s="174"/>
      <c r="ID821" s="174"/>
      <c r="IE821" s="174"/>
      <c r="IF821" s="174"/>
      <c r="IG821" s="174"/>
      <c r="IH821" s="174"/>
      <c r="II821" s="174"/>
      <c r="IJ821" s="174"/>
      <c r="IK821" s="174"/>
      <c r="IL821" s="174"/>
      <c r="IM821" s="174"/>
      <c r="IN821" s="174"/>
      <c r="IO821" s="174"/>
      <c r="IP821" s="174"/>
      <c r="IQ821" s="174"/>
      <c r="IR821" s="174"/>
      <c r="IS821" s="174"/>
      <c r="IT821" s="174"/>
      <c r="IU821" s="174"/>
      <c r="IV821" s="174"/>
      <c r="IW821" s="174"/>
      <c r="IX821" s="174"/>
      <c r="IY821" s="174"/>
      <c r="IZ821" s="174"/>
      <c r="JA821" s="174"/>
      <c r="JB821" s="174"/>
      <c r="JC821" s="174"/>
      <c r="JD821" s="174"/>
      <c r="JE821" s="174"/>
      <c r="JF821" s="174"/>
      <c r="JG821" s="174"/>
      <c r="JH821" s="174"/>
      <c r="JI821" s="174"/>
      <c r="JJ821" s="174"/>
      <c r="JK821" s="174"/>
      <c r="JL821" s="174"/>
      <c r="JM821" s="174"/>
      <c r="JN821" s="174"/>
      <c r="JO821" s="174"/>
      <c r="JP821" s="174"/>
      <c r="JQ821" s="174"/>
      <c r="JR821" s="174"/>
      <c r="JS821" s="174"/>
      <c r="JT821" s="174"/>
      <c r="JU821" s="174"/>
      <c r="JV821" s="174"/>
      <c r="JW821" s="174"/>
      <c r="JX821" s="174"/>
      <c r="JY821" s="174"/>
      <c r="JZ821" s="174"/>
      <c r="KA821" s="174"/>
      <c r="KB821" s="174"/>
      <c r="KC821" s="174"/>
      <c r="KD821" s="174"/>
      <c r="KE821" s="174"/>
      <c r="KF821" s="174"/>
      <c r="KG821" s="174"/>
      <c r="KH821" s="174"/>
      <c r="KI821" s="174"/>
      <c r="KJ821" s="174"/>
      <c r="KK821" s="174"/>
      <c r="KL821" s="174"/>
      <c r="KM821" s="174"/>
      <c r="KN821" s="174"/>
      <c r="KO821" s="174"/>
      <c r="KP821" s="174"/>
      <c r="KQ821" s="174"/>
      <c r="KR821" s="174"/>
      <c r="KS821" s="174"/>
      <c r="KT821" s="174"/>
      <c r="KU821" s="174"/>
      <c r="KV821" s="174"/>
      <c r="KW821" s="174"/>
      <c r="KX821" s="174"/>
      <c r="KY821" s="174"/>
      <c r="KZ821" s="174"/>
      <c r="LA821" s="174"/>
      <c r="LB821" s="174"/>
      <c r="LC821" s="174"/>
      <c r="LD821" s="174"/>
      <c r="LE821" s="174"/>
      <c r="LF821" s="174"/>
      <c r="LG821" s="174"/>
      <c r="LH821" s="174"/>
      <c r="LI821" s="174"/>
      <c r="LJ821" s="174"/>
      <c r="LK821" s="174"/>
      <c r="LL821" s="174"/>
      <c r="LM821" s="174"/>
      <c r="LN821" s="174"/>
      <c r="LO821" s="174"/>
      <c r="LP821" s="174"/>
      <c r="LQ821" s="174"/>
      <c r="LR821" s="174"/>
      <c r="LS821" s="174"/>
      <c r="LT821" s="174"/>
      <c r="LU821" s="174"/>
      <c r="LV821" s="174"/>
      <c r="LW821" s="174"/>
      <c r="LX821" s="174"/>
      <c r="LY821" s="174"/>
      <c r="LZ821" s="174"/>
      <c r="MA821" s="174"/>
      <c r="MB821" s="174"/>
      <c r="MC821" s="174"/>
      <c r="MD821" s="174"/>
      <c r="ME821" s="174"/>
      <c r="MF821" s="174"/>
      <c r="MG821" s="174"/>
      <c r="MH821" s="174"/>
      <c r="MI821" s="174"/>
      <c r="MJ821" s="174"/>
      <c r="MK821" s="174"/>
      <c r="ML821" s="174"/>
      <c r="MM821" s="174"/>
      <c r="MN821" s="174"/>
      <c r="MO821" s="174"/>
      <c r="MP821" s="174"/>
      <c r="MQ821" s="174"/>
      <c r="MR821" s="174"/>
      <c r="MS821" s="174"/>
      <c r="MT821" s="174"/>
      <c r="MU821" s="174"/>
      <c r="MV821" s="174"/>
      <c r="MW821" s="174"/>
      <c r="MX821" s="174"/>
      <c r="MY821" s="174"/>
      <c r="MZ821" s="174"/>
      <c r="NA821" s="174"/>
      <c r="NB821" s="174"/>
      <c r="NC821" s="174"/>
      <c r="ND821" s="174"/>
      <c r="NE821" s="174"/>
      <c r="NF821" s="174"/>
      <c r="NG821" s="174"/>
      <c r="NH821" s="174"/>
      <c r="NI821" s="174"/>
      <c r="NJ821" s="174"/>
      <c r="NK821" s="174"/>
      <c r="NL821" s="174"/>
      <c r="NM821" s="174"/>
      <c r="NN821" s="174"/>
      <c r="NO821" s="174"/>
      <c r="NP821" s="174"/>
      <c r="NQ821" s="174"/>
      <c r="NR821" s="174"/>
      <c r="NS821" s="174"/>
      <c r="NT821" s="174"/>
      <c r="NU821" s="174"/>
      <c r="NV821" s="174"/>
      <c r="NW821" s="174"/>
      <c r="NX821" s="174"/>
      <c r="NY821" s="174"/>
      <c r="NZ821" s="174"/>
      <c r="OA821" s="174"/>
      <c r="OB821" s="174"/>
      <c r="OC821" s="174"/>
      <c r="OD821" s="174"/>
      <c r="OE821" s="174"/>
      <c r="OF821" s="174"/>
      <c r="OG821" s="174"/>
      <c r="OH821" s="174"/>
      <c r="OI821" s="174"/>
      <c r="OJ821" s="174"/>
      <c r="OK821" s="174"/>
      <c r="OL821" s="174"/>
      <c r="OM821" s="174"/>
      <c r="ON821" s="174"/>
      <c r="OO821" s="174"/>
      <c r="OP821" s="174"/>
      <c r="OQ821" s="174"/>
      <c r="OR821" s="174"/>
      <c r="OS821" s="174"/>
      <c r="OT821" s="174"/>
      <c r="OU821" s="174"/>
      <c r="OV821" s="174"/>
      <c r="OW821" s="174"/>
      <c r="OX821" s="174"/>
      <c r="OY821" s="174"/>
      <c r="OZ821" s="174"/>
      <c r="PA821" s="174"/>
      <c r="PB821" s="174"/>
      <c r="PC821" s="174"/>
      <c r="PD821" s="174"/>
      <c r="PE821" s="174"/>
      <c r="PF821" s="174"/>
      <c r="PG821" s="174"/>
      <c r="PH821" s="174"/>
      <c r="PI821" s="174"/>
      <c r="PJ821" s="174"/>
      <c r="PK821" s="174"/>
      <c r="PL821" s="174"/>
      <c r="PM821" s="174"/>
      <c r="PN821" s="174"/>
      <c r="PO821" s="174"/>
      <c r="PP821" s="174"/>
      <c r="PQ821" s="174"/>
      <c r="PR821" s="174"/>
      <c r="PS821" s="174"/>
      <c r="PT821" s="174"/>
      <c r="PU821" s="174"/>
      <c r="PV821" s="174"/>
      <c r="PW821" s="174"/>
      <c r="PX821" s="174"/>
      <c r="PY821" s="174"/>
      <c r="PZ821" s="174"/>
      <c r="QA821" s="174"/>
      <c r="QB821" s="174"/>
      <c r="QC821" s="174"/>
      <c r="QD821" s="174"/>
      <c r="QE821" s="174"/>
      <c r="QF821" s="174"/>
      <c r="QG821" s="174"/>
      <c r="QH821" s="174"/>
      <c r="QI821" s="174"/>
      <c r="QJ821" s="174"/>
      <c r="QK821" s="174"/>
      <c r="QL821" s="174"/>
      <c r="QM821" s="174"/>
      <c r="QN821" s="174"/>
      <c r="QO821" s="174"/>
      <c r="QP821" s="174"/>
      <c r="QQ821" s="174"/>
      <c r="QR821" s="174"/>
      <c r="QS821" s="174"/>
      <c r="QT821" s="174"/>
      <c r="QU821" s="174"/>
      <c r="QV821" s="174"/>
      <c r="QW821" s="174"/>
      <c r="QX821" s="174"/>
      <c r="QY821" s="174"/>
      <c r="QZ821" s="174"/>
      <c r="RA821" s="174"/>
      <c r="RB821" s="174"/>
      <c r="RC821" s="174"/>
      <c r="RD821" s="174"/>
      <c r="RE821" s="174"/>
      <c r="RF821" s="174"/>
      <c r="RG821" s="174"/>
      <c r="RH821" s="174"/>
      <c r="RI821" s="174"/>
      <c r="RJ821" s="174"/>
      <c r="RK821" s="174"/>
      <c r="RL821" s="174"/>
      <c r="RM821" s="174"/>
      <c r="RN821" s="174"/>
      <c r="RO821" s="174"/>
      <c r="RP821" s="174"/>
      <c r="RQ821" s="174"/>
      <c r="RR821" s="174"/>
      <c r="RS821" s="174"/>
      <c r="RT821" s="174"/>
      <c r="RU821" s="174"/>
      <c r="RV821" s="174"/>
      <c r="RW821" s="174"/>
      <c r="RX821" s="174"/>
      <c r="RY821" s="174"/>
      <c r="RZ821" s="174"/>
      <c r="SA821" s="174"/>
      <c r="SB821" s="174"/>
      <c r="SC821" s="174"/>
      <c r="SD821" s="174"/>
      <c r="SE821" s="174"/>
      <c r="SF821" s="174"/>
      <c r="SG821" s="174"/>
      <c r="SH821" s="174"/>
      <c r="SI821" s="174"/>
      <c r="SJ821" s="174"/>
      <c r="SK821" s="174"/>
      <c r="SL821" s="174"/>
      <c r="SM821" s="174"/>
      <c r="SN821" s="174"/>
      <c r="SO821" s="174"/>
      <c r="SP821" s="174"/>
      <c r="SQ821" s="174"/>
      <c r="SR821" s="174"/>
      <c r="SS821" s="174"/>
      <c r="ST821" s="174"/>
      <c r="SU821" s="174"/>
      <c r="SV821" s="174"/>
      <c r="SW821" s="174"/>
      <c r="SX821" s="174"/>
      <c r="SY821" s="174"/>
      <c r="SZ821" s="174"/>
      <c r="TA821" s="174"/>
      <c r="TB821" s="174"/>
      <c r="TC821" s="174"/>
      <c r="TD821" s="174"/>
      <c r="TE821" s="174"/>
      <c r="TF821" s="174"/>
      <c r="TG821" s="174"/>
      <c r="TH821" s="174"/>
      <c r="TI821" s="174"/>
      <c r="TJ821" s="174"/>
      <c r="TK821" s="174"/>
      <c r="TL821" s="174"/>
      <c r="TM821" s="174"/>
      <c r="TN821" s="174"/>
      <c r="TO821" s="174"/>
      <c r="TP821" s="174"/>
      <c r="TQ821" s="174"/>
      <c r="TR821" s="174"/>
      <c r="TS821" s="174"/>
      <c r="TT821" s="174"/>
      <c r="TU821" s="174"/>
      <c r="TV821" s="174"/>
      <c r="TW821" s="174"/>
      <c r="TX821" s="174"/>
      <c r="TY821" s="174"/>
      <c r="TZ821" s="174"/>
      <c r="UA821" s="174"/>
      <c r="UB821" s="174"/>
      <c r="UC821" s="174"/>
      <c r="UD821" s="174"/>
      <c r="UE821" s="174"/>
      <c r="UF821" s="174"/>
      <c r="UG821" s="174"/>
      <c r="UH821" s="174"/>
      <c r="UI821" s="174"/>
      <c r="UJ821" s="174"/>
      <c r="UK821" s="174"/>
      <c r="UL821" s="174"/>
      <c r="UM821" s="174"/>
      <c r="UN821" s="174"/>
      <c r="UO821" s="174"/>
      <c r="UP821" s="174"/>
      <c r="UQ821" s="174"/>
      <c r="UR821" s="174"/>
      <c r="US821" s="174"/>
      <c r="UT821" s="174"/>
      <c r="UU821" s="174"/>
      <c r="UV821" s="174"/>
      <c r="UW821" s="174"/>
      <c r="UX821" s="174"/>
      <c r="UY821" s="174"/>
      <c r="UZ821" s="174"/>
      <c r="VA821" s="174"/>
      <c r="VB821" s="174"/>
      <c r="VC821" s="174"/>
      <c r="VD821" s="174"/>
      <c r="VE821" s="174"/>
      <c r="VF821" s="174"/>
      <c r="VG821" s="174"/>
      <c r="VH821" s="174"/>
      <c r="VI821" s="174"/>
      <c r="VJ821" s="174"/>
      <c r="VK821" s="174"/>
      <c r="VL821" s="174"/>
      <c r="VM821" s="174"/>
      <c r="VN821" s="174"/>
      <c r="VO821" s="174"/>
      <c r="VP821" s="174"/>
      <c r="VQ821" s="174"/>
      <c r="VR821" s="174"/>
      <c r="VS821" s="174"/>
      <c r="VT821" s="174"/>
      <c r="VU821" s="174"/>
      <c r="VV821" s="174"/>
      <c r="VW821" s="174"/>
    </row>
    <row r="822" spans="1:595" s="173" customFormat="1" ht="28.5" customHeight="1">
      <c r="A822" s="798"/>
      <c r="B822" s="305" t="s">
        <v>1691</v>
      </c>
      <c r="C822" s="658"/>
      <c r="D822" s="660"/>
      <c r="E822" s="682"/>
      <c r="F822" s="690"/>
      <c r="G822" s="690"/>
      <c r="H822" s="690"/>
      <c r="I822" s="243" t="s">
        <v>352</v>
      </c>
      <c r="J822" s="243" t="s">
        <v>260</v>
      </c>
      <c r="K822" s="243" t="s">
        <v>1688</v>
      </c>
      <c r="L822" s="169" t="s">
        <v>424</v>
      </c>
      <c r="M822" s="155">
        <v>1019700</v>
      </c>
      <c r="N822" s="155">
        <v>1019700</v>
      </c>
      <c r="O822" s="155">
        <v>804000</v>
      </c>
      <c r="P822" s="168">
        <v>885300</v>
      </c>
      <c r="Q822" s="161">
        <v>885300</v>
      </c>
      <c r="R822" s="161">
        <v>885300</v>
      </c>
      <c r="S822" s="545">
        <v>3</v>
      </c>
      <c r="AU822" s="174"/>
      <c r="AV822" s="174"/>
      <c r="AW822" s="174"/>
      <c r="AX822" s="174"/>
      <c r="AY822" s="174"/>
      <c r="AZ822" s="174"/>
      <c r="BA822" s="174"/>
      <c r="BB822" s="174"/>
      <c r="BC822" s="174"/>
      <c r="BD822" s="174"/>
      <c r="BE822" s="174"/>
      <c r="BF822" s="174"/>
      <c r="BG822" s="174"/>
      <c r="BH822" s="174"/>
      <c r="BI822" s="174"/>
      <c r="BJ822" s="174"/>
      <c r="BK822" s="174"/>
      <c r="BL822" s="174"/>
      <c r="BM822" s="174"/>
      <c r="BN822" s="174"/>
      <c r="BO822" s="174"/>
      <c r="BP822" s="174"/>
      <c r="BQ822" s="174"/>
      <c r="BR822" s="174"/>
      <c r="BS822" s="174"/>
      <c r="BT822" s="174"/>
      <c r="BU822" s="174"/>
      <c r="BV822" s="174"/>
      <c r="BW822" s="174"/>
      <c r="BX822" s="174"/>
      <c r="BY822" s="174"/>
      <c r="BZ822" s="174"/>
      <c r="CA822" s="174"/>
      <c r="CB822" s="174"/>
      <c r="CC822" s="174"/>
      <c r="CD822" s="174"/>
      <c r="CE822" s="174"/>
      <c r="CF822" s="174"/>
      <c r="CG822" s="174"/>
      <c r="CH822" s="174"/>
      <c r="CI822" s="174"/>
      <c r="CJ822" s="174"/>
      <c r="CK822" s="174"/>
      <c r="CL822" s="174"/>
      <c r="CM822" s="174"/>
      <c r="CN822" s="174"/>
      <c r="CO822" s="174"/>
      <c r="CP822" s="174"/>
      <c r="CQ822" s="174"/>
      <c r="CR822" s="174"/>
      <c r="CS822" s="174"/>
      <c r="CT822" s="174"/>
      <c r="CU822" s="174"/>
      <c r="CV822" s="174"/>
      <c r="CW822" s="174"/>
      <c r="CX822" s="174"/>
      <c r="CY822" s="174"/>
      <c r="CZ822" s="174"/>
      <c r="DA822" s="174"/>
      <c r="DB822" s="174"/>
      <c r="DC822" s="174"/>
      <c r="DD822" s="174"/>
      <c r="DE822" s="174"/>
      <c r="DF822" s="174"/>
      <c r="DG822" s="174"/>
      <c r="DH822" s="174"/>
      <c r="DI822" s="174"/>
      <c r="DJ822" s="174"/>
      <c r="DK822" s="174"/>
      <c r="DL822" s="174"/>
      <c r="DM822" s="174"/>
      <c r="DN822" s="174"/>
      <c r="DO822" s="174"/>
      <c r="DP822" s="174"/>
      <c r="DQ822" s="174"/>
      <c r="DR822" s="174"/>
      <c r="DS822" s="174"/>
      <c r="DT822" s="174"/>
      <c r="DU822" s="174"/>
      <c r="DV822" s="174"/>
      <c r="DW822" s="174"/>
      <c r="DX822" s="174"/>
      <c r="DY822" s="174"/>
      <c r="DZ822" s="174"/>
      <c r="EA822" s="174"/>
      <c r="EB822" s="174"/>
      <c r="EC822" s="174"/>
      <c r="ED822" s="174"/>
      <c r="EE822" s="174"/>
      <c r="EF822" s="174"/>
      <c r="EG822" s="174"/>
      <c r="EH822" s="174"/>
      <c r="EI822" s="174"/>
      <c r="EJ822" s="174"/>
      <c r="EK822" s="174"/>
      <c r="EL822" s="174"/>
      <c r="EM822" s="174"/>
      <c r="EN822" s="174"/>
      <c r="EO822" s="174"/>
      <c r="EP822" s="174"/>
      <c r="EQ822" s="174"/>
      <c r="ER822" s="174"/>
      <c r="ES822" s="174"/>
      <c r="ET822" s="174"/>
      <c r="EU822" s="174"/>
      <c r="EV822" s="174"/>
      <c r="EW822" s="174"/>
      <c r="EX822" s="174"/>
      <c r="EY822" s="174"/>
      <c r="EZ822" s="174"/>
      <c r="FA822" s="174"/>
      <c r="FB822" s="174"/>
      <c r="FC822" s="174"/>
      <c r="FD822" s="174"/>
      <c r="FE822" s="174"/>
      <c r="FF822" s="174"/>
      <c r="FG822" s="174"/>
      <c r="FH822" s="174"/>
      <c r="FI822" s="174"/>
      <c r="FJ822" s="174"/>
      <c r="FK822" s="174"/>
      <c r="FL822" s="174"/>
      <c r="FM822" s="174"/>
      <c r="FN822" s="174"/>
      <c r="FO822" s="174"/>
      <c r="FP822" s="174"/>
      <c r="FQ822" s="174"/>
      <c r="FR822" s="174"/>
      <c r="FS822" s="174"/>
      <c r="FT822" s="174"/>
      <c r="FU822" s="174"/>
      <c r="FV822" s="174"/>
      <c r="FW822" s="174"/>
      <c r="FX822" s="174"/>
      <c r="FY822" s="174"/>
      <c r="FZ822" s="174"/>
      <c r="GA822" s="174"/>
      <c r="GB822" s="174"/>
      <c r="GC822" s="174"/>
      <c r="GD822" s="174"/>
      <c r="GE822" s="174"/>
      <c r="GF822" s="174"/>
      <c r="GG822" s="174"/>
      <c r="GH822" s="174"/>
      <c r="GI822" s="174"/>
      <c r="GJ822" s="174"/>
      <c r="GK822" s="174"/>
      <c r="GL822" s="174"/>
      <c r="GM822" s="174"/>
      <c r="GN822" s="174"/>
      <c r="GO822" s="174"/>
      <c r="GP822" s="174"/>
      <c r="GQ822" s="174"/>
      <c r="GR822" s="174"/>
      <c r="GS822" s="174"/>
      <c r="GT822" s="174"/>
      <c r="GU822" s="174"/>
      <c r="GV822" s="174"/>
      <c r="GW822" s="174"/>
      <c r="GX822" s="174"/>
      <c r="GY822" s="174"/>
      <c r="GZ822" s="174"/>
      <c r="HA822" s="174"/>
      <c r="HB822" s="174"/>
      <c r="HC822" s="174"/>
      <c r="HD822" s="174"/>
      <c r="HE822" s="174"/>
      <c r="HF822" s="174"/>
      <c r="HG822" s="174"/>
      <c r="HH822" s="174"/>
      <c r="HI822" s="174"/>
      <c r="HJ822" s="174"/>
      <c r="HK822" s="174"/>
      <c r="HL822" s="174"/>
      <c r="HM822" s="174"/>
      <c r="HN822" s="174"/>
      <c r="HO822" s="174"/>
      <c r="HP822" s="174"/>
      <c r="HQ822" s="174"/>
      <c r="HR822" s="174"/>
      <c r="HS822" s="174"/>
      <c r="HT822" s="174"/>
      <c r="HU822" s="174"/>
      <c r="HV822" s="174"/>
      <c r="HW822" s="174"/>
      <c r="HX822" s="174"/>
      <c r="HY822" s="174"/>
      <c r="HZ822" s="174"/>
      <c r="IA822" s="174"/>
      <c r="IB822" s="174"/>
      <c r="IC822" s="174"/>
      <c r="ID822" s="174"/>
      <c r="IE822" s="174"/>
      <c r="IF822" s="174"/>
      <c r="IG822" s="174"/>
      <c r="IH822" s="174"/>
      <c r="II822" s="174"/>
      <c r="IJ822" s="174"/>
      <c r="IK822" s="174"/>
      <c r="IL822" s="174"/>
      <c r="IM822" s="174"/>
      <c r="IN822" s="174"/>
      <c r="IO822" s="174"/>
      <c r="IP822" s="174"/>
      <c r="IQ822" s="174"/>
      <c r="IR822" s="174"/>
      <c r="IS822" s="174"/>
      <c r="IT822" s="174"/>
      <c r="IU822" s="174"/>
      <c r="IV822" s="174"/>
      <c r="IW822" s="174"/>
      <c r="IX822" s="174"/>
      <c r="IY822" s="174"/>
      <c r="IZ822" s="174"/>
      <c r="JA822" s="174"/>
      <c r="JB822" s="174"/>
      <c r="JC822" s="174"/>
      <c r="JD822" s="174"/>
      <c r="JE822" s="174"/>
      <c r="JF822" s="174"/>
      <c r="JG822" s="174"/>
      <c r="JH822" s="174"/>
      <c r="JI822" s="174"/>
      <c r="JJ822" s="174"/>
      <c r="JK822" s="174"/>
      <c r="JL822" s="174"/>
      <c r="JM822" s="174"/>
      <c r="JN822" s="174"/>
      <c r="JO822" s="174"/>
      <c r="JP822" s="174"/>
      <c r="JQ822" s="174"/>
      <c r="JR822" s="174"/>
      <c r="JS822" s="174"/>
      <c r="JT822" s="174"/>
      <c r="JU822" s="174"/>
      <c r="JV822" s="174"/>
      <c r="JW822" s="174"/>
      <c r="JX822" s="174"/>
      <c r="JY822" s="174"/>
      <c r="JZ822" s="174"/>
      <c r="KA822" s="174"/>
      <c r="KB822" s="174"/>
      <c r="KC822" s="174"/>
      <c r="KD822" s="174"/>
      <c r="KE822" s="174"/>
      <c r="KF822" s="174"/>
      <c r="KG822" s="174"/>
      <c r="KH822" s="174"/>
      <c r="KI822" s="174"/>
      <c r="KJ822" s="174"/>
      <c r="KK822" s="174"/>
      <c r="KL822" s="174"/>
      <c r="KM822" s="174"/>
      <c r="KN822" s="174"/>
      <c r="KO822" s="174"/>
      <c r="KP822" s="174"/>
      <c r="KQ822" s="174"/>
      <c r="KR822" s="174"/>
      <c r="KS822" s="174"/>
      <c r="KT822" s="174"/>
      <c r="KU822" s="174"/>
      <c r="KV822" s="174"/>
      <c r="KW822" s="174"/>
      <c r="KX822" s="174"/>
      <c r="KY822" s="174"/>
      <c r="KZ822" s="174"/>
      <c r="LA822" s="174"/>
      <c r="LB822" s="174"/>
      <c r="LC822" s="174"/>
      <c r="LD822" s="174"/>
      <c r="LE822" s="174"/>
      <c r="LF822" s="174"/>
      <c r="LG822" s="174"/>
      <c r="LH822" s="174"/>
      <c r="LI822" s="174"/>
      <c r="LJ822" s="174"/>
      <c r="LK822" s="174"/>
      <c r="LL822" s="174"/>
      <c r="LM822" s="174"/>
      <c r="LN822" s="174"/>
      <c r="LO822" s="174"/>
      <c r="LP822" s="174"/>
      <c r="LQ822" s="174"/>
      <c r="LR822" s="174"/>
      <c r="LS822" s="174"/>
      <c r="LT822" s="174"/>
      <c r="LU822" s="174"/>
      <c r="LV822" s="174"/>
      <c r="LW822" s="174"/>
      <c r="LX822" s="174"/>
      <c r="LY822" s="174"/>
      <c r="LZ822" s="174"/>
      <c r="MA822" s="174"/>
      <c r="MB822" s="174"/>
      <c r="MC822" s="174"/>
      <c r="MD822" s="174"/>
      <c r="ME822" s="174"/>
      <c r="MF822" s="174"/>
      <c r="MG822" s="174"/>
      <c r="MH822" s="174"/>
      <c r="MI822" s="174"/>
      <c r="MJ822" s="174"/>
      <c r="MK822" s="174"/>
      <c r="ML822" s="174"/>
      <c r="MM822" s="174"/>
      <c r="MN822" s="174"/>
      <c r="MO822" s="174"/>
      <c r="MP822" s="174"/>
      <c r="MQ822" s="174"/>
      <c r="MR822" s="174"/>
      <c r="MS822" s="174"/>
      <c r="MT822" s="174"/>
      <c r="MU822" s="174"/>
      <c r="MV822" s="174"/>
      <c r="MW822" s="174"/>
      <c r="MX822" s="174"/>
      <c r="MY822" s="174"/>
      <c r="MZ822" s="174"/>
      <c r="NA822" s="174"/>
      <c r="NB822" s="174"/>
      <c r="NC822" s="174"/>
      <c r="ND822" s="174"/>
      <c r="NE822" s="174"/>
      <c r="NF822" s="174"/>
      <c r="NG822" s="174"/>
      <c r="NH822" s="174"/>
      <c r="NI822" s="174"/>
      <c r="NJ822" s="174"/>
      <c r="NK822" s="174"/>
      <c r="NL822" s="174"/>
      <c r="NM822" s="174"/>
      <c r="NN822" s="174"/>
      <c r="NO822" s="174"/>
      <c r="NP822" s="174"/>
      <c r="NQ822" s="174"/>
      <c r="NR822" s="174"/>
      <c r="NS822" s="174"/>
      <c r="NT822" s="174"/>
      <c r="NU822" s="174"/>
      <c r="NV822" s="174"/>
      <c r="NW822" s="174"/>
      <c r="NX822" s="174"/>
      <c r="NY822" s="174"/>
      <c r="NZ822" s="174"/>
      <c r="OA822" s="174"/>
      <c r="OB822" s="174"/>
      <c r="OC822" s="174"/>
      <c r="OD822" s="174"/>
      <c r="OE822" s="174"/>
      <c r="OF822" s="174"/>
      <c r="OG822" s="174"/>
      <c r="OH822" s="174"/>
      <c r="OI822" s="174"/>
      <c r="OJ822" s="174"/>
      <c r="OK822" s="174"/>
      <c r="OL822" s="174"/>
      <c r="OM822" s="174"/>
      <c r="ON822" s="174"/>
      <c r="OO822" s="174"/>
      <c r="OP822" s="174"/>
      <c r="OQ822" s="174"/>
      <c r="OR822" s="174"/>
      <c r="OS822" s="174"/>
      <c r="OT822" s="174"/>
      <c r="OU822" s="174"/>
      <c r="OV822" s="174"/>
      <c r="OW822" s="174"/>
      <c r="OX822" s="174"/>
      <c r="OY822" s="174"/>
      <c r="OZ822" s="174"/>
      <c r="PA822" s="174"/>
      <c r="PB822" s="174"/>
      <c r="PC822" s="174"/>
      <c r="PD822" s="174"/>
      <c r="PE822" s="174"/>
      <c r="PF822" s="174"/>
      <c r="PG822" s="174"/>
      <c r="PH822" s="174"/>
      <c r="PI822" s="174"/>
      <c r="PJ822" s="174"/>
      <c r="PK822" s="174"/>
      <c r="PL822" s="174"/>
      <c r="PM822" s="174"/>
      <c r="PN822" s="174"/>
      <c r="PO822" s="174"/>
      <c r="PP822" s="174"/>
      <c r="PQ822" s="174"/>
      <c r="PR822" s="174"/>
      <c r="PS822" s="174"/>
      <c r="PT822" s="174"/>
      <c r="PU822" s="174"/>
      <c r="PV822" s="174"/>
      <c r="PW822" s="174"/>
      <c r="PX822" s="174"/>
      <c r="PY822" s="174"/>
      <c r="PZ822" s="174"/>
      <c r="QA822" s="174"/>
      <c r="QB822" s="174"/>
      <c r="QC822" s="174"/>
      <c r="QD822" s="174"/>
      <c r="QE822" s="174"/>
      <c r="QF822" s="174"/>
      <c r="QG822" s="174"/>
      <c r="QH822" s="174"/>
      <c r="QI822" s="174"/>
      <c r="QJ822" s="174"/>
      <c r="QK822" s="174"/>
      <c r="QL822" s="174"/>
      <c r="QM822" s="174"/>
      <c r="QN822" s="174"/>
      <c r="QO822" s="174"/>
      <c r="QP822" s="174"/>
      <c r="QQ822" s="174"/>
      <c r="QR822" s="174"/>
      <c r="QS822" s="174"/>
      <c r="QT822" s="174"/>
      <c r="QU822" s="174"/>
      <c r="QV822" s="174"/>
      <c r="QW822" s="174"/>
      <c r="QX822" s="174"/>
      <c r="QY822" s="174"/>
      <c r="QZ822" s="174"/>
      <c r="RA822" s="174"/>
      <c r="RB822" s="174"/>
      <c r="RC822" s="174"/>
      <c r="RD822" s="174"/>
      <c r="RE822" s="174"/>
      <c r="RF822" s="174"/>
      <c r="RG822" s="174"/>
      <c r="RH822" s="174"/>
      <c r="RI822" s="174"/>
      <c r="RJ822" s="174"/>
      <c r="RK822" s="174"/>
      <c r="RL822" s="174"/>
      <c r="RM822" s="174"/>
      <c r="RN822" s="174"/>
      <c r="RO822" s="174"/>
      <c r="RP822" s="174"/>
      <c r="RQ822" s="174"/>
      <c r="RR822" s="174"/>
      <c r="RS822" s="174"/>
      <c r="RT822" s="174"/>
      <c r="RU822" s="174"/>
      <c r="RV822" s="174"/>
      <c r="RW822" s="174"/>
      <c r="RX822" s="174"/>
      <c r="RY822" s="174"/>
      <c r="RZ822" s="174"/>
      <c r="SA822" s="174"/>
      <c r="SB822" s="174"/>
      <c r="SC822" s="174"/>
      <c r="SD822" s="174"/>
      <c r="SE822" s="174"/>
      <c r="SF822" s="174"/>
      <c r="SG822" s="174"/>
      <c r="SH822" s="174"/>
      <c r="SI822" s="174"/>
      <c r="SJ822" s="174"/>
      <c r="SK822" s="174"/>
      <c r="SL822" s="174"/>
      <c r="SM822" s="174"/>
      <c r="SN822" s="174"/>
      <c r="SO822" s="174"/>
      <c r="SP822" s="174"/>
      <c r="SQ822" s="174"/>
      <c r="SR822" s="174"/>
      <c r="SS822" s="174"/>
      <c r="ST822" s="174"/>
      <c r="SU822" s="174"/>
      <c r="SV822" s="174"/>
      <c r="SW822" s="174"/>
      <c r="SX822" s="174"/>
      <c r="SY822" s="174"/>
      <c r="SZ822" s="174"/>
      <c r="TA822" s="174"/>
      <c r="TB822" s="174"/>
      <c r="TC822" s="174"/>
      <c r="TD822" s="174"/>
      <c r="TE822" s="174"/>
      <c r="TF822" s="174"/>
      <c r="TG822" s="174"/>
      <c r="TH822" s="174"/>
      <c r="TI822" s="174"/>
      <c r="TJ822" s="174"/>
      <c r="TK822" s="174"/>
      <c r="TL822" s="174"/>
      <c r="TM822" s="174"/>
      <c r="TN822" s="174"/>
      <c r="TO822" s="174"/>
      <c r="TP822" s="174"/>
      <c r="TQ822" s="174"/>
      <c r="TR822" s="174"/>
      <c r="TS822" s="174"/>
      <c r="TT822" s="174"/>
      <c r="TU822" s="174"/>
      <c r="TV822" s="174"/>
      <c r="TW822" s="174"/>
      <c r="TX822" s="174"/>
      <c r="TY822" s="174"/>
      <c r="TZ822" s="174"/>
      <c r="UA822" s="174"/>
      <c r="UB822" s="174"/>
      <c r="UC822" s="174"/>
      <c r="UD822" s="174"/>
      <c r="UE822" s="174"/>
      <c r="UF822" s="174"/>
      <c r="UG822" s="174"/>
      <c r="UH822" s="174"/>
      <c r="UI822" s="174"/>
      <c r="UJ822" s="174"/>
      <c r="UK822" s="174"/>
      <c r="UL822" s="174"/>
      <c r="UM822" s="174"/>
      <c r="UN822" s="174"/>
      <c r="UO822" s="174"/>
      <c r="UP822" s="174"/>
      <c r="UQ822" s="174"/>
      <c r="UR822" s="174"/>
      <c r="US822" s="174"/>
      <c r="UT822" s="174"/>
      <c r="UU822" s="174"/>
      <c r="UV822" s="174"/>
      <c r="UW822" s="174"/>
      <c r="UX822" s="174"/>
      <c r="UY822" s="174"/>
      <c r="UZ822" s="174"/>
      <c r="VA822" s="174"/>
      <c r="VB822" s="174"/>
      <c r="VC822" s="174"/>
      <c r="VD822" s="174"/>
      <c r="VE822" s="174"/>
      <c r="VF822" s="174"/>
      <c r="VG822" s="174"/>
      <c r="VH822" s="174"/>
      <c r="VI822" s="174"/>
      <c r="VJ822" s="174"/>
      <c r="VK822" s="174"/>
      <c r="VL822" s="174"/>
      <c r="VM822" s="174"/>
      <c r="VN822" s="174"/>
      <c r="VO822" s="174"/>
      <c r="VP822" s="174"/>
      <c r="VQ822" s="174"/>
      <c r="VR822" s="174"/>
      <c r="VS822" s="174"/>
      <c r="VT822" s="174"/>
      <c r="VU822" s="174"/>
      <c r="VV822" s="174"/>
      <c r="VW822" s="174"/>
    </row>
    <row r="823" spans="1:595" s="157" customFormat="1" ht="95.25" customHeight="1">
      <c r="A823" s="798"/>
      <c r="B823" s="673" t="s">
        <v>1692</v>
      </c>
      <c r="C823" s="657" t="s">
        <v>1693</v>
      </c>
      <c r="D823" s="659" t="s">
        <v>1694</v>
      </c>
      <c r="E823" s="491" t="s">
        <v>1695</v>
      </c>
      <c r="F823" s="194" t="s">
        <v>51</v>
      </c>
      <c r="G823" s="195">
        <v>45639</v>
      </c>
      <c r="H823" s="196" t="s">
        <v>24</v>
      </c>
      <c r="I823" s="197" t="s">
        <v>352</v>
      </c>
      <c r="J823" s="197" t="s">
        <v>260</v>
      </c>
      <c r="K823" s="197" t="s">
        <v>1696</v>
      </c>
      <c r="L823" s="197" t="s">
        <v>28</v>
      </c>
      <c r="M823" s="152">
        <f t="shared" ref="M823:R823" si="123">M824+M825</f>
        <v>8625600</v>
      </c>
      <c r="N823" s="152">
        <f t="shared" si="123"/>
        <v>8355985.8599999994</v>
      </c>
      <c r="O823" s="152">
        <f t="shared" si="123"/>
        <v>8724800</v>
      </c>
      <c r="P823" s="152">
        <f t="shared" si="123"/>
        <v>7996600</v>
      </c>
      <c r="Q823" s="152">
        <f t="shared" si="123"/>
        <v>7996600</v>
      </c>
      <c r="R823" s="152">
        <f t="shared" si="123"/>
        <v>7996600</v>
      </c>
      <c r="S823" s="543"/>
      <c r="T823" s="153"/>
      <c r="U823" s="153"/>
      <c r="V823" s="153"/>
      <c r="W823" s="153"/>
      <c r="X823" s="153"/>
      <c r="Y823" s="153"/>
      <c r="Z823" s="153"/>
      <c r="AA823" s="153"/>
      <c r="AB823" s="153"/>
      <c r="AC823" s="153"/>
      <c r="AD823" s="153"/>
      <c r="AE823" s="153"/>
      <c r="AF823" s="153"/>
      <c r="AG823" s="153"/>
      <c r="AH823" s="153"/>
      <c r="AI823" s="153"/>
      <c r="AJ823" s="153"/>
      <c r="AK823" s="153"/>
      <c r="AL823" s="153"/>
      <c r="AM823" s="153"/>
      <c r="AN823" s="153"/>
      <c r="AO823" s="153"/>
      <c r="AP823" s="153"/>
      <c r="AQ823" s="153"/>
      <c r="AR823" s="153"/>
      <c r="AS823" s="153"/>
      <c r="AT823" s="153"/>
      <c r="AU823" s="154"/>
      <c r="AV823" s="154"/>
      <c r="AW823" s="154"/>
      <c r="AX823" s="154"/>
      <c r="AY823" s="154"/>
      <c r="AZ823" s="154"/>
      <c r="BA823" s="154"/>
      <c r="BB823" s="154"/>
      <c r="BC823" s="154"/>
      <c r="BD823" s="154"/>
      <c r="BE823" s="154"/>
      <c r="BF823" s="154"/>
      <c r="BG823" s="154"/>
      <c r="BH823" s="154"/>
      <c r="BI823" s="154"/>
      <c r="BJ823" s="154"/>
      <c r="BK823" s="154"/>
      <c r="BL823" s="154"/>
      <c r="BM823" s="154"/>
      <c r="BN823" s="154"/>
      <c r="BO823" s="154"/>
      <c r="BP823" s="154"/>
      <c r="BQ823" s="154"/>
      <c r="BR823" s="154"/>
      <c r="BS823" s="154"/>
      <c r="BT823" s="154"/>
      <c r="BU823" s="154"/>
      <c r="BV823" s="154"/>
      <c r="BW823" s="154"/>
      <c r="BX823" s="154"/>
      <c r="BY823" s="154"/>
      <c r="BZ823" s="154"/>
      <c r="CA823" s="154"/>
      <c r="CB823" s="154"/>
      <c r="CC823" s="154"/>
      <c r="CD823" s="154"/>
      <c r="CE823" s="154"/>
      <c r="CF823" s="154"/>
      <c r="CG823" s="154"/>
      <c r="CH823" s="154"/>
      <c r="CI823" s="154"/>
      <c r="CJ823" s="154"/>
      <c r="CK823" s="154"/>
      <c r="CL823" s="154"/>
      <c r="CM823" s="154"/>
      <c r="CN823" s="154"/>
      <c r="CO823" s="154"/>
      <c r="CP823" s="154"/>
      <c r="CQ823" s="154"/>
      <c r="CR823" s="154"/>
      <c r="CS823" s="154"/>
      <c r="CT823" s="154"/>
      <c r="CU823" s="154"/>
      <c r="CV823" s="154"/>
      <c r="CW823" s="154"/>
      <c r="CX823" s="154"/>
      <c r="CY823" s="154"/>
      <c r="CZ823" s="154"/>
      <c r="DA823" s="154"/>
      <c r="DB823" s="154"/>
      <c r="DC823" s="154"/>
      <c r="DD823" s="154"/>
      <c r="DE823" s="154"/>
      <c r="DF823" s="154"/>
      <c r="DG823" s="154"/>
      <c r="DH823" s="154"/>
      <c r="DI823" s="154"/>
      <c r="DJ823" s="154"/>
      <c r="DK823" s="154"/>
      <c r="DL823" s="154"/>
      <c r="DM823" s="154"/>
      <c r="DN823" s="154"/>
      <c r="DO823" s="154"/>
      <c r="DP823" s="154"/>
      <c r="DQ823" s="154"/>
      <c r="DR823" s="154"/>
      <c r="DS823" s="154"/>
      <c r="DT823" s="154"/>
      <c r="DU823" s="154"/>
      <c r="DV823" s="154"/>
      <c r="DW823" s="154"/>
      <c r="DX823" s="154"/>
      <c r="DY823" s="154"/>
      <c r="DZ823" s="154"/>
      <c r="EA823" s="154"/>
      <c r="EB823" s="154"/>
      <c r="EC823" s="154"/>
      <c r="ED823" s="154"/>
      <c r="EE823" s="154"/>
      <c r="EF823" s="154"/>
      <c r="EG823" s="154"/>
      <c r="EH823" s="154"/>
      <c r="EI823" s="154"/>
      <c r="EJ823" s="154"/>
      <c r="EK823" s="154"/>
      <c r="EL823" s="154"/>
      <c r="EM823" s="154"/>
      <c r="EN823" s="154"/>
      <c r="EO823" s="154"/>
      <c r="EP823" s="154"/>
      <c r="EQ823" s="154"/>
      <c r="ER823" s="154"/>
      <c r="ES823" s="154"/>
      <c r="ET823" s="154"/>
      <c r="EU823" s="154"/>
      <c r="EV823" s="154"/>
      <c r="EW823" s="154"/>
      <c r="EX823" s="154"/>
      <c r="EY823" s="154"/>
      <c r="EZ823" s="154"/>
      <c r="FA823" s="154"/>
      <c r="FB823" s="154"/>
      <c r="FC823" s="154"/>
      <c r="FD823" s="154"/>
      <c r="FE823" s="154"/>
      <c r="FF823" s="154"/>
      <c r="FG823" s="154"/>
      <c r="FH823" s="154"/>
      <c r="FI823" s="154"/>
      <c r="FJ823" s="154"/>
      <c r="FK823" s="154"/>
      <c r="FL823" s="154"/>
      <c r="FM823" s="154"/>
      <c r="FN823" s="154"/>
      <c r="FO823" s="154"/>
      <c r="FP823" s="154"/>
      <c r="FQ823" s="154"/>
      <c r="FR823" s="154"/>
      <c r="FS823" s="154"/>
      <c r="FT823" s="154"/>
      <c r="FU823" s="154"/>
      <c r="FV823" s="154"/>
      <c r="FW823" s="154"/>
      <c r="FX823" s="154"/>
      <c r="FY823" s="154"/>
      <c r="FZ823" s="154"/>
      <c r="GA823" s="154"/>
      <c r="GB823" s="154"/>
      <c r="GC823" s="154"/>
      <c r="GD823" s="154"/>
      <c r="GE823" s="154"/>
      <c r="GF823" s="154"/>
      <c r="GG823" s="154"/>
      <c r="GH823" s="154"/>
      <c r="GI823" s="154"/>
      <c r="GJ823" s="154"/>
      <c r="GK823" s="154"/>
      <c r="GL823" s="154"/>
      <c r="GM823" s="154"/>
      <c r="GN823" s="154"/>
      <c r="GO823" s="154"/>
      <c r="GP823" s="154"/>
      <c r="GQ823" s="154"/>
      <c r="GR823" s="154"/>
      <c r="GS823" s="154"/>
      <c r="GT823" s="154"/>
      <c r="GU823" s="154"/>
      <c r="GV823" s="154"/>
      <c r="GW823" s="154"/>
      <c r="GX823" s="154"/>
      <c r="GY823" s="154"/>
      <c r="GZ823" s="154"/>
      <c r="HA823" s="154"/>
      <c r="HB823" s="154"/>
      <c r="HC823" s="154"/>
      <c r="HD823" s="154"/>
      <c r="HE823" s="154"/>
      <c r="HF823" s="154"/>
      <c r="HG823" s="154"/>
      <c r="HH823" s="154"/>
      <c r="HI823" s="154"/>
      <c r="HJ823" s="154"/>
      <c r="HK823" s="154"/>
      <c r="HL823" s="154"/>
      <c r="HM823" s="154"/>
      <c r="HN823" s="154"/>
      <c r="HO823" s="154"/>
      <c r="HP823" s="154"/>
      <c r="HQ823" s="154"/>
      <c r="HR823" s="154"/>
      <c r="HS823" s="154"/>
      <c r="HT823" s="154"/>
      <c r="HU823" s="154"/>
      <c r="HV823" s="154"/>
      <c r="HW823" s="154"/>
      <c r="HX823" s="154"/>
      <c r="HY823" s="154"/>
      <c r="HZ823" s="154"/>
      <c r="IA823" s="154"/>
      <c r="IB823" s="154"/>
      <c r="IC823" s="154"/>
      <c r="ID823" s="154"/>
      <c r="IE823" s="154"/>
      <c r="IF823" s="154"/>
      <c r="IG823" s="154"/>
      <c r="IH823" s="154"/>
      <c r="II823" s="154"/>
      <c r="IJ823" s="154"/>
      <c r="IK823" s="154"/>
      <c r="IL823" s="154"/>
      <c r="IM823" s="154"/>
      <c r="IN823" s="154"/>
      <c r="IO823" s="154"/>
      <c r="IP823" s="154"/>
      <c r="IQ823" s="154"/>
      <c r="IR823" s="154"/>
      <c r="IS823" s="154"/>
      <c r="IT823" s="154"/>
      <c r="IU823" s="154"/>
      <c r="IV823" s="154"/>
      <c r="IW823" s="154"/>
      <c r="IX823" s="154"/>
      <c r="IY823" s="154"/>
      <c r="IZ823" s="154"/>
      <c r="JA823" s="154"/>
      <c r="JB823" s="154"/>
      <c r="JC823" s="154"/>
      <c r="JD823" s="154"/>
      <c r="JE823" s="154"/>
      <c r="JF823" s="154"/>
      <c r="JG823" s="154"/>
      <c r="JH823" s="154"/>
      <c r="JI823" s="154"/>
      <c r="JJ823" s="154"/>
      <c r="JK823" s="154"/>
      <c r="JL823" s="154"/>
      <c r="JM823" s="154"/>
      <c r="JN823" s="154"/>
      <c r="JO823" s="154"/>
      <c r="JP823" s="154"/>
      <c r="JQ823" s="154"/>
      <c r="JR823" s="154"/>
      <c r="JS823" s="154"/>
      <c r="JT823" s="154"/>
      <c r="JU823" s="154"/>
      <c r="JV823" s="154"/>
      <c r="JW823" s="154"/>
      <c r="JX823" s="154"/>
      <c r="JY823" s="154"/>
      <c r="JZ823" s="154"/>
      <c r="KA823" s="154"/>
      <c r="KB823" s="154"/>
      <c r="KC823" s="154"/>
      <c r="KD823" s="154"/>
      <c r="KE823" s="154"/>
      <c r="KF823" s="154"/>
      <c r="KG823" s="154"/>
      <c r="KH823" s="154"/>
      <c r="KI823" s="154"/>
      <c r="KJ823" s="154"/>
      <c r="KK823" s="154"/>
      <c r="KL823" s="154"/>
      <c r="KM823" s="154"/>
      <c r="KN823" s="154"/>
      <c r="KO823" s="154"/>
      <c r="KP823" s="154"/>
      <c r="KQ823" s="154"/>
      <c r="KR823" s="154"/>
      <c r="KS823" s="154"/>
      <c r="KT823" s="154"/>
      <c r="KU823" s="154"/>
      <c r="KV823" s="154"/>
      <c r="KW823" s="154"/>
      <c r="KX823" s="154"/>
      <c r="KY823" s="154"/>
      <c r="KZ823" s="154"/>
      <c r="LA823" s="154"/>
      <c r="LB823" s="154"/>
      <c r="LC823" s="154"/>
      <c r="LD823" s="154"/>
      <c r="LE823" s="154"/>
      <c r="LF823" s="154"/>
      <c r="LG823" s="154"/>
      <c r="LH823" s="154"/>
      <c r="LI823" s="154"/>
      <c r="LJ823" s="154"/>
      <c r="LK823" s="154"/>
      <c r="LL823" s="154"/>
      <c r="LM823" s="154"/>
      <c r="LN823" s="154"/>
      <c r="LO823" s="154"/>
      <c r="LP823" s="154"/>
      <c r="LQ823" s="154"/>
      <c r="LR823" s="154"/>
      <c r="LS823" s="154"/>
      <c r="LT823" s="154"/>
      <c r="LU823" s="154"/>
      <c r="LV823" s="154"/>
      <c r="LW823" s="154"/>
      <c r="LX823" s="154"/>
      <c r="LY823" s="154"/>
      <c r="LZ823" s="154"/>
      <c r="MA823" s="154"/>
      <c r="MB823" s="154"/>
      <c r="MC823" s="154"/>
      <c r="MD823" s="154"/>
      <c r="ME823" s="154"/>
      <c r="MF823" s="154"/>
      <c r="MG823" s="154"/>
      <c r="MH823" s="154"/>
      <c r="MI823" s="154"/>
      <c r="MJ823" s="154"/>
      <c r="MK823" s="154"/>
      <c r="ML823" s="154"/>
      <c r="MM823" s="154"/>
      <c r="MN823" s="154"/>
      <c r="MO823" s="154"/>
      <c r="MP823" s="154"/>
      <c r="MQ823" s="154"/>
      <c r="MR823" s="154"/>
      <c r="MS823" s="154"/>
      <c r="MT823" s="154"/>
      <c r="MU823" s="154"/>
      <c r="MV823" s="154"/>
      <c r="MW823" s="154"/>
      <c r="MX823" s="154"/>
      <c r="MY823" s="154"/>
      <c r="MZ823" s="154"/>
      <c r="NA823" s="154"/>
      <c r="NB823" s="154"/>
      <c r="NC823" s="154"/>
      <c r="ND823" s="154"/>
      <c r="NE823" s="154"/>
      <c r="NF823" s="154"/>
      <c r="NG823" s="154"/>
      <c r="NH823" s="154"/>
      <c r="NI823" s="154"/>
      <c r="NJ823" s="154"/>
      <c r="NK823" s="154"/>
      <c r="NL823" s="154"/>
      <c r="NM823" s="154"/>
      <c r="NN823" s="154"/>
      <c r="NO823" s="154"/>
      <c r="NP823" s="154"/>
      <c r="NQ823" s="154"/>
      <c r="NR823" s="154"/>
      <c r="NS823" s="154"/>
      <c r="NT823" s="154"/>
      <c r="NU823" s="154"/>
      <c r="NV823" s="154"/>
      <c r="NW823" s="154"/>
      <c r="NX823" s="154"/>
      <c r="NY823" s="154"/>
      <c r="NZ823" s="154"/>
      <c r="OA823" s="154"/>
      <c r="OB823" s="154"/>
      <c r="OC823" s="154"/>
      <c r="OD823" s="154"/>
      <c r="OE823" s="154"/>
      <c r="OF823" s="154"/>
      <c r="OG823" s="154"/>
      <c r="OH823" s="154"/>
      <c r="OI823" s="154"/>
      <c r="OJ823" s="154"/>
      <c r="OK823" s="154"/>
      <c r="OL823" s="154"/>
      <c r="OM823" s="154"/>
      <c r="ON823" s="154"/>
      <c r="OO823" s="154"/>
      <c r="OP823" s="154"/>
      <c r="OQ823" s="154"/>
      <c r="OR823" s="154"/>
      <c r="OS823" s="154"/>
      <c r="OT823" s="154"/>
      <c r="OU823" s="154"/>
      <c r="OV823" s="154"/>
      <c r="OW823" s="154"/>
      <c r="OX823" s="154"/>
      <c r="OY823" s="154"/>
      <c r="OZ823" s="154"/>
      <c r="PA823" s="154"/>
      <c r="PB823" s="154"/>
      <c r="PC823" s="154"/>
      <c r="PD823" s="154"/>
      <c r="PE823" s="154"/>
      <c r="PF823" s="154"/>
      <c r="PG823" s="154"/>
      <c r="PH823" s="154"/>
      <c r="PI823" s="154"/>
      <c r="PJ823" s="154"/>
      <c r="PK823" s="154"/>
      <c r="PL823" s="154"/>
      <c r="PM823" s="154"/>
      <c r="PN823" s="154"/>
      <c r="PO823" s="154"/>
      <c r="PP823" s="154"/>
      <c r="PQ823" s="154"/>
      <c r="PR823" s="154"/>
      <c r="PS823" s="154"/>
      <c r="PT823" s="154"/>
      <c r="PU823" s="154"/>
      <c r="PV823" s="154"/>
      <c r="PW823" s="154"/>
      <c r="PX823" s="154"/>
      <c r="PY823" s="154"/>
      <c r="PZ823" s="154"/>
      <c r="QA823" s="154"/>
      <c r="QB823" s="154"/>
      <c r="QC823" s="154"/>
      <c r="QD823" s="154"/>
      <c r="QE823" s="154"/>
      <c r="QF823" s="154"/>
      <c r="QG823" s="154"/>
      <c r="QH823" s="154"/>
      <c r="QI823" s="154"/>
      <c r="QJ823" s="154"/>
      <c r="QK823" s="154"/>
      <c r="QL823" s="154"/>
      <c r="QM823" s="154"/>
      <c r="QN823" s="154"/>
      <c r="QO823" s="154"/>
      <c r="QP823" s="154"/>
      <c r="QQ823" s="154"/>
      <c r="QR823" s="154"/>
      <c r="QS823" s="154"/>
      <c r="QT823" s="154"/>
      <c r="QU823" s="154"/>
      <c r="QV823" s="154"/>
      <c r="QW823" s="154"/>
      <c r="QX823" s="154"/>
      <c r="QY823" s="154"/>
      <c r="QZ823" s="154"/>
      <c r="RA823" s="154"/>
      <c r="RB823" s="154"/>
      <c r="RC823" s="154"/>
      <c r="RD823" s="154"/>
      <c r="RE823" s="154"/>
      <c r="RF823" s="154"/>
      <c r="RG823" s="154"/>
      <c r="RH823" s="154"/>
      <c r="RI823" s="154"/>
      <c r="RJ823" s="154"/>
      <c r="RK823" s="154"/>
      <c r="RL823" s="154"/>
      <c r="RM823" s="154"/>
      <c r="RN823" s="154"/>
      <c r="RO823" s="154"/>
      <c r="RP823" s="154"/>
      <c r="RQ823" s="154"/>
      <c r="RR823" s="154"/>
      <c r="RS823" s="154"/>
      <c r="RT823" s="154"/>
      <c r="RU823" s="154"/>
      <c r="RV823" s="154"/>
      <c r="RW823" s="154"/>
      <c r="RX823" s="154"/>
      <c r="RY823" s="154"/>
      <c r="RZ823" s="154"/>
      <c r="SA823" s="154"/>
      <c r="SB823" s="154"/>
      <c r="SC823" s="154"/>
      <c r="SD823" s="154"/>
      <c r="SE823" s="154"/>
      <c r="SF823" s="154"/>
      <c r="SG823" s="154"/>
      <c r="SH823" s="154"/>
      <c r="SI823" s="154"/>
      <c r="SJ823" s="154"/>
      <c r="SK823" s="154"/>
      <c r="SL823" s="154"/>
      <c r="SM823" s="154"/>
      <c r="SN823" s="154"/>
      <c r="SO823" s="154"/>
      <c r="SP823" s="154"/>
      <c r="SQ823" s="154"/>
      <c r="SR823" s="154"/>
      <c r="SS823" s="154"/>
      <c r="ST823" s="154"/>
      <c r="SU823" s="154"/>
      <c r="SV823" s="154"/>
      <c r="SW823" s="154"/>
      <c r="SX823" s="154"/>
      <c r="SY823" s="154"/>
      <c r="SZ823" s="154"/>
      <c r="TA823" s="154"/>
      <c r="TB823" s="154"/>
      <c r="TC823" s="154"/>
      <c r="TD823" s="154"/>
      <c r="TE823" s="154"/>
      <c r="TF823" s="154"/>
      <c r="TG823" s="154"/>
      <c r="TH823" s="154"/>
      <c r="TI823" s="154"/>
      <c r="TJ823" s="154"/>
      <c r="TK823" s="154"/>
      <c r="TL823" s="154"/>
      <c r="TM823" s="154"/>
      <c r="TN823" s="154"/>
      <c r="TO823" s="154"/>
      <c r="TP823" s="154"/>
      <c r="TQ823" s="154"/>
      <c r="TR823" s="154"/>
      <c r="TS823" s="154"/>
      <c r="TT823" s="154"/>
      <c r="TU823" s="154"/>
      <c r="TV823" s="154"/>
      <c r="TW823" s="154"/>
      <c r="TX823" s="154"/>
      <c r="TY823" s="154"/>
      <c r="TZ823" s="154"/>
      <c r="UA823" s="154"/>
      <c r="UB823" s="154"/>
      <c r="UC823" s="154"/>
      <c r="UD823" s="154"/>
      <c r="UE823" s="154"/>
      <c r="UF823" s="154"/>
      <c r="UG823" s="154"/>
      <c r="UH823" s="154"/>
      <c r="UI823" s="154"/>
      <c r="UJ823" s="154"/>
      <c r="UK823" s="154"/>
      <c r="UL823" s="154"/>
      <c r="UM823" s="154"/>
      <c r="UN823" s="154"/>
      <c r="UO823" s="154"/>
      <c r="UP823" s="154"/>
      <c r="UQ823" s="154"/>
      <c r="UR823" s="154"/>
      <c r="US823" s="154"/>
      <c r="UT823" s="154"/>
      <c r="UU823" s="154"/>
      <c r="UV823" s="154"/>
      <c r="UW823" s="154"/>
      <c r="UX823" s="154"/>
      <c r="UY823" s="154"/>
      <c r="UZ823" s="154"/>
      <c r="VA823" s="154"/>
      <c r="VB823" s="154"/>
      <c r="VC823" s="154"/>
      <c r="VD823" s="154"/>
      <c r="VE823" s="154"/>
      <c r="VF823" s="154"/>
      <c r="VG823" s="154"/>
      <c r="VH823" s="154"/>
      <c r="VI823" s="154"/>
      <c r="VJ823" s="154"/>
      <c r="VK823" s="154"/>
      <c r="VL823" s="154"/>
      <c r="VM823" s="154"/>
      <c r="VN823" s="154"/>
      <c r="VO823" s="154"/>
      <c r="VP823" s="154"/>
      <c r="VQ823" s="154"/>
      <c r="VR823" s="154"/>
      <c r="VS823" s="154"/>
      <c r="VT823" s="154"/>
      <c r="VU823" s="154"/>
      <c r="VV823" s="154"/>
      <c r="VW823" s="154"/>
    </row>
    <row r="824" spans="1:595" s="153" customFormat="1" ht="90.75" customHeight="1">
      <c r="A824" s="798"/>
      <c r="B824" s="688"/>
      <c r="C824" s="676"/>
      <c r="D824" s="680"/>
      <c r="E824" s="661" t="s">
        <v>1697</v>
      </c>
      <c r="F824" s="653" t="s">
        <v>51</v>
      </c>
      <c r="G824" s="664">
        <v>39448</v>
      </c>
      <c r="H824" s="177" t="s">
        <v>24</v>
      </c>
      <c r="I824" s="175" t="s">
        <v>352</v>
      </c>
      <c r="J824" s="175" t="s">
        <v>260</v>
      </c>
      <c r="K824" s="175" t="s">
        <v>1696</v>
      </c>
      <c r="L824" s="175" t="s">
        <v>29</v>
      </c>
      <c r="M824" s="155">
        <v>6698400</v>
      </c>
      <c r="N824" s="155">
        <v>6486017.3899999997</v>
      </c>
      <c r="O824" s="155">
        <v>6701100</v>
      </c>
      <c r="P824" s="199">
        <v>6142000</v>
      </c>
      <c r="Q824" s="155">
        <v>6142000</v>
      </c>
      <c r="R824" s="155">
        <v>6142000</v>
      </c>
      <c r="S824" s="546">
        <v>3</v>
      </c>
      <c r="AU824" s="154"/>
      <c r="AV824" s="154"/>
      <c r="AW824" s="154"/>
      <c r="AX824" s="154"/>
      <c r="AY824" s="154"/>
      <c r="AZ824" s="154"/>
      <c r="BA824" s="154"/>
      <c r="BB824" s="154"/>
      <c r="BC824" s="154"/>
      <c r="BD824" s="154"/>
      <c r="BE824" s="154"/>
      <c r="BF824" s="154"/>
      <c r="BG824" s="154"/>
      <c r="BH824" s="154"/>
      <c r="BI824" s="154"/>
      <c r="BJ824" s="154"/>
      <c r="BK824" s="154"/>
      <c r="BL824" s="154"/>
      <c r="BM824" s="154"/>
      <c r="BN824" s="154"/>
      <c r="BO824" s="154"/>
      <c r="BP824" s="154"/>
      <c r="BQ824" s="154"/>
      <c r="BR824" s="154"/>
      <c r="BS824" s="154"/>
      <c r="BT824" s="154"/>
      <c r="BU824" s="154"/>
      <c r="BV824" s="154"/>
      <c r="BW824" s="154"/>
      <c r="BX824" s="154"/>
      <c r="BY824" s="154"/>
      <c r="BZ824" s="154"/>
      <c r="CA824" s="154"/>
      <c r="CB824" s="154"/>
      <c r="CC824" s="154"/>
      <c r="CD824" s="154"/>
      <c r="CE824" s="154"/>
      <c r="CF824" s="154"/>
      <c r="CG824" s="154"/>
      <c r="CH824" s="154"/>
      <c r="CI824" s="154"/>
      <c r="CJ824" s="154"/>
      <c r="CK824" s="154"/>
      <c r="CL824" s="154"/>
      <c r="CM824" s="154"/>
      <c r="CN824" s="154"/>
      <c r="CO824" s="154"/>
      <c r="CP824" s="154"/>
      <c r="CQ824" s="154"/>
      <c r="CR824" s="154"/>
      <c r="CS824" s="154"/>
      <c r="CT824" s="154"/>
      <c r="CU824" s="154"/>
      <c r="CV824" s="154"/>
      <c r="CW824" s="154"/>
      <c r="CX824" s="154"/>
      <c r="CY824" s="154"/>
      <c r="CZ824" s="154"/>
      <c r="DA824" s="154"/>
      <c r="DB824" s="154"/>
      <c r="DC824" s="154"/>
      <c r="DD824" s="154"/>
      <c r="DE824" s="154"/>
      <c r="DF824" s="154"/>
      <c r="DG824" s="154"/>
      <c r="DH824" s="154"/>
      <c r="DI824" s="154"/>
      <c r="DJ824" s="154"/>
      <c r="DK824" s="154"/>
      <c r="DL824" s="154"/>
      <c r="DM824" s="154"/>
      <c r="DN824" s="154"/>
      <c r="DO824" s="154"/>
      <c r="DP824" s="154"/>
      <c r="DQ824" s="154"/>
      <c r="DR824" s="154"/>
      <c r="DS824" s="154"/>
      <c r="DT824" s="154"/>
      <c r="DU824" s="154"/>
      <c r="DV824" s="154"/>
      <c r="DW824" s="154"/>
      <c r="DX824" s="154"/>
      <c r="DY824" s="154"/>
      <c r="DZ824" s="154"/>
      <c r="EA824" s="154"/>
      <c r="EB824" s="154"/>
      <c r="EC824" s="154"/>
      <c r="ED824" s="154"/>
      <c r="EE824" s="154"/>
      <c r="EF824" s="154"/>
      <c r="EG824" s="154"/>
      <c r="EH824" s="154"/>
      <c r="EI824" s="154"/>
      <c r="EJ824" s="154"/>
      <c r="EK824" s="154"/>
      <c r="EL824" s="154"/>
      <c r="EM824" s="154"/>
      <c r="EN824" s="154"/>
      <c r="EO824" s="154"/>
      <c r="EP824" s="154"/>
      <c r="EQ824" s="154"/>
      <c r="ER824" s="154"/>
      <c r="ES824" s="154"/>
      <c r="ET824" s="154"/>
      <c r="EU824" s="154"/>
      <c r="EV824" s="154"/>
      <c r="EW824" s="154"/>
      <c r="EX824" s="154"/>
      <c r="EY824" s="154"/>
      <c r="EZ824" s="154"/>
      <c r="FA824" s="154"/>
      <c r="FB824" s="154"/>
      <c r="FC824" s="154"/>
      <c r="FD824" s="154"/>
      <c r="FE824" s="154"/>
      <c r="FF824" s="154"/>
      <c r="FG824" s="154"/>
      <c r="FH824" s="154"/>
      <c r="FI824" s="154"/>
      <c r="FJ824" s="154"/>
      <c r="FK824" s="154"/>
      <c r="FL824" s="154"/>
      <c r="FM824" s="154"/>
      <c r="FN824" s="154"/>
      <c r="FO824" s="154"/>
      <c r="FP824" s="154"/>
      <c r="FQ824" s="154"/>
      <c r="FR824" s="154"/>
      <c r="FS824" s="154"/>
      <c r="FT824" s="154"/>
      <c r="FU824" s="154"/>
      <c r="FV824" s="154"/>
      <c r="FW824" s="154"/>
      <c r="FX824" s="154"/>
      <c r="FY824" s="154"/>
      <c r="FZ824" s="154"/>
      <c r="GA824" s="154"/>
      <c r="GB824" s="154"/>
      <c r="GC824" s="154"/>
      <c r="GD824" s="154"/>
      <c r="GE824" s="154"/>
      <c r="GF824" s="154"/>
      <c r="GG824" s="154"/>
      <c r="GH824" s="154"/>
      <c r="GI824" s="154"/>
      <c r="GJ824" s="154"/>
      <c r="GK824" s="154"/>
      <c r="GL824" s="154"/>
      <c r="GM824" s="154"/>
      <c r="GN824" s="154"/>
      <c r="GO824" s="154"/>
      <c r="GP824" s="154"/>
      <c r="GQ824" s="154"/>
      <c r="GR824" s="154"/>
      <c r="GS824" s="154"/>
      <c r="GT824" s="154"/>
      <c r="GU824" s="154"/>
      <c r="GV824" s="154"/>
      <c r="GW824" s="154"/>
      <c r="GX824" s="154"/>
      <c r="GY824" s="154"/>
      <c r="GZ824" s="154"/>
      <c r="HA824" s="154"/>
      <c r="HB824" s="154"/>
      <c r="HC824" s="154"/>
      <c r="HD824" s="154"/>
      <c r="HE824" s="154"/>
      <c r="HF824" s="154"/>
      <c r="HG824" s="154"/>
      <c r="HH824" s="154"/>
      <c r="HI824" s="154"/>
      <c r="HJ824" s="154"/>
      <c r="HK824" s="154"/>
      <c r="HL824" s="154"/>
      <c r="HM824" s="154"/>
      <c r="HN824" s="154"/>
      <c r="HO824" s="154"/>
      <c r="HP824" s="154"/>
      <c r="HQ824" s="154"/>
      <c r="HR824" s="154"/>
      <c r="HS824" s="154"/>
      <c r="HT824" s="154"/>
      <c r="HU824" s="154"/>
      <c r="HV824" s="154"/>
      <c r="HW824" s="154"/>
      <c r="HX824" s="154"/>
      <c r="HY824" s="154"/>
      <c r="HZ824" s="154"/>
      <c r="IA824" s="154"/>
      <c r="IB824" s="154"/>
      <c r="IC824" s="154"/>
      <c r="ID824" s="154"/>
      <c r="IE824" s="154"/>
      <c r="IF824" s="154"/>
      <c r="IG824" s="154"/>
      <c r="IH824" s="154"/>
      <c r="II824" s="154"/>
      <c r="IJ824" s="154"/>
      <c r="IK824" s="154"/>
      <c r="IL824" s="154"/>
      <c r="IM824" s="154"/>
      <c r="IN824" s="154"/>
      <c r="IO824" s="154"/>
      <c r="IP824" s="154"/>
      <c r="IQ824" s="154"/>
      <c r="IR824" s="154"/>
      <c r="IS824" s="154"/>
      <c r="IT824" s="154"/>
      <c r="IU824" s="154"/>
      <c r="IV824" s="154"/>
      <c r="IW824" s="154"/>
      <c r="IX824" s="154"/>
      <c r="IY824" s="154"/>
      <c r="IZ824" s="154"/>
      <c r="JA824" s="154"/>
      <c r="JB824" s="154"/>
      <c r="JC824" s="154"/>
      <c r="JD824" s="154"/>
      <c r="JE824" s="154"/>
      <c r="JF824" s="154"/>
      <c r="JG824" s="154"/>
      <c r="JH824" s="154"/>
      <c r="JI824" s="154"/>
      <c r="JJ824" s="154"/>
      <c r="JK824" s="154"/>
      <c r="JL824" s="154"/>
      <c r="JM824" s="154"/>
      <c r="JN824" s="154"/>
      <c r="JO824" s="154"/>
      <c r="JP824" s="154"/>
      <c r="JQ824" s="154"/>
      <c r="JR824" s="154"/>
      <c r="JS824" s="154"/>
      <c r="JT824" s="154"/>
      <c r="JU824" s="154"/>
      <c r="JV824" s="154"/>
      <c r="JW824" s="154"/>
      <c r="JX824" s="154"/>
      <c r="JY824" s="154"/>
      <c r="JZ824" s="154"/>
      <c r="KA824" s="154"/>
      <c r="KB824" s="154"/>
      <c r="KC824" s="154"/>
      <c r="KD824" s="154"/>
      <c r="KE824" s="154"/>
      <c r="KF824" s="154"/>
      <c r="KG824" s="154"/>
      <c r="KH824" s="154"/>
      <c r="KI824" s="154"/>
      <c r="KJ824" s="154"/>
      <c r="KK824" s="154"/>
      <c r="KL824" s="154"/>
      <c r="KM824" s="154"/>
      <c r="KN824" s="154"/>
      <c r="KO824" s="154"/>
      <c r="KP824" s="154"/>
      <c r="KQ824" s="154"/>
      <c r="KR824" s="154"/>
      <c r="KS824" s="154"/>
      <c r="KT824" s="154"/>
      <c r="KU824" s="154"/>
      <c r="KV824" s="154"/>
      <c r="KW824" s="154"/>
      <c r="KX824" s="154"/>
      <c r="KY824" s="154"/>
      <c r="KZ824" s="154"/>
      <c r="LA824" s="154"/>
      <c r="LB824" s="154"/>
      <c r="LC824" s="154"/>
      <c r="LD824" s="154"/>
      <c r="LE824" s="154"/>
      <c r="LF824" s="154"/>
      <c r="LG824" s="154"/>
      <c r="LH824" s="154"/>
      <c r="LI824" s="154"/>
      <c r="LJ824" s="154"/>
      <c r="LK824" s="154"/>
      <c r="LL824" s="154"/>
      <c r="LM824" s="154"/>
      <c r="LN824" s="154"/>
      <c r="LO824" s="154"/>
      <c r="LP824" s="154"/>
      <c r="LQ824" s="154"/>
      <c r="LR824" s="154"/>
      <c r="LS824" s="154"/>
      <c r="LT824" s="154"/>
      <c r="LU824" s="154"/>
      <c r="LV824" s="154"/>
      <c r="LW824" s="154"/>
      <c r="LX824" s="154"/>
      <c r="LY824" s="154"/>
      <c r="LZ824" s="154"/>
      <c r="MA824" s="154"/>
      <c r="MB824" s="154"/>
      <c r="MC824" s="154"/>
      <c r="MD824" s="154"/>
      <c r="ME824" s="154"/>
      <c r="MF824" s="154"/>
      <c r="MG824" s="154"/>
      <c r="MH824" s="154"/>
      <c r="MI824" s="154"/>
      <c r="MJ824" s="154"/>
      <c r="MK824" s="154"/>
      <c r="ML824" s="154"/>
      <c r="MM824" s="154"/>
      <c r="MN824" s="154"/>
      <c r="MO824" s="154"/>
      <c r="MP824" s="154"/>
      <c r="MQ824" s="154"/>
      <c r="MR824" s="154"/>
      <c r="MS824" s="154"/>
      <c r="MT824" s="154"/>
      <c r="MU824" s="154"/>
      <c r="MV824" s="154"/>
      <c r="MW824" s="154"/>
      <c r="MX824" s="154"/>
      <c r="MY824" s="154"/>
      <c r="MZ824" s="154"/>
      <c r="NA824" s="154"/>
      <c r="NB824" s="154"/>
      <c r="NC824" s="154"/>
      <c r="ND824" s="154"/>
      <c r="NE824" s="154"/>
      <c r="NF824" s="154"/>
      <c r="NG824" s="154"/>
      <c r="NH824" s="154"/>
      <c r="NI824" s="154"/>
      <c r="NJ824" s="154"/>
      <c r="NK824" s="154"/>
      <c r="NL824" s="154"/>
      <c r="NM824" s="154"/>
      <c r="NN824" s="154"/>
      <c r="NO824" s="154"/>
      <c r="NP824" s="154"/>
      <c r="NQ824" s="154"/>
      <c r="NR824" s="154"/>
      <c r="NS824" s="154"/>
      <c r="NT824" s="154"/>
      <c r="NU824" s="154"/>
      <c r="NV824" s="154"/>
      <c r="NW824" s="154"/>
      <c r="NX824" s="154"/>
      <c r="NY824" s="154"/>
      <c r="NZ824" s="154"/>
      <c r="OA824" s="154"/>
      <c r="OB824" s="154"/>
      <c r="OC824" s="154"/>
      <c r="OD824" s="154"/>
      <c r="OE824" s="154"/>
      <c r="OF824" s="154"/>
      <c r="OG824" s="154"/>
      <c r="OH824" s="154"/>
      <c r="OI824" s="154"/>
      <c r="OJ824" s="154"/>
      <c r="OK824" s="154"/>
      <c r="OL824" s="154"/>
      <c r="OM824" s="154"/>
      <c r="ON824" s="154"/>
      <c r="OO824" s="154"/>
      <c r="OP824" s="154"/>
      <c r="OQ824" s="154"/>
      <c r="OR824" s="154"/>
      <c r="OS824" s="154"/>
      <c r="OT824" s="154"/>
      <c r="OU824" s="154"/>
      <c r="OV824" s="154"/>
      <c r="OW824" s="154"/>
      <c r="OX824" s="154"/>
      <c r="OY824" s="154"/>
      <c r="OZ824" s="154"/>
      <c r="PA824" s="154"/>
      <c r="PB824" s="154"/>
      <c r="PC824" s="154"/>
      <c r="PD824" s="154"/>
      <c r="PE824" s="154"/>
      <c r="PF824" s="154"/>
      <c r="PG824" s="154"/>
      <c r="PH824" s="154"/>
      <c r="PI824" s="154"/>
      <c r="PJ824" s="154"/>
      <c r="PK824" s="154"/>
      <c r="PL824" s="154"/>
      <c r="PM824" s="154"/>
      <c r="PN824" s="154"/>
      <c r="PO824" s="154"/>
      <c r="PP824" s="154"/>
      <c r="PQ824" s="154"/>
      <c r="PR824" s="154"/>
      <c r="PS824" s="154"/>
      <c r="PT824" s="154"/>
      <c r="PU824" s="154"/>
      <c r="PV824" s="154"/>
      <c r="PW824" s="154"/>
      <c r="PX824" s="154"/>
      <c r="PY824" s="154"/>
      <c r="PZ824" s="154"/>
      <c r="QA824" s="154"/>
      <c r="QB824" s="154"/>
      <c r="QC824" s="154"/>
      <c r="QD824" s="154"/>
      <c r="QE824" s="154"/>
      <c r="QF824" s="154"/>
      <c r="QG824" s="154"/>
      <c r="QH824" s="154"/>
      <c r="QI824" s="154"/>
      <c r="QJ824" s="154"/>
      <c r="QK824" s="154"/>
      <c r="QL824" s="154"/>
      <c r="QM824" s="154"/>
      <c r="QN824" s="154"/>
      <c r="QO824" s="154"/>
      <c r="QP824" s="154"/>
      <c r="QQ824" s="154"/>
      <c r="QR824" s="154"/>
      <c r="QS824" s="154"/>
      <c r="QT824" s="154"/>
      <c r="QU824" s="154"/>
      <c r="QV824" s="154"/>
      <c r="QW824" s="154"/>
      <c r="QX824" s="154"/>
      <c r="QY824" s="154"/>
      <c r="QZ824" s="154"/>
      <c r="RA824" s="154"/>
      <c r="RB824" s="154"/>
      <c r="RC824" s="154"/>
      <c r="RD824" s="154"/>
      <c r="RE824" s="154"/>
      <c r="RF824" s="154"/>
      <c r="RG824" s="154"/>
      <c r="RH824" s="154"/>
      <c r="RI824" s="154"/>
      <c r="RJ824" s="154"/>
      <c r="RK824" s="154"/>
      <c r="RL824" s="154"/>
      <c r="RM824" s="154"/>
      <c r="RN824" s="154"/>
      <c r="RO824" s="154"/>
      <c r="RP824" s="154"/>
      <c r="RQ824" s="154"/>
      <c r="RR824" s="154"/>
      <c r="RS824" s="154"/>
      <c r="RT824" s="154"/>
      <c r="RU824" s="154"/>
      <c r="RV824" s="154"/>
      <c r="RW824" s="154"/>
      <c r="RX824" s="154"/>
      <c r="RY824" s="154"/>
      <c r="RZ824" s="154"/>
      <c r="SA824" s="154"/>
      <c r="SB824" s="154"/>
      <c r="SC824" s="154"/>
      <c r="SD824" s="154"/>
      <c r="SE824" s="154"/>
      <c r="SF824" s="154"/>
      <c r="SG824" s="154"/>
      <c r="SH824" s="154"/>
      <c r="SI824" s="154"/>
      <c r="SJ824" s="154"/>
      <c r="SK824" s="154"/>
      <c r="SL824" s="154"/>
      <c r="SM824" s="154"/>
      <c r="SN824" s="154"/>
      <c r="SO824" s="154"/>
      <c r="SP824" s="154"/>
      <c r="SQ824" s="154"/>
      <c r="SR824" s="154"/>
      <c r="SS824" s="154"/>
      <c r="ST824" s="154"/>
      <c r="SU824" s="154"/>
      <c r="SV824" s="154"/>
      <c r="SW824" s="154"/>
      <c r="SX824" s="154"/>
      <c r="SY824" s="154"/>
      <c r="SZ824" s="154"/>
      <c r="TA824" s="154"/>
      <c r="TB824" s="154"/>
      <c r="TC824" s="154"/>
      <c r="TD824" s="154"/>
      <c r="TE824" s="154"/>
      <c r="TF824" s="154"/>
      <c r="TG824" s="154"/>
      <c r="TH824" s="154"/>
      <c r="TI824" s="154"/>
      <c r="TJ824" s="154"/>
      <c r="TK824" s="154"/>
      <c r="TL824" s="154"/>
      <c r="TM824" s="154"/>
      <c r="TN824" s="154"/>
      <c r="TO824" s="154"/>
      <c r="TP824" s="154"/>
      <c r="TQ824" s="154"/>
      <c r="TR824" s="154"/>
      <c r="TS824" s="154"/>
      <c r="TT824" s="154"/>
      <c r="TU824" s="154"/>
      <c r="TV824" s="154"/>
      <c r="TW824" s="154"/>
      <c r="TX824" s="154"/>
      <c r="TY824" s="154"/>
      <c r="TZ824" s="154"/>
      <c r="UA824" s="154"/>
      <c r="UB824" s="154"/>
      <c r="UC824" s="154"/>
      <c r="UD824" s="154"/>
      <c r="UE824" s="154"/>
      <c r="UF824" s="154"/>
      <c r="UG824" s="154"/>
      <c r="UH824" s="154"/>
      <c r="UI824" s="154"/>
      <c r="UJ824" s="154"/>
      <c r="UK824" s="154"/>
      <c r="UL824" s="154"/>
      <c r="UM824" s="154"/>
      <c r="UN824" s="154"/>
      <c r="UO824" s="154"/>
      <c r="UP824" s="154"/>
      <c r="UQ824" s="154"/>
      <c r="UR824" s="154"/>
      <c r="US824" s="154"/>
      <c r="UT824" s="154"/>
      <c r="UU824" s="154"/>
      <c r="UV824" s="154"/>
      <c r="UW824" s="154"/>
      <c r="UX824" s="154"/>
      <c r="UY824" s="154"/>
      <c r="UZ824" s="154"/>
      <c r="VA824" s="154"/>
      <c r="VB824" s="154"/>
      <c r="VC824" s="154"/>
      <c r="VD824" s="154"/>
      <c r="VE824" s="154"/>
      <c r="VF824" s="154"/>
      <c r="VG824" s="154"/>
      <c r="VH824" s="154"/>
      <c r="VI824" s="154"/>
      <c r="VJ824" s="154"/>
      <c r="VK824" s="154"/>
      <c r="VL824" s="154"/>
      <c r="VM824" s="154"/>
      <c r="VN824" s="154"/>
      <c r="VO824" s="154"/>
      <c r="VP824" s="154"/>
      <c r="VQ824" s="154"/>
      <c r="VR824" s="154"/>
      <c r="VS824" s="154"/>
      <c r="VT824" s="154"/>
      <c r="VU824" s="154"/>
      <c r="VV824" s="154"/>
      <c r="VW824" s="154"/>
    </row>
    <row r="825" spans="1:595" s="153" customFormat="1" ht="32.25" customHeight="1">
      <c r="A825" s="798"/>
      <c r="B825" s="689"/>
      <c r="C825" s="658"/>
      <c r="D825" s="660"/>
      <c r="E825" s="662"/>
      <c r="F825" s="663"/>
      <c r="G825" s="665"/>
      <c r="H825" s="176"/>
      <c r="I825" s="175" t="s">
        <v>352</v>
      </c>
      <c r="J825" s="175" t="s">
        <v>260</v>
      </c>
      <c r="K825" s="175" t="s">
        <v>1696</v>
      </c>
      <c r="L825" s="175" t="s">
        <v>30</v>
      </c>
      <c r="M825" s="155">
        <v>1927200</v>
      </c>
      <c r="N825" s="155">
        <v>1869968.47</v>
      </c>
      <c r="O825" s="155">
        <v>2023700</v>
      </c>
      <c r="P825" s="199">
        <v>1854600</v>
      </c>
      <c r="Q825" s="155">
        <v>1854600</v>
      </c>
      <c r="R825" s="155">
        <v>1854600</v>
      </c>
      <c r="S825" s="546">
        <v>3</v>
      </c>
      <c r="AU825" s="154"/>
      <c r="AV825" s="154"/>
      <c r="AW825" s="154"/>
      <c r="AX825" s="154"/>
      <c r="AY825" s="154"/>
      <c r="AZ825" s="154"/>
      <c r="BA825" s="154"/>
      <c r="BB825" s="154"/>
      <c r="BC825" s="154"/>
      <c r="BD825" s="154"/>
      <c r="BE825" s="154"/>
      <c r="BF825" s="154"/>
      <c r="BG825" s="154"/>
      <c r="BH825" s="154"/>
      <c r="BI825" s="154"/>
      <c r="BJ825" s="154"/>
      <c r="BK825" s="154"/>
      <c r="BL825" s="154"/>
      <c r="BM825" s="154"/>
      <c r="BN825" s="154"/>
      <c r="BO825" s="154"/>
      <c r="BP825" s="154"/>
      <c r="BQ825" s="154"/>
      <c r="BR825" s="154"/>
      <c r="BS825" s="154"/>
      <c r="BT825" s="154"/>
      <c r="BU825" s="154"/>
      <c r="BV825" s="154"/>
      <c r="BW825" s="154"/>
      <c r="BX825" s="154"/>
      <c r="BY825" s="154"/>
      <c r="BZ825" s="154"/>
      <c r="CA825" s="154"/>
      <c r="CB825" s="154"/>
      <c r="CC825" s="154"/>
      <c r="CD825" s="154"/>
      <c r="CE825" s="154"/>
      <c r="CF825" s="154"/>
      <c r="CG825" s="154"/>
      <c r="CH825" s="154"/>
      <c r="CI825" s="154"/>
      <c r="CJ825" s="154"/>
      <c r="CK825" s="154"/>
      <c r="CL825" s="154"/>
      <c r="CM825" s="154"/>
      <c r="CN825" s="154"/>
      <c r="CO825" s="154"/>
      <c r="CP825" s="154"/>
      <c r="CQ825" s="154"/>
      <c r="CR825" s="154"/>
      <c r="CS825" s="154"/>
      <c r="CT825" s="154"/>
      <c r="CU825" s="154"/>
      <c r="CV825" s="154"/>
      <c r="CW825" s="154"/>
      <c r="CX825" s="154"/>
      <c r="CY825" s="154"/>
      <c r="CZ825" s="154"/>
      <c r="DA825" s="154"/>
      <c r="DB825" s="154"/>
      <c r="DC825" s="154"/>
      <c r="DD825" s="154"/>
      <c r="DE825" s="154"/>
      <c r="DF825" s="154"/>
      <c r="DG825" s="154"/>
      <c r="DH825" s="154"/>
      <c r="DI825" s="154"/>
      <c r="DJ825" s="154"/>
      <c r="DK825" s="154"/>
      <c r="DL825" s="154"/>
      <c r="DM825" s="154"/>
      <c r="DN825" s="154"/>
      <c r="DO825" s="154"/>
      <c r="DP825" s="154"/>
      <c r="DQ825" s="154"/>
      <c r="DR825" s="154"/>
      <c r="DS825" s="154"/>
      <c r="DT825" s="154"/>
      <c r="DU825" s="154"/>
      <c r="DV825" s="154"/>
      <c r="DW825" s="154"/>
      <c r="DX825" s="154"/>
      <c r="DY825" s="154"/>
      <c r="DZ825" s="154"/>
      <c r="EA825" s="154"/>
      <c r="EB825" s="154"/>
      <c r="EC825" s="154"/>
      <c r="ED825" s="154"/>
      <c r="EE825" s="154"/>
      <c r="EF825" s="154"/>
      <c r="EG825" s="154"/>
      <c r="EH825" s="154"/>
      <c r="EI825" s="154"/>
      <c r="EJ825" s="154"/>
      <c r="EK825" s="154"/>
      <c r="EL825" s="154"/>
      <c r="EM825" s="154"/>
      <c r="EN825" s="154"/>
      <c r="EO825" s="154"/>
      <c r="EP825" s="154"/>
      <c r="EQ825" s="154"/>
      <c r="ER825" s="154"/>
      <c r="ES825" s="154"/>
      <c r="ET825" s="154"/>
      <c r="EU825" s="154"/>
      <c r="EV825" s="154"/>
      <c r="EW825" s="154"/>
      <c r="EX825" s="154"/>
      <c r="EY825" s="154"/>
      <c r="EZ825" s="154"/>
      <c r="FA825" s="154"/>
      <c r="FB825" s="154"/>
      <c r="FC825" s="154"/>
      <c r="FD825" s="154"/>
      <c r="FE825" s="154"/>
      <c r="FF825" s="154"/>
      <c r="FG825" s="154"/>
      <c r="FH825" s="154"/>
      <c r="FI825" s="154"/>
      <c r="FJ825" s="154"/>
      <c r="FK825" s="154"/>
      <c r="FL825" s="154"/>
      <c r="FM825" s="154"/>
      <c r="FN825" s="154"/>
      <c r="FO825" s="154"/>
      <c r="FP825" s="154"/>
      <c r="FQ825" s="154"/>
      <c r="FR825" s="154"/>
      <c r="FS825" s="154"/>
      <c r="FT825" s="154"/>
      <c r="FU825" s="154"/>
      <c r="FV825" s="154"/>
      <c r="FW825" s="154"/>
      <c r="FX825" s="154"/>
      <c r="FY825" s="154"/>
      <c r="FZ825" s="154"/>
      <c r="GA825" s="154"/>
      <c r="GB825" s="154"/>
      <c r="GC825" s="154"/>
      <c r="GD825" s="154"/>
      <c r="GE825" s="154"/>
      <c r="GF825" s="154"/>
      <c r="GG825" s="154"/>
      <c r="GH825" s="154"/>
      <c r="GI825" s="154"/>
      <c r="GJ825" s="154"/>
      <c r="GK825" s="154"/>
      <c r="GL825" s="154"/>
      <c r="GM825" s="154"/>
      <c r="GN825" s="154"/>
      <c r="GO825" s="154"/>
      <c r="GP825" s="154"/>
      <c r="GQ825" s="154"/>
      <c r="GR825" s="154"/>
      <c r="GS825" s="154"/>
      <c r="GT825" s="154"/>
      <c r="GU825" s="154"/>
      <c r="GV825" s="154"/>
      <c r="GW825" s="154"/>
      <c r="GX825" s="154"/>
      <c r="GY825" s="154"/>
      <c r="GZ825" s="154"/>
      <c r="HA825" s="154"/>
      <c r="HB825" s="154"/>
      <c r="HC825" s="154"/>
      <c r="HD825" s="154"/>
      <c r="HE825" s="154"/>
      <c r="HF825" s="154"/>
      <c r="HG825" s="154"/>
      <c r="HH825" s="154"/>
      <c r="HI825" s="154"/>
      <c r="HJ825" s="154"/>
      <c r="HK825" s="154"/>
      <c r="HL825" s="154"/>
      <c r="HM825" s="154"/>
      <c r="HN825" s="154"/>
      <c r="HO825" s="154"/>
      <c r="HP825" s="154"/>
      <c r="HQ825" s="154"/>
      <c r="HR825" s="154"/>
      <c r="HS825" s="154"/>
      <c r="HT825" s="154"/>
      <c r="HU825" s="154"/>
      <c r="HV825" s="154"/>
      <c r="HW825" s="154"/>
      <c r="HX825" s="154"/>
      <c r="HY825" s="154"/>
      <c r="HZ825" s="154"/>
      <c r="IA825" s="154"/>
      <c r="IB825" s="154"/>
      <c r="IC825" s="154"/>
      <c r="ID825" s="154"/>
      <c r="IE825" s="154"/>
      <c r="IF825" s="154"/>
      <c r="IG825" s="154"/>
      <c r="IH825" s="154"/>
      <c r="II825" s="154"/>
      <c r="IJ825" s="154"/>
      <c r="IK825" s="154"/>
      <c r="IL825" s="154"/>
      <c r="IM825" s="154"/>
      <c r="IN825" s="154"/>
      <c r="IO825" s="154"/>
      <c r="IP825" s="154"/>
      <c r="IQ825" s="154"/>
      <c r="IR825" s="154"/>
      <c r="IS825" s="154"/>
      <c r="IT825" s="154"/>
      <c r="IU825" s="154"/>
      <c r="IV825" s="154"/>
      <c r="IW825" s="154"/>
      <c r="IX825" s="154"/>
      <c r="IY825" s="154"/>
      <c r="IZ825" s="154"/>
      <c r="JA825" s="154"/>
      <c r="JB825" s="154"/>
      <c r="JC825" s="154"/>
      <c r="JD825" s="154"/>
      <c r="JE825" s="154"/>
      <c r="JF825" s="154"/>
      <c r="JG825" s="154"/>
      <c r="JH825" s="154"/>
      <c r="JI825" s="154"/>
      <c r="JJ825" s="154"/>
      <c r="JK825" s="154"/>
      <c r="JL825" s="154"/>
      <c r="JM825" s="154"/>
      <c r="JN825" s="154"/>
      <c r="JO825" s="154"/>
      <c r="JP825" s="154"/>
      <c r="JQ825" s="154"/>
      <c r="JR825" s="154"/>
      <c r="JS825" s="154"/>
      <c r="JT825" s="154"/>
      <c r="JU825" s="154"/>
      <c r="JV825" s="154"/>
      <c r="JW825" s="154"/>
      <c r="JX825" s="154"/>
      <c r="JY825" s="154"/>
      <c r="JZ825" s="154"/>
      <c r="KA825" s="154"/>
      <c r="KB825" s="154"/>
      <c r="KC825" s="154"/>
      <c r="KD825" s="154"/>
      <c r="KE825" s="154"/>
      <c r="KF825" s="154"/>
      <c r="KG825" s="154"/>
      <c r="KH825" s="154"/>
      <c r="KI825" s="154"/>
      <c r="KJ825" s="154"/>
      <c r="KK825" s="154"/>
      <c r="KL825" s="154"/>
      <c r="KM825" s="154"/>
      <c r="KN825" s="154"/>
      <c r="KO825" s="154"/>
      <c r="KP825" s="154"/>
      <c r="KQ825" s="154"/>
      <c r="KR825" s="154"/>
      <c r="KS825" s="154"/>
      <c r="KT825" s="154"/>
      <c r="KU825" s="154"/>
      <c r="KV825" s="154"/>
      <c r="KW825" s="154"/>
      <c r="KX825" s="154"/>
      <c r="KY825" s="154"/>
      <c r="KZ825" s="154"/>
      <c r="LA825" s="154"/>
      <c r="LB825" s="154"/>
      <c r="LC825" s="154"/>
      <c r="LD825" s="154"/>
      <c r="LE825" s="154"/>
      <c r="LF825" s="154"/>
      <c r="LG825" s="154"/>
      <c r="LH825" s="154"/>
      <c r="LI825" s="154"/>
      <c r="LJ825" s="154"/>
      <c r="LK825" s="154"/>
      <c r="LL825" s="154"/>
      <c r="LM825" s="154"/>
      <c r="LN825" s="154"/>
      <c r="LO825" s="154"/>
      <c r="LP825" s="154"/>
      <c r="LQ825" s="154"/>
      <c r="LR825" s="154"/>
      <c r="LS825" s="154"/>
      <c r="LT825" s="154"/>
      <c r="LU825" s="154"/>
      <c r="LV825" s="154"/>
      <c r="LW825" s="154"/>
      <c r="LX825" s="154"/>
      <c r="LY825" s="154"/>
      <c r="LZ825" s="154"/>
      <c r="MA825" s="154"/>
      <c r="MB825" s="154"/>
      <c r="MC825" s="154"/>
      <c r="MD825" s="154"/>
      <c r="ME825" s="154"/>
      <c r="MF825" s="154"/>
      <c r="MG825" s="154"/>
      <c r="MH825" s="154"/>
      <c r="MI825" s="154"/>
      <c r="MJ825" s="154"/>
      <c r="MK825" s="154"/>
      <c r="ML825" s="154"/>
      <c r="MM825" s="154"/>
      <c r="MN825" s="154"/>
      <c r="MO825" s="154"/>
      <c r="MP825" s="154"/>
      <c r="MQ825" s="154"/>
      <c r="MR825" s="154"/>
      <c r="MS825" s="154"/>
      <c r="MT825" s="154"/>
      <c r="MU825" s="154"/>
      <c r="MV825" s="154"/>
      <c r="MW825" s="154"/>
      <c r="MX825" s="154"/>
      <c r="MY825" s="154"/>
      <c r="MZ825" s="154"/>
      <c r="NA825" s="154"/>
      <c r="NB825" s="154"/>
      <c r="NC825" s="154"/>
      <c r="ND825" s="154"/>
      <c r="NE825" s="154"/>
      <c r="NF825" s="154"/>
      <c r="NG825" s="154"/>
      <c r="NH825" s="154"/>
      <c r="NI825" s="154"/>
      <c r="NJ825" s="154"/>
      <c r="NK825" s="154"/>
      <c r="NL825" s="154"/>
      <c r="NM825" s="154"/>
      <c r="NN825" s="154"/>
      <c r="NO825" s="154"/>
      <c r="NP825" s="154"/>
      <c r="NQ825" s="154"/>
      <c r="NR825" s="154"/>
      <c r="NS825" s="154"/>
      <c r="NT825" s="154"/>
      <c r="NU825" s="154"/>
      <c r="NV825" s="154"/>
      <c r="NW825" s="154"/>
      <c r="NX825" s="154"/>
      <c r="NY825" s="154"/>
      <c r="NZ825" s="154"/>
      <c r="OA825" s="154"/>
      <c r="OB825" s="154"/>
      <c r="OC825" s="154"/>
      <c r="OD825" s="154"/>
      <c r="OE825" s="154"/>
      <c r="OF825" s="154"/>
      <c r="OG825" s="154"/>
      <c r="OH825" s="154"/>
      <c r="OI825" s="154"/>
      <c r="OJ825" s="154"/>
      <c r="OK825" s="154"/>
      <c r="OL825" s="154"/>
      <c r="OM825" s="154"/>
      <c r="ON825" s="154"/>
      <c r="OO825" s="154"/>
      <c r="OP825" s="154"/>
      <c r="OQ825" s="154"/>
      <c r="OR825" s="154"/>
      <c r="OS825" s="154"/>
      <c r="OT825" s="154"/>
      <c r="OU825" s="154"/>
      <c r="OV825" s="154"/>
      <c r="OW825" s="154"/>
      <c r="OX825" s="154"/>
      <c r="OY825" s="154"/>
      <c r="OZ825" s="154"/>
      <c r="PA825" s="154"/>
      <c r="PB825" s="154"/>
      <c r="PC825" s="154"/>
      <c r="PD825" s="154"/>
      <c r="PE825" s="154"/>
      <c r="PF825" s="154"/>
      <c r="PG825" s="154"/>
      <c r="PH825" s="154"/>
      <c r="PI825" s="154"/>
      <c r="PJ825" s="154"/>
      <c r="PK825" s="154"/>
      <c r="PL825" s="154"/>
      <c r="PM825" s="154"/>
      <c r="PN825" s="154"/>
      <c r="PO825" s="154"/>
      <c r="PP825" s="154"/>
      <c r="PQ825" s="154"/>
      <c r="PR825" s="154"/>
      <c r="PS825" s="154"/>
      <c r="PT825" s="154"/>
      <c r="PU825" s="154"/>
      <c r="PV825" s="154"/>
      <c r="PW825" s="154"/>
      <c r="PX825" s="154"/>
      <c r="PY825" s="154"/>
      <c r="PZ825" s="154"/>
      <c r="QA825" s="154"/>
      <c r="QB825" s="154"/>
      <c r="QC825" s="154"/>
      <c r="QD825" s="154"/>
      <c r="QE825" s="154"/>
      <c r="QF825" s="154"/>
      <c r="QG825" s="154"/>
      <c r="QH825" s="154"/>
      <c r="QI825" s="154"/>
      <c r="QJ825" s="154"/>
      <c r="QK825" s="154"/>
      <c r="QL825" s="154"/>
      <c r="QM825" s="154"/>
      <c r="QN825" s="154"/>
      <c r="QO825" s="154"/>
      <c r="QP825" s="154"/>
      <c r="QQ825" s="154"/>
      <c r="QR825" s="154"/>
      <c r="QS825" s="154"/>
      <c r="QT825" s="154"/>
      <c r="QU825" s="154"/>
      <c r="QV825" s="154"/>
      <c r="QW825" s="154"/>
      <c r="QX825" s="154"/>
      <c r="QY825" s="154"/>
      <c r="QZ825" s="154"/>
      <c r="RA825" s="154"/>
      <c r="RB825" s="154"/>
      <c r="RC825" s="154"/>
      <c r="RD825" s="154"/>
      <c r="RE825" s="154"/>
      <c r="RF825" s="154"/>
      <c r="RG825" s="154"/>
      <c r="RH825" s="154"/>
      <c r="RI825" s="154"/>
      <c r="RJ825" s="154"/>
      <c r="RK825" s="154"/>
      <c r="RL825" s="154"/>
      <c r="RM825" s="154"/>
      <c r="RN825" s="154"/>
      <c r="RO825" s="154"/>
      <c r="RP825" s="154"/>
      <c r="RQ825" s="154"/>
      <c r="RR825" s="154"/>
      <c r="RS825" s="154"/>
      <c r="RT825" s="154"/>
      <c r="RU825" s="154"/>
      <c r="RV825" s="154"/>
      <c r="RW825" s="154"/>
      <c r="RX825" s="154"/>
      <c r="RY825" s="154"/>
      <c r="RZ825" s="154"/>
      <c r="SA825" s="154"/>
      <c r="SB825" s="154"/>
      <c r="SC825" s="154"/>
      <c r="SD825" s="154"/>
      <c r="SE825" s="154"/>
      <c r="SF825" s="154"/>
      <c r="SG825" s="154"/>
      <c r="SH825" s="154"/>
      <c r="SI825" s="154"/>
      <c r="SJ825" s="154"/>
      <c r="SK825" s="154"/>
      <c r="SL825" s="154"/>
      <c r="SM825" s="154"/>
      <c r="SN825" s="154"/>
      <c r="SO825" s="154"/>
      <c r="SP825" s="154"/>
      <c r="SQ825" s="154"/>
      <c r="SR825" s="154"/>
      <c r="SS825" s="154"/>
      <c r="ST825" s="154"/>
      <c r="SU825" s="154"/>
      <c r="SV825" s="154"/>
      <c r="SW825" s="154"/>
      <c r="SX825" s="154"/>
      <c r="SY825" s="154"/>
      <c r="SZ825" s="154"/>
      <c r="TA825" s="154"/>
      <c r="TB825" s="154"/>
      <c r="TC825" s="154"/>
      <c r="TD825" s="154"/>
      <c r="TE825" s="154"/>
      <c r="TF825" s="154"/>
      <c r="TG825" s="154"/>
      <c r="TH825" s="154"/>
      <c r="TI825" s="154"/>
      <c r="TJ825" s="154"/>
      <c r="TK825" s="154"/>
      <c r="TL825" s="154"/>
      <c r="TM825" s="154"/>
      <c r="TN825" s="154"/>
      <c r="TO825" s="154"/>
      <c r="TP825" s="154"/>
      <c r="TQ825" s="154"/>
      <c r="TR825" s="154"/>
      <c r="TS825" s="154"/>
      <c r="TT825" s="154"/>
      <c r="TU825" s="154"/>
      <c r="TV825" s="154"/>
      <c r="TW825" s="154"/>
      <c r="TX825" s="154"/>
      <c r="TY825" s="154"/>
      <c r="TZ825" s="154"/>
      <c r="UA825" s="154"/>
      <c r="UB825" s="154"/>
      <c r="UC825" s="154"/>
      <c r="UD825" s="154"/>
      <c r="UE825" s="154"/>
      <c r="UF825" s="154"/>
      <c r="UG825" s="154"/>
      <c r="UH825" s="154"/>
      <c r="UI825" s="154"/>
      <c r="UJ825" s="154"/>
      <c r="UK825" s="154"/>
      <c r="UL825" s="154"/>
      <c r="UM825" s="154"/>
      <c r="UN825" s="154"/>
      <c r="UO825" s="154"/>
      <c r="UP825" s="154"/>
      <c r="UQ825" s="154"/>
      <c r="UR825" s="154"/>
      <c r="US825" s="154"/>
      <c r="UT825" s="154"/>
      <c r="UU825" s="154"/>
      <c r="UV825" s="154"/>
      <c r="UW825" s="154"/>
      <c r="UX825" s="154"/>
      <c r="UY825" s="154"/>
      <c r="UZ825" s="154"/>
      <c r="VA825" s="154"/>
      <c r="VB825" s="154"/>
      <c r="VC825" s="154"/>
      <c r="VD825" s="154"/>
      <c r="VE825" s="154"/>
      <c r="VF825" s="154"/>
      <c r="VG825" s="154"/>
      <c r="VH825" s="154"/>
      <c r="VI825" s="154"/>
      <c r="VJ825" s="154"/>
      <c r="VK825" s="154"/>
      <c r="VL825" s="154"/>
      <c r="VM825" s="154"/>
      <c r="VN825" s="154"/>
      <c r="VO825" s="154"/>
      <c r="VP825" s="154"/>
      <c r="VQ825" s="154"/>
      <c r="VR825" s="154"/>
      <c r="VS825" s="154"/>
      <c r="VT825" s="154"/>
      <c r="VU825" s="154"/>
      <c r="VV825" s="154"/>
      <c r="VW825" s="154"/>
    </row>
    <row r="826" spans="1:595" s="153" customFormat="1" ht="44.25" customHeight="1">
      <c r="A826" s="798"/>
      <c r="B826" s="673" t="s">
        <v>1698</v>
      </c>
      <c r="C826" s="676" t="s">
        <v>182</v>
      </c>
      <c r="D826" s="680" t="s">
        <v>1694</v>
      </c>
      <c r="E826" s="661" t="s">
        <v>1699</v>
      </c>
      <c r="F826" s="653" t="s">
        <v>51</v>
      </c>
      <c r="G826" s="664">
        <v>45639</v>
      </c>
      <c r="H826" s="684" t="s">
        <v>24</v>
      </c>
      <c r="I826" s="197" t="s">
        <v>352</v>
      </c>
      <c r="J826" s="197" t="s">
        <v>260</v>
      </c>
      <c r="K826" s="197" t="s">
        <v>1700</v>
      </c>
      <c r="L826" s="197" t="s">
        <v>28</v>
      </c>
      <c r="M826" s="152"/>
      <c r="N826" s="152"/>
      <c r="O826" s="152">
        <f>O827</f>
        <v>964.23</v>
      </c>
      <c r="P826" s="152">
        <f>P827</f>
        <v>0</v>
      </c>
      <c r="Q826" s="152">
        <f>Q827</f>
        <v>0</v>
      </c>
      <c r="R826" s="152">
        <f>R827</f>
        <v>0</v>
      </c>
      <c r="S826" s="543"/>
      <c r="AU826" s="154"/>
      <c r="AV826" s="154"/>
      <c r="AW826" s="154"/>
      <c r="AX826" s="154"/>
      <c r="AY826" s="154"/>
      <c r="AZ826" s="154"/>
      <c r="BA826" s="154"/>
      <c r="BB826" s="154"/>
      <c r="BC826" s="154"/>
      <c r="BD826" s="154"/>
      <c r="BE826" s="154"/>
      <c r="BF826" s="154"/>
      <c r="BG826" s="154"/>
      <c r="BH826" s="154"/>
      <c r="BI826" s="154"/>
      <c r="BJ826" s="154"/>
      <c r="BK826" s="154"/>
      <c r="BL826" s="154"/>
      <c r="BM826" s="154"/>
      <c r="BN826" s="154"/>
      <c r="BO826" s="154"/>
      <c r="BP826" s="154"/>
      <c r="BQ826" s="154"/>
      <c r="BR826" s="154"/>
      <c r="BS826" s="154"/>
      <c r="BT826" s="154"/>
      <c r="BU826" s="154"/>
      <c r="BV826" s="154"/>
      <c r="BW826" s="154"/>
      <c r="BX826" s="154"/>
      <c r="BY826" s="154"/>
      <c r="BZ826" s="154"/>
      <c r="CA826" s="154"/>
      <c r="CB826" s="154"/>
      <c r="CC826" s="154"/>
      <c r="CD826" s="154"/>
      <c r="CE826" s="154"/>
      <c r="CF826" s="154"/>
      <c r="CG826" s="154"/>
      <c r="CH826" s="154"/>
      <c r="CI826" s="154"/>
      <c r="CJ826" s="154"/>
      <c r="CK826" s="154"/>
      <c r="CL826" s="154"/>
      <c r="CM826" s="154"/>
      <c r="CN826" s="154"/>
      <c r="CO826" s="154"/>
      <c r="CP826" s="154"/>
      <c r="CQ826" s="154"/>
      <c r="CR826" s="154"/>
      <c r="CS826" s="154"/>
      <c r="CT826" s="154"/>
      <c r="CU826" s="154"/>
      <c r="CV826" s="154"/>
      <c r="CW826" s="154"/>
      <c r="CX826" s="154"/>
      <c r="CY826" s="154"/>
      <c r="CZ826" s="154"/>
      <c r="DA826" s="154"/>
      <c r="DB826" s="154"/>
      <c r="DC826" s="154"/>
      <c r="DD826" s="154"/>
      <c r="DE826" s="154"/>
      <c r="DF826" s="154"/>
      <c r="DG826" s="154"/>
      <c r="DH826" s="154"/>
      <c r="DI826" s="154"/>
      <c r="DJ826" s="154"/>
      <c r="DK826" s="154"/>
      <c r="DL826" s="154"/>
      <c r="DM826" s="154"/>
      <c r="DN826" s="154"/>
      <c r="DO826" s="154"/>
      <c r="DP826" s="154"/>
      <c r="DQ826" s="154"/>
      <c r="DR826" s="154"/>
      <c r="DS826" s="154"/>
      <c r="DT826" s="154"/>
      <c r="DU826" s="154"/>
      <c r="DV826" s="154"/>
      <c r="DW826" s="154"/>
      <c r="DX826" s="154"/>
      <c r="DY826" s="154"/>
      <c r="DZ826" s="154"/>
      <c r="EA826" s="154"/>
      <c r="EB826" s="154"/>
      <c r="EC826" s="154"/>
      <c r="ED826" s="154"/>
      <c r="EE826" s="154"/>
      <c r="EF826" s="154"/>
      <c r="EG826" s="154"/>
      <c r="EH826" s="154"/>
      <c r="EI826" s="154"/>
      <c r="EJ826" s="154"/>
      <c r="EK826" s="154"/>
      <c r="EL826" s="154"/>
      <c r="EM826" s="154"/>
      <c r="EN826" s="154"/>
      <c r="EO826" s="154"/>
      <c r="EP826" s="154"/>
      <c r="EQ826" s="154"/>
      <c r="ER826" s="154"/>
      <c r="ES826" s="154"/>
      <c r="ET826" s="154"/>
      <c r="EU826" s="154"/>
      <c r="EV826" s="154"/>
      <c r="EW826" s="154"/>
      <c r="EX826" s="154"/>
      <c r="EY826" s="154"/>
      <c r="EZ826" s="154"/>
      <c r="FA826" s="154"/>
      <c r="FB826" s="154"/>
      <c r="FC826" s="154"/>
      <c r="FD826" s="154"/>
      <c r="FE826" s="154"/>
      <c r="FF826" s="154"/>
      <c r="FG826" s="154"/>
      <c r="FH826" s="154"/>
      <c r="FI826" s="154"/>
      <c r="FJ826" s="154"/>
      <c r="FK826" s="154"/>
      <c r="FL826" s="154"/>
      <c r="FM826" s="154"/>
      <c r="FN826" s="154"/>
      <c r="FO826" s="154"/>
      <c r="FP826" s="154"/>
      <c r="FQ826" s="154"/>
      <c r="FR826" s="154"/>
      <c r="FS826" s="154"/>
      <c r="FT826" s="154"/>
      <c r="FU826" s="154"/>
      <c r="FV826" s="154"/>
      <c r="FW826" s="154"/>
      <c r="FX826" s="154"/>
      <c r="FY826" s="154"/>
      <c r="FZ826" s="154"/>
      <c r="GA826" s="154"/>
      <c r="GB826" s="154"/>
      <c r="GC826" s="154"/>
      <c r="GD826" s="154"/>
      <c r="GE826" s="154"/>
      <c r="GF826" s="154"/>
      <c r="GG826" s="154"/>
      <c r="GH826" s="154"/>
      <c r="GI826" s="154"/>
      <c r="GJ826" s="154"/>
      <c r="GK826" s="154"/>
      <c r="GL826" s="154"/>
      <c r="GM826" s="154"/>
      <c r="GN826" s="154"/>
      <c r="GO826" s="154"/>
      <c r="GP826" s="154"/>
      <c r="GQ826" s="154"/>
      <c r="GR826" s="154"/>
      <c r="GS826" s="154"/>
      <c r="GT826" s="154"/>
      <c r="GU826" s="154"/>
      <c r="GV826" s="154"/>
      <c r="GW826" s="154"/>
      <c r="GX826" s="154"/>
      <c r="GY826" s="154"/>
      <c r="GZ826" s="154"/>
      <c r="HA826" s="154"/>
      <c r="HB826" s="154"/>
      <c r="HC826" s="154"/>
      <c r="HD826" s="154"/>
      <c r="HE826" s="154"/>
      <c r="HF826" s="154"/>
      <c r="HG826" s="154"/>
      <c r="HH826" s="154"/>
      <c r="HI826" s="154"/>
      <c r="HJ826" s="154"/>
      <c r="HK826" s="154"/>
      <c r="HL826" s="154"/>
      <c r="HM826" s="154"/>
      <c r="HN826" s="154"/>
      <c r="HO826" s="154"/>
      <c r="HP826" s="154"/>
      <c r="HQ826" s="154"/>
      <c r="HR826" s="154"/>
      <c r="HS826" s="154"/>
      <c r="HT826" s="154"/>
      <c r="HU826" s="154"/>
      <c r="HV826" s="154"/>
      <c r="HW826" s="154"/>
      <c r="HX826" s="154"/>
      <c r="HY826" s="154"/>
      <c r="HZ826" s="154"/>
      <c r="IA826" s="154"/>
      <c r="IB826" s="154"/>
      <c r="IC826" s="154"/>
      <c r="ID826" s="154"/>
      <c r="IE826" s="154"/>
      <c r="IF826" s="154"/>
      <c r="IG826" s="154"/>
      <c r="IH826" s="154"/>
      <c r="II826" s="154"/>
      <c r="IJ826" s="154"/>
      <c r="IK826" s="154"/>
      <c r="IL826" s="154"/>
      <c r="IM826" s="154"/>
      <c r="IN826" s="154"/>
      <c r="IO826" s="154"/>
      <c r="IP826" s="154"/>
      <c r="IQ826" s="154"/>
      <c r="IR826" s="154"/>
      <c r="IS826" s="154"/>
      <c r="IT826" s="154"/>
      <c r="IU826" s="154"/>
      <c r="IV826" s="154"/>
      <c r="IW826" s="154"/>
      <c r="IX826" s="154"/>
      <c r="IY826" s="154"/>
      <c r="IZ826" s="154"/>
      <c r="JA826" s="154"/>
      <c r="JB826" s="154"/>
      <c r="JC826" s="154"/>
      <c r="JD826" s="154"/>
      <c r="JE826" s="154"/>
      <c r="JF826" s="154"/>
      <c r="JG826" s="154"/>
      <c r="JH826" s="154"/>
      <c r="JI826" s="154"/>
      <c r="JJ826" s="154"/>
      <c r="JK826" s="154"/>
      <c r="JL826" s="154"/>
      <c r="JM826" s="154"/>
      <c r="JN826" s="154"/>
      <c r="JO826" s="154"/>
      <c r="JP826" s="154"/>
      <c r="JQ826" s="154"/>
      <c r="JR826" s="154"/>
      <c r="JS826" s="154"/>
      <c r="JT826" s="154"/>
      <c r="JU826" s="154"/>
      <c r="JV826" s="154"/>
      <c r="JW826" s="154"/>
      <c r="JX826" s="154"/>
      <c r="JY826" s="154"/>
      <c r="JZ826" s="154"/>
      <c r="KA826" s="154"/>
      <c r="KB826" s="154"/>
      <c r="KC826" s="154"/>
      <c r="KD826" s="154"/>
      <c r="KE826" s="154"/>
      <c r="KF826" s="154"/>
      <c r="KG826" s="154"/>
      <c r="KH826" s="154"/>
      <c r="KI826" s="154"/>
      <c r="KJ826" s="154"/>
      <c r="KK826" s="154"/>
      <c r="KL826" s="154"/>
      <c r="KM826" s="154"/>
      <c r="KN826" s="154"/>
      <c r="KO826" s="154"/>
      <c r="KP826" s="154"/>
      <c r="KQ826" s="154"/>
      <c r="KR826" s="154"/>
      <c r="KS826" s="154"/>
      <c r="KT826" s="154"/>
      <c r="KU826" s="154"/>
      <c r="KV826" s="154"/>
      <c r="KW826" s="154"/>
      <c r="KX826" s="154"/>
      <c r="KY826" s="154"/>
      <c r="KZ826" s="154"/>
      <c r="LA826" s="154"/>
      <c r="LB826" s="154"/>
      <c r="LC826" s="154"/>
      <c r="LD826" s="154"/>
      <c r="LE826" s="154"/>
      <c r="LF826" s="154"/>
      <c r="LG826" s="154"/>
      <c r="LH826" s="154"/>
      <c r="LI826" s="154"/>
      <c r="LJ826" s="154"/>
      <c r="LK826" s="154"/>
      <c r="LL826" s="154"/>
      <c r="LM826" s="154"/>
      <c r="LN826" s="154"/>
      <c r="LO826" s="154"/>
      <c r="LP826" s="154"/>
      <c r="LQ826" s="154"/>
      <c r="LR826" s="154"/>
      <c r="LS826" s="154"/>
      <c r="LT826" s="154"/>
      <c r="LU826" s="154"/>
      <c r="LV826" s="154"/>
      <c r="LW826" s="154"/>
      <c r="LX826" s="154"/>
      <c r="LY826" s="154"/>
      <c r="LZ826" s="154"/>
      <c r="MA826" s="154"/>
      <c r="MB826" s="154"/>
      <c r="MC826" s="154"/>
      <c r="MD826" s="154"/>
      <c r="ME826" s="154"/>
      <c r="MF826" s="154"/>
      <c r="MG826" s="154"/>
      <c r="MH826" s="154"/>
      <c r="MI826" s="154"/>
      <c r="MJ826" s="154"/>
      <c r="MK826" s="154"/>
      <c r="ML826" s="154"/>
      <c r="MM826" s="154"/>
      <c r="MN826" s="154"/>
      <c r="MO826" s="154"/>
      <c r="MP826" s="154"/>
      <c r="MQ826" s="154"/>
      <c r="MR826" s="154"/>
      <c r="MS826" s="154"/>
      <c r="MT826" s="154"/>
      <c r="MU826" s="154"/>
      <c r="MV826" s="154"/>
      <c r="MW826" s="154"/>
      <c r="MX826" s="154"/>
      <c r="MY826" s="154"/>
      <c r="MZ826" s="154"/>
      <c r="NA826" s="154"/>
      <c r="NB826" s="154"/>
      <c r="NC826" s="154"/>
      <c r="ND826" s="154"/>
      <c r="NE826" s="154"/>
      <c r="NF826" s="154"/>
      <c r="NG826" s="154"/>
      <c r="NH826" s="154"/>
      <c r="NI826" s="154"/>
      <c r="NJ826" s="154"/>
      <c r="NK826" s="154"/>
      <c r="NL826" s="154"/>
      <c r="NM826" s="154"/>
      <c r="NN826" s="154"/>
      <c r="NO826" s="154"/>
      <c r="NP826" s="154"/>
      <c r="NQ826" s="154"/>
      <c r="NR826" s="154"/>
      <c r="NS826" s="154"/>
      <c r="NT826" s="154"/>
      <c r="NU826" s="154"/>
      <c r="NV826" s="154"/>
      <c r="NW826" s="154"/>
      <c r="NX826" s="154"/>
      <c r="NY826" s="154"/>
      <c r="NZ826" s="154"/>
      <c r="OA826" s="154"/>
      <c r="OB826" s="154"/>
      <c r="OC826" s="154"/>
      <c r="OD826" s="154"/>
      <c r="OE826" s="154"/>
      <c r="OF826" s="154"/>
      <c r="OG826" s="154"/>
      <c r="OH826" s="154"/>
      <c r="OI826" s="154"/>
      <c r="OJ826" s="154"/>
      <c r="OK826" s="154"/>
      <c r="OL826" s="154"/>
      <c r="OM826" s="154"/>
      <c r="ON826" s="154"/>
      <c r="OO826" s="154"/>
      <c r="OP826" s="154"/>
      <c r="OQ826" s="154"/>
      <c r="OR826" s="154"/>
      <c r="OS826" s="154"/>
      <c r="OT826" s="154"/>
      <c r="OU826" s="154"/>
      <c r="OV826" s="154"/>
      <c r="OW826" s="154"/>
      <c r="OX826" s="154"/>
      <c r="OY826" s="154"/>
      <c r="OZ826" s="154"/>
      <c r="PA826" s="154"/>
      <c r="PB826" s="154"/>
      <c r="PC826" s="154"/>
      <c r="PD826" s="154"/>
      <c r="PE826" s="154"/>
      <c r="PF826" s="154"/>
      <c r="PG826" s="154"/>
      <c r="PH826" s="154"/>
      <c r="PI826" s="154"/>
      <c r="PJ826" s="154"/>
      <c r="PK826" s="154"/>
      <c r="PL826" s="154"/>
      <c r="PM826" s="154"/>
      <c r="PN826" s="154"/>
      <c r="PO826" s="154"/>
      <c r="PP826" s="154"/>
      <c r="PQ826" s="154"/>
      <c r="PR826" s="154"/>
      <c r="PS826" s="154"/>
      <c r="PT826" s="154"/>
      <c r="PU826" s="154"/>
      <c r="PV826" s="154"/>
      <c r="PW826" s="154"/>
      <c r="PX826" s="154"/>
      <c r="PY826" s="154"/>
      <c r="PZ826" s="154"/>
      <c r="QA826" s="154"/>
      <c r="QB826" s="154"/>
      <c r="QC826" s="154"/>
      <c r="QD826" s="154"/>
      <c r="QE826" s="154"/>
      <c r="QF826" s="154"/>
      <c r="QG826" s="154"/>
      <c r="QH826" s="154"/>
      <c r="QI826" s="154"/>
      <c r="QJ826" s="154"/>
      <c r="QK826" s="154"/>
      <c r="QL826" s="154"/>
      <c r="QM826" s="154"/>
      <c r="QN826" s="154"/>
      <c r="QO826" s="154"/>
      <c r="QP826" s="154"/>
      <c r="QQ826" s="154"/>
      <c r="QR826" s="154"/>
      <c r="QS826" s="154"/>
      <c r="QT826" s="154"/>
      <c r="QU826" s="154"/>
      <c r="QV826" s="154"/>
      <c r="QW826" s="154"/>
      <c r="QX826" s="154"/>
      <c r="QY826" s="154"/>
      <c r="QZ826" s="154"/>
      <c r="RA826" s="154"/>
      <c r="RB826" s="154"/>
      <c r="RC826" s="154"/>
      <c r="RD826" s="154"/>
      <c r="RE826" s="154"/>
      <c r="RF826" s="154"/>
      <c r="RG826" s="154"/>
      <c r="RH826" s="154"/>
      <c r="RI826" s="154"/>
      <c r="RJ826" s="154"/>
      <c r="RK826" s="154"/>
      <c r="RL826" s="154"/>
      <c r="RM826" s="154"/>
      <c r="RN826" s="154"/>
      <c r="RO826" s="154"/>
      <c r="RP826" s="154"/>
      <c r="RQ826" s="154"/>
      <c r="RR826" s="154"/>
      <c r="RS826" s="154"/>
      <c r="RT826" s="154"/>
      <c r="RU826" s="154"/>
      <c r="RV826" s="154"/>
      <c r="RW826" s="154"/>
      <c r="RX826" s="154"/>
      <c r="RY826" s="154"/>
      <c r="RZ826" s="154"/>
      <c r="SA826" s="154"/>
      <c r="SB826" s="154"/>
      <c r="SC826" s="154"/>
      <c r="SD826" s="154"/>
      <c r="SE826" s="154"/>
      <c r="SF826" s="154"/>
      <c r="SG826" s="154"/>
      <c r="SH826" s="154"/>
      <c r="SI826" s="154"/>
      <c r="SJ826" s="154"/>
      <c r="SK826" s="154"/>
      <c r="SL826" s="154"/>
      <c r="SM826" s="154"/>
      <c r="SN826" s="154"/>
      <c r="SO826" s="154"/>
      <c r="SP826" s="154"/>
      <c r="SQ826" s="154"/>
      <c r="SR826" s="154"/>
      <c r="SS826" s="154"/>
      <c r="ST826" s="154"/>
      <c r="SU826" s="154"/>
      <c r="SV826" s="154"/>
      <c r="SW826" s="154"/>
      <c r="SX826" s="154"/>
      <c r="SY826" s="154"/>
      <c r="SZ826" s="154"/>
      <c r="TA826" s="154"/>
      <c r="TB826" s="154"/>
      <c r="TC826" s="154"/>
      <c r="TD826" s="154"/>
      <c r="TE826" s="154"/>
      <c r="TF826" s="154"/>
      <c r="TG826" s="154"/>
      <c r="TH826" s="154"/>
      <c r="TI826" s="154"/>
      <c r="TJ826" s="154"/>
      <c r="TK826" s="154"/>
      <c r="TL826" s="154"/>
      <c r="TM826" s="154"/>
      <c r="TN826" s="154"/>
      <c r="TO826" s="154"/>
      <c r="TP826" s="154"/>
      <c r="TQ826" s="154"/>
      <c r="TR826" s="154"/>
      <c r="TS826" s="154"/>
      <c r="TT826" s="154"/>
      <c r="TU826" s="154"/>
      <c r="TV826" s="154"/>
      <c r="TW826" s="154"/>
      <c r="TX826" s="154"/>
      <c r="TY826" s="154"/>
      <c r="TZ826" s="154"/>
      <c r="UA826" s="154"/>
      <c r="UB826" s="154"/>
      <c r="UC826" s="154"/>
      <c r="UD826" s="154"/>
      <c r="UE826" s="154"/>
      <c r="UF826" s="154"/>
      <c r="UG826" s="154"/>
      <c r="UH826" s="154"/>
      <c r="UI826" s="154"/>
      <c r="UJ826" s="154"/>
      <c r="UK826" s="154"/>
      <c r="UL826" s="154"/>
      <c r="UM826" s="154"/>
      <c r="UN826" s="154"/>
      <c r="UO826" s="154"/>
      <c r="UP826" s="154"/>
      <c r="UQ826" s="154"/>
      <c r="UR826" s="154"/>
      <c r="US826" s="154"/>
      <c r="UT826" s="154"/>
      <c r="UU826" s="154"/>
      <c r="UV826" s="154"/>
      <c r="UW826" s="154"/>
      <c r="UX826" s="154"/>
      <c r="UY826" s="154"/>
      <c r="UZ826" s="154"/>
      <c r="VA826" s="154"/>
      <c r="VB826" s="154"/>
      <c r="VC826" s="154"/>
      <c r="VD826" s="154"/>
      <c r="VE826" s="154"/>
      <c r="VF826" s="154"/>
      <c r="VG826" s="154"/>
      <c r="VH826" s="154"/>
      <c r="VI826" s="154"/>
      <c r="VJ826" s="154"/>
      <c r="VK826" s="154"/>
      <c r="VL826" s="154"/>
      <c r="VM826" s="154"/>
      <c r="VN826" s="154"/>
      <c r="VO826" s="154"/>
      <c r="VP826" s="154"/>
      <c r="VQ826" s="154"/>
      <c r="VR826" s="154"/>
      <c r="VS826" s="154"/>
      <c r="VT826" s="154"/>
      <c r="VU826" s="154"/>
      <c r="VV826" s="154"/>
      <c r="VW826" s="154"/>
    </row>
    <row r="827" spans="1:595" s="153" customFormat="1" ht="48" customHeight="1">
      <c r="A827" s="798"/>
      <c r="B827" s="689"/>
      <c r="C827" s="658"/>
      <c r="D827" s="660"/>
      <c r="E827" s="662"/>
      <c r="F827" s="663"/>
      <c r="G827" s="665"/>
      <c r="H827" s="665"/>
      <c r="I827" s="175" t="s">
        <v>352</v>
      </c>
      <c r="J827" s="175" t="s">
        <v>260</v>
      </c>
      <c r="K827" s="175" t="s">
        <v>1700</v>
      </c>
      <c r="L827" s="175" t="s">
        <v>112</v>
      </c>
      <c r="M827" s="155"/>
      <c r="N827" s="155"/>
      <c r="O827" s="155">
        <v>964.23</v>
      </c>
      <c r="P827" s="199"/>
      <c r="Q827" s="155"/>
      <c r="R827" s="155"/>
      <c r="S827" s="546">
        <v>3</v>
      </c>
      <c r="AU827" s="154"/>
      <c r="AV827" s="154"/>
      <c r="AW827" s="154"/>
      <c r="AX827" s="154"/>
      <c r="AY827" s="154"/>
      <c r="AZ827" s="154"/>
      <c r="BA827" s="154"/>
      <c r="BB827" s="154"/>
      <c r="BC827" s="154"/>
      <c r="BD827" s="154"/>
      <c r="BE827" s="154"/>
      <c r="BF827" s="154"/>
      <c r="BG827" s="154"/>
      <c r="BH827" s="154"/>
      <c r="BI827" s="154"/>
      <c r="BJ827" s="154"/>
      <c r="BK827" s="154"/>
      <c r="BL827" s="154"/>
      <c r="BM827" s="154"/>
      <c r="BN827" s="154"/>
      <c r="BO827" s="154"/>
      <c r="BP827" s="154"/>
      <c r="BQ827" s="154"/>
      <c r="BR827" s="154"/>
      <c r="BS827" s="154"/>
      <c r="BT827" s="154"/>
      <c r="BU827" s="154"/>
      <c r="BV827" s="154"/>
      <c r="BW827" s="154"/>
      <c r="BX827" s="154"/>
      <c r="BY827" s="154"/>
      <c r="BZ827" s="154"/>
      <c r="CA827" s="154"/>
      <c r="CB827" s="154"/>
      <c r="CC827" s="154"/>
      <c r="CD827" s="154"/>
      <c r="CE827" s="154"/>
      <c r="CF827" s="154"/>
      <c r="CG827" s="154"/>
      <c r="CH827" s="154"/>
      <c r="CI827" s="154"/>
      <c r="CJ827" s="154"/>
      <c r="CK827" s="154"/>
      <c r="CL827" s="154"/>
      <c r="CM827" s="154"/>
      <c r="CN827" s="154"/>
      <c r="CO827" s="154"/>
      <c r="CP827" s="154"/>
      <c r="CQ827" s="154"/>
      <c r="CR827" s="154"/>
      <c r="CS827" s="154"/>
      <c r="CT827" s="154"/>
      <c r="CU827" s="154"/>
      <c r="CV827" s="154"/>
      <c r="CW827" s="154"/>
      <c r="CX827" s="154"/>
      <c r="CY827" s="154"/>
      <c r="CZ827" s="154"/>
      <c r="DA827" s="154"/>
      <c r="DB827" s="154"/>
      <c r="DC827" s="154"/>
      <c r="DD827" s="154"/>
      <c r="DE827" s="154"/>
      <c r="DF827" s="154"/>
      <c r="DG827" s="154"/>
      <c r="DH827" s="154"/>
      <c r="DI827" s="154"/>
      <c r="DJ827" s="154"/>
      <c r="DK827" s="154"/>
      <c r="DL827" s="154"/>
      <c r="DM827" s="154"/>
      <c r="DN827" s="154"/>
      <c r="DO827" s="154"/>
      <c r="DP827" s="154"/>
      <c r="DQ827" s="154"/>
      <c r="DR827" s="154"/>
      <c r="DS827" s="154"/>
      <c r="DT827" s="154"/>
      <c r="DU827" s="154"/>
      <c r="DV827" s="154"/>
      <c r="DW827" s="154"/>
      <c r="DX827" s="154"/>
      <c r="DY827" s="154"/>
      <c r="DZ827" s="154"/>
      <c r="EA827" s="154"/>
      <c r="EB827" s="154"/>
      <c r="EC827" s="154"/>
      <c r="ED827" s="154"/>
      <c r="EE827" s="154"/>
      <c r="EF827" s="154"/>
      <c r="EG827" s="154"/>
      <c r="EH827" s="154"/>
      <c r="EI827" s="154"/>
      <c r="EJ827" s="154"/>
      <c r="EK827" s="154"/>
      <c r="EL827" s="154"/>
      <c r="EM827" s="154"/>
      <c r="EN827" s="154"/>
      <c r="EO827" s="154"/>
      <c r="EP827" s="154"/>
      <c r="EQ827" s="154"/>
      <c r="ER827" s="154"/>
      <c r="ES827" s="154"/>
      <c r="ET827" s="154"/>
      <c r="EU827" s="154"/>
      <c r="EV827" s="154"/>
      <c r="EW827" s="154"/>
      <c r="EX827" s="154"/>
      <c r="EY827" s="154"/>
      <c r="EZ827" s="154"/>
      <c r="FA827" s="154"/>
      <c r="FB827" s="154"/>
      <c r="FC827" s="154"/>
      <c r="FD827" s="154"/>
      <c r="FE827" s="154"/>
      <c r="FF827" s="154"/>
      <c r="FG827" s="154"/>
      <c r="FH827" s="154"/>
      <c r="FI827" s="154"/>
      <c r="FJ827" s="154"/>
      <c r="FK827" s="154"/>
      <c r="FL827" s="154"/>
      <c r="FM827" s="154"/>
      <c r="FN827" s="154"/>
      <c r="FO827" s="154"/>
      <c r="FP827" s="154"/>
      <c r="FQ827" s="154"/>
      <c r="FR827" s="154"/>
      <c r="FS827" s="154"/>
      <c r="FT827" s="154"/>
      <c r="FU827" s="154"/>
      <c r="FV827" s="154"/>
      <c r="FW827" s="154"/>
      <c r="FX827" s="154"/>
      <c r="FY827" s="154"/>
      <c r="FZ827" s="154"/>
      <c r="GA827" s="154"/>
      <c r="GB827" s="154"/>
      <c r="GC827" s="154"/>
      <c r="GD827" s="154"/>
      <c r="GE827" s="154"/>
      <c r="GF827" s="154"/>
      <c r="GG827" s="154"/>
      <c r="GH827" s="154"/>
      <c r="GI827" s="154"/>
      <c r="GJ827" s="154"/>
      <c r="GK827" s="154"/>
      <c r="GL827" s="154"/>
      <c r="GM827" s="154"/>
      <c r="GN827" s="154"/>
      <c r="GO827" s="154"/>
      <c r="GP827" s="154"/>
      <c r="GQ827" s="154"/>
      <c r="GR827" s="154"/>
      <c r="GS827" s="154"/>
      <c r="GT827" s="154"/>
      <c r="GU827" s="154"/>
      <c r="GV827" s="154"/>
      <c r="GW827" s="154"/>
      <c r="GX827" s="154"/>
      <c r="GY827" s="154"/>
      <c r="GZ827" s="154"/>
      <c r="HA827" s="154"/>
      <c r="HB827" s="154"/>
      <c r="HC827" s="154"/>
      <c r="HD827" s="154"/>
      <c r="HE827" s="154"/>
      <c r="HF827" s="154"/>
      <c r="HG827" s="154"/>
      <c r="HH827" s="154"/>
      <c r="HI827" s="154"/>
      <c r="HJ827" s="154"/>
      <c r="HK827" s="154"/>
      <c r="HL827" s="154"/>
      <c r="HM827" s="154"/>
      <c r="HN827" s="154"/>
      <c r="HO827" s="154"/>
      <c r="HP827" s="154"/>
      <c r="HQ827" s="154"/>
      <c r="HR827" s="154"/>
      <c r="HS827" s="154"/>
      <c r="HT827" s="154"/>
      <c r="HU827" s="154"/>
      <c r="HV827" s="154"/>
      <c r="HW827" s="154"/>
      <c r="HX827" s="154"/>
      <c r="HY827" s="154"/>
      <c r="HZ827" s="154"/>
      <c r="IA827" s="154"/>
      <c r="IB827" s="154"/>
      <c r="IC827" s="154"/>
      <c r="ID827" s="154"/>
      <c r="IE827" s="154"/>
      <c r="IF827" s="154"/>
      <c r="IG827" s="154"/>
      <c r="IH827" s="154"/>
      <c r="II827" s="154"/>
      <c r="IJ827" s="154"/>
      <c r="IK827" s="154"/>
      <c r="IL827" s="154"/>
      <c r="IM827" s="154"/>
      <c r="IN827" s="154"/>
      <c r="IO827" s="154"/>
      <c r="IP827" s="154"/>
      <c r="IQ827" s="154"/>
      <c r="IR827" s="154"/>
      <c r="IS827" s="154"/>
      <c r="IT827" s="154"/>
      <c r="IU827" s="154"/>
      <c r="IV827" s="154"/>
      <c r="IW827" s="154"/>
      <c r="IX827" s="154"/>
      <c r="IY827" s="154"/>
      <c r="IZ827" s="154"/>
      <c r="JA827" s="154"/>
      <c r="JB827" s="154"/>
      <c r="JC827" s="154"/>
      <c r="JD827" s="154"/>
      <c r="JE827" s="154"/>
      <c r="JF827" s="154"/>
      <c r="JG827" s="154"/>
      <c r="JH827" s="154"/>
      <c r="JI827" s="154"/>
      <c r="JJ827" s="154"/>
      <c r="JK827" s="154"/>
      <c r="JL827" s="154"/>
      <c r="JM827" s="154"/>
      <c r="JN827" s="154"/>
      <c r="JO827" s="154"/>
      <c r="JP827" s="154"/>
      <c r="JQ827" s="154"/>
      <c r="JR827" s="154"/>
      <c r="JS827" s="154"/>
      <c r="JT827" s="154"/>
      <c r="JU827" s="154"/>
      <c r="JV827" s="154"/>
      <c r="JW827" s="154"/>
      <c r="JX827" s="154"/>
      <c r="JY827" s="154"/>
      <c r="JZ827" s="154"/>
      <c r="KA827" s="154"/>
      <c r="KB827" s="154"/>
      <c r="KC827" s="154"/>
      <c r="KD827" s="154"/>
      <c r="KE827" s="154"/>
      <c r="KF827" s="154"/>
      <c r="KG827" s="154"/>
      <c r="KH827" s="154"/>
      <c r="KI827" s="154"/>
      <c r="KJ827" s="154"/>
      <c r="KK827" s="154"/>
      <c r="KL827" s="154"/>
      <c r="KM827" s="154"/>
      <c r="KN827" s="154"/>
      <c r="KO827" s="154"/>
      <c r="KP827" s="154"/>
      <c r="KQ827" s="154"/>
      <c r="KR827" s="154"/>
      <c r="KS827" s="154"/>
      <c r="KT827" s="154"/>
      <c r="KU827" s="154"/>
      <c r="KV827" s="154"/>
      <c r="KW827" s="154"/>
      <c r="KX827" s="154"/>
      <c r="KY827" s="154"/>
      <c r="KZ827" s="154"/>
      <c r="LA827" s="154"/>
      <c r="LB827" s="154"/>
      <c r="LC827" s="154"/>
      <c r="LD827" s="154"/>
      <c r="LE827" s="154"/>
      <c r="LF827" s="154"/>
      <c r="LG827" s="154"/>
      <c r="LH827" s="154"/>
      <c r="LI827" s="154"/>
      <c r="LJ827" s="154"/>
      <c r="LK827" s="154"/>
      <c r="LL827" s="154"/>
      <c r="LM827" s="154"/>
      <c r="LN827" s="154"/>
      <c r="LO827" s="154"/>
      <c r="LP827" s="154"/>
      <c r="LQ827" s="154"/>
      <c r="LR827" s="154"/>
      <c r="LS827" s="154"/>
      <c r="LT827" s="154"/>
      <c r="LU827" s="154"/>
      <c r="LV827" s="154"/>
      <c r="LW827" s="154"/>
      <c r="LX827" s="154"/>
      <c r="LY827" s="154"/>
      <c r="LZ827" s="154"/>
      <c r="MA827" s="154"/>
      <c r="MB827" s="154"/>
      <c r="MC827" s="154"/>
      <c r="MD827" s="154"/>
      <c r="ME827" s="154"/>
      <c r="MF827" s="154"/>
      <c r="MG827" s="154"/>
      <c r="MH827" s="154"/>
      <c r="MI827" s="154"/>
      <c r="MJ827" s="154"/>
      <c r="MK827" s="154"/>
      <c r="ML827" s="154"/>
      <c r="MM827" s="154"/>
      <c r="MN827" s="154"/>
      <c r="MO827" s="154"/>
      <c r="MP827" s="154"/>
      <c r="MQ827" s="154"/>
      <c r="MR827" s="154"/>
      <c r="MS827" s="154"/>
      <c r="MT827" s="154"/>
      <c r="MU827" s="154"/>
      <c r="MV827" s="154"/>
      <c r="MW827" s="154"/>
      <c r="MX827" s="154"/>
      <c r="MY827" s="154"/>
      <c r="MZ827" s="154"/>
      <c r="NA827" s="154"/>
      <c r="NB827" s="154"/>
      <c r="NC827" s="154"/>
      <c r="ND827" s="154"/>
      <c r="NE827" s="154"/>
      <c r="NF827" s="154"/>
      <c r="NG827" s="154"/>
      <c r="NH827" s="154"/>
      <c r="NI827" s="154"/>
      <c r="NJ827" s="154"/>
      <c r="NK827" s="154"/>
      <c r="NL827" s="154"/>
      <c r="NM827" s="154"/>
      <c r="NN827" s="154"/>
      <c r="NO827" s="154"/>
      <c r="NP827" s="154"/>
      <c r="NQ827" s="154"/>
      <c r="NR827" s="154"/>
      <c r="NS827" s="154"/>
      <c r="NT827" s="154"/>
      <c r="NU827" s="154"/>
      <c r="NV827" s="154"/>
      <c r="NW827" s="154"/>
      <c r="NX827" s="154"/>
      <c r="NY827" s="154"/>
      <c r="NZ827" s="154"/>
      <c r="OA827" s="154"/>
      <c r="OB827" s="154"/>
      <c r="OC827" s="154"/>
      <c r="OD827" s="154"/>
      <c r="OE827" s="154"/>
      <c r="OF827" s="154"/>
      <c r="OG827" s="154"/>
      <c r="OH827" s="154"/>
      <c r="OI827" s="154"/>
      <c r="OJ827" s="154"/>
      <c r="OK827" s="154"/>
      <c r="OL827" s="154"/>
      <c r="OM827" s="154"/>
      <c r="ON827" s="154"/>
      <c r="OO827" s="154"/>
      <c r="OP827" s="154"/>
      <c r="OQ827" s="154"/>
      <c r="OR827" s="154"/>
      <c r="OS827" s="154"/>
      <c r="OT827" s="154"/>
      <c r="OU827" s="154"/>
      <c r="OV827" s="154"/>
      <c r="OW827" s="154"/>
      <c r="OX827" s="154"/>
      <c r="OY827" s="154"/>
      <c r="OZ827" s="154"/>
      <c r="PA827" s="154"/>
      <c r="PB827" s="154"/>
      <c r="PC827" s="154"/>
      <c r="PD827" s="154"/>
      <c r="PE827" s="154"/>
      <c r="PF827" s="154"/>
      <c r="PG827" s="154"/>
      <c r="PH827" s="154"/>
      <c r="PI827" s="154"/>
      <c r="PJ827" s="154"/>
      <c r="PK827" s="154"/>
      <c r="PL827" s="154"/>
      <c r="PM827" s="154"/>
      <c r="PN827" s="154"/>
      <c r="PO827" s="154"/>
      <c r="PP827" s="154"/>
      <c r="PQ827" s="154"/>
      <c r="PR827" s="154"/>
      <c r="PS827" s="154"/>
      <c r="PT827" s="154"/>
      <c r="PU827" s="154"/>
      <c r="PV827" s="154"/>
      <c r="PW827" s="154"/>
      <c r="PX827" s="154"/>
      <c r="PY827" s="154"/>
      <c r="PZ827" s="154"/>
      <c r="QA827" s="154"/>
      <c r="QB827" s="154"/>
      <c r="QC827" s="154"/>
      <c r="QD827" s="154"/>
      <c r="QE827" s="154"/>
      <c r="QF827" s="154"/>
      <c r="QG827" s="154"/>
      <c r="QH827" s="154"/>
      <c r="QI827" s="154"/>
      <c r="QJ827" s="154"/>
      <c r="QK827" s="154"/>
      <c r="QL827" s="154"/>
      <c r="QM827" s="154"/>
      <c r="QN827" s="154"/>
      <c r="QO827" s="154"/>
      <c r="QP827" s="154"/>
      <c r="QQ827" s="154"/>
      <c r="QR827" s="154"/>
      <c r="QS827" s="154"/>
      <c r="QT827" s="154"/>
      <c r="QU827" s="154"/>
      <c r="QV827" s="154"/>
      <c r="QW827" s="154"/>
      <c r="QX827" s="154"/>
      <c r="QY827" s="154"/>
      <c r="QZ827" s="154"/>
      <c r="RA827" s="154"/>
      <c r="RB827" s="154"/>
      <c r="RC827" s="154"/>
      <c r="RD827" s="154"/>
      <c r="RE827" s="154"/>
      <c r="RF827" s="154"/>
      <c r="RG827" s="154"/>
      <c r="RH827" s="154"/>
      <c r="RI827" s="154"/>
      <c r="RJ827" s="154"/>
      <c r="RK827" s="154"/>
      <c r="RL827" s="154"/>
      <c r="RM827" s="154"/>
      <c r="RN827" s="154"/>
      <c r="RO827" s="154"/>
      <c r="RP827" s="154"/>
      <c r="RQ827" s="154"/>
      <c r="RR827" s="154"/>
      <c r="RS827" s="154"/>
      <c r="RT827" s="154"/>
      <c r="RU827" s="154"/>
      <c r="RV827" s="154"/>
      <c r="RW827" s="154"/>
      <c r="RX827" s="154"/>
      <c r="RY827" s="154"/>
      <c r="RZ827" s="154"/>
      <c r="SA827" s="154"/>
      <c r="SB827" s="154"/>
      <c r="SC827" s="154"/>
      <c r="SD827" s="154"/>
      <c r="SE827" s="154"/>
      <c r="SF827" s="154"/>
      <c r="SG827" s="154"/>
      <c r="SH827" s="154"/>
      <c r="SI827" s="154"/>
      <c r="SJ827" s="154"/>
      <c r="SK827" s="154"/>
      <c r="SL827" s="154"/>
      <c r="SM827" s="154"/>
      <c r="SN827" s="154"/>
      <c r="SO827" s="154"/>
      <c r="SP827" s="154"/>
      <c r="SQ827" s="154"/>
      <c r="SR827" s="154"/>
      <c r="SS827" s="154"/>
      <c r="ST827" s="154"/>
      <c r="SU827" s="154"/>
      <c r="SV827" s="154"/>
      <c r="SW827" s="154"/>
      <c r="SX827" s="154"/>
      <c r="SY827" s="154"/>
      <c r="SZ827" s="154"/>
      <c r="TA827" s="154"/>
      <c r="TB827" s="154"/>
      <c r="TC827" s="154"/>
      <c r="TD827" s="154"/>
      <c r="TE827" s="154"/>
      <c r="TF827" s="154"/>
      <c r="TG827" s="154"/>
      <c r="TH827" s="154"/>
      <c r="TI827" s="154"/>
      <c r="TJ827" s="154"/>
      <c r="TK827" s="154"/>
      <c r="TL827" s="154"/>
      <c r="TM827" s="154"/>
      <c r="TN827" s="154"/>
      <c r="TO827" s="154"/>
      <c r="TP827" s="154"/>
      <c r="TQ827" s="154"/>
      <c r="TR827" s="154"/>
      <c r="TS827" s="154"/>
      <c r="TT827" s="154"/>
      <c r="TU827" s="154"/>
      <c r="TV827" s="154"/>
      <c r="TW827" s="154"/>
      <c r="TX827" s="154"/>
      <c r="TY827" s="154"/>
      <c r="TZ827" s="154"/>
      <c r="UA827" s="154"/>
      <c r="UB827" s="154"/>
      <c r="UC827" s="154"/>
      <c r="UD827" s="154"/>
      <c r="UE827" s="154"/>
      <c r="UF827" s="154"/>
      <c r="UG827" s="154"/>
      <c r="UH827" s="154"/>
      <c r="UI827" s="154"/>
      <c r="UJ827" s="154"/>
      <c r="UK827" s="154"/>
      <c r="UL827" s="154"/>
      <c r="UM827" s="154"/>
      <c r="UN827" s="154"/>
      <c r="UO827" s="154"/>
      <c r="UP827" s="154"/>
      <c r="UQ827" s="154"/>
      <c r="UR827" s="154"/>
      <c r="US827" s="154"/>
      <c r="UT827" s="154"/>
      <c r="UU827" s="154"/>
      <c r="UV827" s="154"/>
      <c r="UW827" s="154"/>
      <c r="UX827" s="154"/>
      <c r="UY827" s="154"/>
      <c r="UZ827" s="154"/>
      <c r="VA827" s="154"/>
      <c r="VB827" s="154"/>
      <c r="VC827" s="154"/>
      <c r="VD827" s="154"/>
      <c r="VE827" s="154"/>
      <c r="VF827" s="154"/>
      <c r="VG827" s="154"/>
      <c r="VH827" s="154"/>
      <c r="VI827" s="154"/>
      <c r="VJ827" s="154"/>
      <c r="VK827" s="154"/>
      <c r="VL827" s="154"/>
      <c r="VM827" s="154"/>
      <c r="VN827" s="154"/>
      <c r="VO827" s="154"/>
      <c r="VP827" s="154"/>
      <c r="VQ827" s="154"/>
      <c r="VR827" s="154"/>
      <c r="VS827" s="154"/>
      <c r="VT827" s="154"/>
      <c r="VU827" s="154"/>
      <c r="VV827" s="154"/>
      <c r="VW827" s="154"/>
    </row>
    <row r="828" spans="1:595" s="157" customFormat="1" ht="106.5" customHeight="1">
      <c r="A828" s="798"/>
      <c r="B828" s="673" t="s">
        <v>1701</v>
      </c>
      <c r="C828" s="657" t="s">
        <v>1702</v>
      </c>
      <c r="D828" s="659" t="s">
        <v>1703</v>
      </c>
      <c r="E828" s="485" t="s">
        <v>1704</v>
      </c>
      <c r="F828" s="194" t="s">
        <v>51</v>
      </c>
      <c r="G828" s="195">
        <v>40864</v>
      </c>
      <c r="H828" s="247" t="s">
        <v>24</v>
      </c>
      <c r="I828" s="197" t="s">
        <v>352</v>
      </c>
      <c r="J828" s="197" t="s">
        <v>260</v>
      </c>
      <c r="K828" s="207" t="s">
        <v>1705</v>
      </c>
      <c r="L828" s="197" t="s">
        <v>28</v>
      </c>
      <c r="M828" s="152">
        <f>SUM(M829:M835)</f>
        <v>29706300</v>
      </c>
      <c r="N828" s="152">
        <f>SUM(N829:N835)</f>
        <v>29362395.719999999</v>
      </c>
      <c r="O828" s="152">
        <f>SUM(O829:O835)</f>
        <v>32729596.57</v>
      </c>
      <c r="P828" s="152">
        <f t="shared" ref="P828:R828" si="124">SUM(P829:P835)</f>
        <v>31263440</v>
      </c>
      <c r="Q828" s="152">
        <f t="shared" si="124"/>
        <v>31263440</v>
      </c>
      <c r="R828" s="152">
        <f t="shared" si="124"/>
        <v>31263440</v>
      </c>
      <c r="S828" s="543"/>
      <c r="T828" s="153"/>
      <c r="U828" s="153"/>
      <c r="V828" s="153"/>
      <c r="W828" s="153"/>
      <c r="X828" s="153"/>
      <c r="Y828" s="153"/>
      <c r="Z828" s="153"/>
      <c r="AA828" s="153"/>
      <c r="AB828" s="153"/>
      <c r="AC828" s="153"/>
      <c r="AD828" s="153"/>
      <c r="AE828" s="153"/>
      <c r="AF828" s="153"/>
      <c r="AG828" s="153"/>
      <c r="AH828" s="153"/>
      <c r="AI828" s="153"/>
      <c r="AJ828" s="153"/>
      <c r="AK828" s="153"/>
      <c r="AL828" s="153"/>
      <c r="AM828" s="153"/>
      <c r="AN828" s="153"/>
      <c r="AO828" s="153"/>
      <c r="AP828" s="153"/>
      <c r="AQ828" s="153"/>
      <c r="AR828" s="153"/>
      <c r="AS828" s="153"/>
      <c r="AT828" s="153"/>
      <c r="AU828" s="154"/>
      <c r="AV828" s="154"/>
      <c r="AW828" s="154"/>
      <c r="AX828" s="154"/>
      <c r="AY828" s="154"/>
      <c r="AZ828" s="154"/>
      <c r="BA828" s="154"/>
      <c r="BB828" s="154"/>
      <c r="BC828" s="154"/>
      <c r="BD828" s="154"/>
      <c r="BE828" s="154"/>
      <c r="BF828" s="154"/>
      <c r="BG828" s="154"/>
      <c r="BH828" s="154"/>
      <c r="BI828" s="154"/>
      <c r="BJ828" s="154"/>
      <c r="BK828" s="154"/>
      <c r="BL828" s="154"/>
      <c r="BM828" s="154"/>
      <c r="BN828" s="154"/>
      <c r="BO828" s="154"/>
      <c r="BP828" s="154"/>
      <c r="BQ828" s="154"/>
      <c r="BR828" s="154"/>
      <c r="BS828" s="154"/>
      <c r="BT828" s="154"/>
      <c r="BU828" s="154"/>
      <c r="BV828" s="154"/>
      <c r="BW828" s="154"/>
      <c r="BX828" s="154"/>
      <c r="BY828" s="154"/>
      <c r="BZ828" s="154"/>
      <c r="CA828" s="154"/>
      <c r="CB828" s="154"/>
      <c r="CC828" s="154"/>
      <c r="CD828" s="154"/>
      <c r="CE828" s="154"/>
      <c r="CF828" s="154"/>
      <c r="CG828" s="154"/>
      <c r="CH828" s="154"/>
      <c r="CI828" s="154"/>
      <c r="CJ828" s="154"/>
      <c r="CK828" s="154"/>
      <c r="CL828" s="154"/>
      <c r="CM828" s="154"/>
      <c r="CN828" s="154"/>
      <c r="CO828" s="154"/>
      <c r="CP828" s="154"/>
      <c r="CQ828" s="154"/>
      <c r="CR828" s="154"/>
      <c r="CS828" s="154"/>
      <c r="CT828" s="154"/>
      <c r="CU828" s="154"/>
      <c r="CV828" s="154"/>
      <c r="CW828" s="154"/>
      <c r="CX828" s="154"/>
      <c r="CY828" s="154"/>
      <c r="CZ828" s="154"/>
      <c r="DA828" s="154"/>
      <c r="DB828" s="154"/>
      <c r="DC828" s="154"/>
      <c r="DD828" s="154"/>
      <c r="DE828" s="154"/>
      <c r="DF828" s="154"/>
      <c r="DG828" s="154"/>
      <c r="DH828" s="154"/>
      <c r="DI828" s="154"/>
      <c r="DJ828" s="154"/>
      <c r="DK828" s="154"/>
      <c r="DL828" s="154"/>
      <c r="DM828" s="154"/>
      <c r="DN828" s="154"/>
      <c r="DO828" s="154"/>
      <c r="DP828" s="154"/>
      <c r="DQ828" s="154"/>
      <c r="DR828" s="154"/>
      <c r="DS828" s="154"/>
      <c r="DT828" s="154"/>
      <c r="DU828" s="154"/>
      <c r="DV828" s="154"/>
      <c r="DW828" s="154"/>
      <c r="DX828" s="154"/>
      <c r="DY828" s="154"/>
      <c r="DZ828" s="154"/>
      <c r="EA828" s="154"/>
      <c r="EB828" s="154"/>
      <c r="EC828" s="154"/>
      <c r="ED828" s="154"/>
      <c r="EE828" s="154"/>
      <c r="EF828" s="154"/>
      <c r="EG828" s="154"/>
      <c r="EH828" s="154"/>
      <c r="EI828" s="154"/>
      <c r="EJ828" s="154"/>
      <c r="EK828" s="154"/>
      <c r="EL828" s="154"/>
      <c r="EM828" s="154"/>
      <c r="EN828" s="154"/>
      <c r="EO828" s="154"/>
      <c r="EP828" s="154"/>
      <c r="EQ828" s="154"/>
      <c r="ER828" s="154"/>
      <c r="ES828" s="154"/>
      <c r="ET828" s="154"/>
      <c r="EU828" s="154"/>
      <c r="EV828" s="154"/>
      <c r="EW828" s="154"/>
      <c r="EX828" s="154"/>
      <c r="EY828" s="154"/>
      <c r="EZ828" s="154"/>
      <c r="FA828" s="154"/>
      <c r="FB828" s="154"/>
      <c r="FC828" s="154"/>
      <c r="FD828" s="154"/>
      <c r="FE828" s="154"/>
      <c r="FF828" s="154"/>
      <c r="FG828" s="154"/>
      <c r="FH828" s="154"/>
      <c r="FI828" s="154"/>
      <c r="FJ828" s="154"/>
      <c r="FK828" s="154"/>
      <c r="FL828" s="154"/>
      <c r="FM828" s="154"/>
      <c r="FN828" s="154"/>
      <c r="FO828" s="154"/>
      <c r="FP828" s="154"/>
      <c r="FQ828" s="154"/>
      <c r="FR828" s="154"/>
      <c r="FS828" s="154"/>
      <c r="FT828" s="154"/>
      <c r="FU828" s="154"/>
      <c r="FV828" s="154"/>
      <c r="FW828" s="154"/>
      <c r="FX828" s="154"/>
      <c r="FY828" s="154"/>
      <c r="FZ828" s="154"/>
      <c r="GA828" s="154"/>
      <c r="GB828" s="154"/>
      <c r="GC828" s="154"/>
      <c r="GD828" s="154"/>
      <c r="GE828" s="154"/>
      <c r="GF828" s="154"/>
      <c r="GG828" s="154"/>
      <c r="GH828" s="154"/>
      <c r="GI828" s="154"/>
      <c r="GJ828" s="154"/>
      <c r="GK828" s="154"/>
      <c r="GL828" s="154"/>
      <c r="GM828" s="154"/>
      <c r="GN828" s="154"/>
      <c r="GO828" s="154"/>
      <c r="GP828" s="154"/>
      <c r="GQ828" s="154"/>
      <c r="GR828" s="154"/>
      <c r="GS828" s="154"/>
      <c r="GT828" s="154"/>
      <c r="GU828" s="154"/>
      <c r="GV828" s="154"/>
      <c r="GW828" s="154"/>
      <c r="GX828" s="154"/>
      <c r="GY828" s="154"/>
      <c r="GZ828" s="154"/>
      <c r="HA828" s="154"/>
      <c r="HB828" s="154"/>
      <c r="HC828" s="154"/>
      <c r="HD828" s="154"/>
      <c r="HE828" s="154"/>
      <c r="HF828" s="154"/>
      <c r="HG828" s="154"/>
      <c r="HH828" s="154"/>
      <c r="HI828" s="154"/>
      <c r="HJ828" s="154"/>
      <c r="HK828" s="154"/>
      <c r="HL828" s="154"/>
      <c r="HM828" s="154"/>
      <c r="HN828" s="154"/>
      <c r="HO828" s="154"/>
      <c r="HP828" s="154"/>
      <c r="HQ828" s="154"/>
      <c r="HR828" s="154"/>
      <c r="HS828" s="154"/>
      <c r="HT828" s="154"/>
      <c r="HU828" s="154"/>
      <c r="HV828" s="154"/>
      <c r="HW828" s="154"/>
      <c r="HX828" s="154"/>
      <c r="HY828" s="154"/>
      <c r="HZ828" s="154"/>
      <c r="IA828" s="154"/>
      <c r="IB828" s="154"/>
      <c r="IC828" s="154"/>
      <c r="ID828" s="154"/>
      <c r="IE828" s="154"/>
      <c r="IF828" s="154"/>
      <c r="IG828" s="154"/>
      <c r="IH828" s="154"/>
      <c r="II828" s="154"/>
      <c r="IJ828" s="154"/>
      <c r="IK828" s="154"/>
      <c r="IL828" s="154"/>
      <c r="IM828" s="154"/>
      <c r="IN828" s="154"/>
      <c r="IO828" s="154"/>
      <c r="IP828" s="154"/>
      <c r="IQ828" s="154"/>
      <c r="IR828" s="154"/>
      <c r="IS828" s="154"/>
      <c r="IT828" s="154"/>
      <c r="IU828" s="154"/>
      <c r="IV828" s="154"/>
      <c r="IW828" s="154"/>
      <c r="IX828" s="154"/>
      <c r="IY828" s="154"/>
      <c r="IZ828" s="154"/>
      <c r="JA828" s="154"/>
      <c r="JB828" s="154"/>
      <c r="JC828" s="154"/>
      <c r="JD828" s="154"/>
      <c r="JE828" s="154"/>
      <c r="JF828" s="154"/>
      <c r="JG828" s="154"/>
      <c r="JH828" s="154"/>
      <c r="JI828" s="154"/>
      <c r="JJ828" s="154"/>
      <c r="JK828" s="154"/>
      <c r="JL828" s="154"/>
      <c r="JM828" s="154"/>
      <c r="JN828" s="154"/>
      <c r="JO828" s="154"/>
      <c r="JP828" s="154"/>
      <c r="JQ828" s="154"/>
      <c r="JR828" s="154"/>
      <c r="JS828" s="154"/>
      <c r="JT828" s="154"/>
      <c r="JU828" s="154"/>
      <c r="JV828" s="154"/>
      <c r="JW828" s="154"/>
      <c r="JX828" s="154"/>
      <c r="JY828" s="154"/>
      <c r="JZ828" s="154"/>
      <c r="KA828" s="154"/>
      <c r="KB828" s="154"/>
      <c r="KC828" s="154"/>
      <c r="KD828" s="154"/>
      <c r="KE828" s="154"/>
      <c r="KF828" s="154"/>
      <c r="KG828" s="154"/>
      <c r="KH828" s="154"/>
      <c r="KI828" s="154"/>
      <c r="KJ828" s="154"/>
      <c r="KK828" s="154"/>
      <c r="KL828" s="154"/>
      <c r="KM828" s="154"/>
      <c r="KN828" s="154"/>
      <c r="KO828" s="154"/>
      <c r="KP828" s="154"/>
      <c r="KQ828" s="154"/>
      <c r="KR828" s="154"/>
      <c r="KS828" s="154"/>
      <c r="KT828" s="154"/>
      <c r="KU828" s="154"/>
      <c r="KV828" s="154"/>
      <c r="KW828" s="154"/>
      <c r="KX828" s="154"/>
      <c r="KY828" s="154"/>
      <c r="KZ828" s="154"/>
      <c r="LA828" s="154"/>
      <c r="LB828" s="154"/>
      <c r="LC828" s="154"/>
      <c r="LD828" s="154"/>
      <c r="LE828" s="154"/>
      <c r="LF828" s="154"/>
      <c r="LG828" s="154"/>
      <c r="LH828" s="154"/>
      <c r="LI828" s="154"/>
      <c r="LJ828" s="154"/>
      <c r="LK828" s="154"/>
      <c r="LL828" s="154"/>
      <c r="LM828" s="154"/>
      <c r="LN828" s="154"/>
      <c r="LO828" s="154"/>
      <c r="LP828" s="154"/>
      <c r="LQ828" s="154"/>
      <c r="LR828" s="154"/>
      <c r="LS828" s="154"/>
      <c r="LT828" s="154"/>
      <c r="LU828" s="154"/>
      <c r="LV828" s="154"/>
      <c r="LW828" s="154"/>
      <c r="LX828" s="154"/>
      <c r="LY828" s="154"/>
      <c r="LZ828" s="154"/>
      <c r="MA828" s="154"/>
      <c r="MB828" s="154"/>
      <c r="MC828" s="154"/>
      <c r="MD828" s="154"/>
      <c r="ME828" s="154"/>
      <c r="MF828" s="154"/>
      <c r="MG828" s="154"/>
      <c r="MH828" s="154"/>
      <c r="MI828" s="154"/>
      <c r="MJ828" s="154"/>
      <c r="MK828" s="154"/>
      <c r="ML828" s="154"/>
      <c r="MM828" s="154"/>
      <c r="MN828" s="154"/>
      <c r="MO828" s="154"/>
      <c r="MP828" s="154"/>
      <c r="MQ828" s="154"/>
      <c r="MR828" s="154"/>
      <c r="MS828" s="154"/>
      <c r="MT828" s="154"/>
      <c r="MU828" s="154"/>
      <c r="MV828" s="154"/>
      <c r="MW828" s="154"/>
      <c r="MX828" s="154"/>
      <c r="MY828" s="154"/>
      <c r="MZ828" s="154"/>
      <c r="NA828" s="154"/>
      <c r="NB828" s="154"/>
      <c r="NC828" s="154"/>
      <c r="ND828" s="154"/>
      <c r="NE828" s="154"/>
      <c r="NF828" s="154"/>
      <c r="NG828" s="154"/>
      <c r="NH828" s="154"/>
      <c r="NI828" s="154"/>
      <c r="NJ828" s="154"/>
      <c r="NK828" s="154"/>
      <c r="NL828" s="154"/>
      <c r="NM828" s="154"/>
      <c r="NN828" s="154"/>
      <c r="NO828" s="154"/>
      <c r="NP828" s="154"/>
      <c r="NQ828" s="154"/>
      <c r="NR828" s="154"/>
      <c r="NS828" s="154"/>
      <c r="NT828" s="154"/>
      <c r="NU828" s="154"/>
      <c r="NV828" s="154"/>
      <c r="NW828" s="154"/>
      <c r="NX828" s="154"/>
      <c r="NY828" s="154"/>
      <c r="NZ828" s="154"/>
      <c r="OA828" s="154"/>
      <c r="OB828" s="154"/>
      <c r="OC828" s="154"/>
      <c r="OD828" s="154"/>
      <c r="OE828" s="154"/>
      <c r="OF828" s="154"/>
      <c r="OG828" s="154"/>
      <c r="OH828" s="154"/>
      <c r="OI828" s="154"/>
      <c r="OJ828" s="154"/>
      <c r="OK828" s="154"/>
      <c r="OL828" s="154"/>
      <c r="OM828" s="154"/>
      <c r="ON828" s="154"/>
      <c r="OO828" s="154"/>
      <c r="OP828" s="154"/>
      <c r="OQ828" s="154"/>
      <c r="OR828" s="154"/>
      <c r="OS828" s="154"/>
      <c r="OT828" s="154"/>
      <c r="OU828" s="154"/>
      <c r="OV828" s="154"/>
      <c r="OW828" s="154"/>
      <c r="OX828" s="154"/>
      <c r="OY828" s="154"/>
      <c r="OZ828" s="154"/>
      <c r="PA828" s="154"/>
      <c r="PB828" s="154"/>
      <c r="PC828" s="154"/>
      <c r="PD828" s="154"/>
      <c r="PE828" s="154"/>
      <c r="PF828" s="154"/>
      <c r="PG828" s="154"/>
      <c r="PH828" s="154"/>
      <c r="PI828" s="154"/>
      <c r="PJ828" s="154"/>
      <c r="PK828" s="154"/>
      <c r="PL828" s="154"/>
      <c r="PM828" s="154"/>
      <c r="PN828" s="154"/>
      <c r="PO828" s="154"/>
      <c r="PP828" s="154"/>
      <c r="PQ828" s="154"/>
      <c r="PR828" s="154"/>
      <c r="PS828" s="154"/>
      <c r="PT828" s="154"/>
      <c r="PU828" s="154"/>
      <c r="PV828" s="154"/>
      <c r="PW828" s="154"/>
      <c r="PX828" s="154"/>
      <c r="PY828" s="154"/>
      <c r="PZ828" s="154"/>
      <c r="QA828" s="154"/>
      <c r="QB828" s="154"/>
      <c r="QC828" s="154"/>
      <c r="QD828" s="154"/>
      <c r="QE828" s="154"/>
      <c r="QF828" s="154"/>
      <c r="QG828" s="154"/>
      <c r="QH828" s="154"/>
      <c r="QI828" s="154"/>
      <c r="QJ828" s="154"/>
      <c r="QK828" s="154"/>
      <c r="QL828" s="154"/>
      <c r="QM828" s="154"/>
      <c r="QN828" s="154"/>
      <c r="QO828" s="154"/>
      <c r="QP828" s="154"/>
      <c r="QQ828" s="154"/>
      <c r="QR828" s="154"/>
      <c r="QS828" s="154"/>
      <c r="QT828" s="154"/>
      <c r="QU828" s="154"/>
      <c r="QV828" s="154"/>
      <c r="QW828" s="154"/>
      <c r="QX828" s="154"/>
      <c r="QY828" s="154"/>
      <c r="QZ828" s="154"/>
      <c r="RA828" s="154"/>
      <c r="RB828" s="154"/>
      <c r="RC828" s="154"/>
      <c r="RD828" s="154"/>
      <c r="RE828" s="154"/>
      <c r="RF828" s="154"/>
      <c r="RG828" s="154"/>
      <c r="RH828" s="154"/>
      <c r="RI828" s="154"/>
      <c r="RJ828" s="154"/>
      <c r="RK828" s="154"/>
      <c r="RL828" s="154"/>
      <c r="RM828" s="154"/>
      <c r="RN828" s="154"/>
      <c r="RO828" s="154"/>
      <c r="RP828" s="154"/>
      <c r="RQ828" s="154"/>
      <c r="RR828" s="154"/>
      <c r="RS828" s="154"/>
      <c r="RT828" s="154"/>
      <c r="RU828" s="154"/>
      <c r="RV828" s="154"/>
      <c r="RW828" s="154"/>
      <c r="RX828" s="154"/>
      <c r="RY828" s="154"/>
      <c r="RZ828" s="154"/>
      <c r="SA828" s="154"/>
      <c r="SB828" s="154"/>
      <c r="SC828" s="154"/>
      <c r="SD828" s="154"/>
      <c r="SE828" s="154"/>
      <c r="SF828" s="154"/>
      <c r="SG828" s="154"/>
      <c r="SH828" s="154"/>
      <c r="SI828" s="154"/>
      <c r="SJ828" s="154"/>
      <c r="SK828" s="154"/>
      <c r="SL828" s="154"/>
      <c r="SM828" s="154"/>
      <c r="SN828" s="154"/>
      <c r="SO828" s="154"/>
      <c r="SP828" s="154"/>
      <c r="SQ828" s="154"/>
      <c r="SR828" s="154"/>
      <c r="SS828" s="154"/>
      <c r="ST828" s="154"/>
      <c r="SU828" s="154"/>
      <c r="SV828" s="154"/>
      <c r="SW828" s="154"/>
      <c r="SX828" s="154"/>
      <c r="SY828" s="154"/>
      <c r="SZ828" s="154"/>
      <c r="TA828" s="154"/>
      <c r="TB828" s="154"/>
      <c r="TC828" s="154"/>
      <c r="TD828" s="154"/>
      <c r="TE828" s="154"/>
      <c r="TF828" s="154"/>
      <c r="TG828" s="154"/>
      <c r="TH828" s="154"/>
      <c r="TI828" s="154"/>
      <c r="TJ828" s="154"/>
      <c r="TK828" s="154"/>
      <c r="TL828" s="154"/>
      <c r="TM828" s="154"/>
      <c r="TN828" s="154"/>
      <c r="TO828" s="154"/>
      <c r="TP828" s="154"/>
      <c r="TQ828" s="154"/>
      <c r="TR828" s="154"/>
      <c r="TS828" s="154"/>
      <c r="TT828" s="154"/>
      <c r="TU828" s="154"/>
      <c r="TV828" s="154"/>
      <c r="TW828" s="154"/>
      <c r="TX828" s="154"/>
      <c r="TY828" s="154"/>
      <c r="TZ828" s="154"/>
      <c r="UA828" s="154"/>
      <c r="UB828" s="154"/>
      <c r="UC828" s="154"/>
      <c r="UD828" s="154"/>
      <c r="UE828" s="154"/>
      <c r="UF828" s="154"/>
      <c r="UG828" s="154"/>
      <c r="UH828" s="154"/>
      <c r="UI828" s="154"/>
      <c r="UJ828" s="154"/>
      <c r="UK828" s="154"/>
      <c r="UL828" s="154"/>
      <c r="UM828" s="154"/>
      <c r="UN828" s="154"/>
      <c r="UO828" s="154"/>
      <c r="UP828" s="154"/>
      <c r="UQ828" s="154"/>
      <c r="UR828" s="154"/>
      <c r="US828" s="154"/>
      <c r="UT828" s="154"/>
      <c r="UU828" s="154"/>
      <c r="UV828" s="154"/>
      <c r="UW828" s="154"/>
      <c r="UX828" s="154"/>
      <c r="UY828" s="154"/>
      <c r="UZ828" s="154"/>
      <c r="VA828" s="154"/>
      <c r="VB828" s="154"/>
      <c r="VC828" s="154"/>
      <c r="VD828" s="154"/>
      <c r="VE828" s="154"/>
      <c r="VF828" s="154"/>
      <c r="VG828" s="154"/>
      <c r="VH828" s="154"/>
      <c r="VI828" s="154"/>
      <c r="VJ828" s="154"/>
      <c r="VK828" s="154"/>
      <c r="VL828" s="154"/>
      <c r="VM828" s="154"/>
      <c r="VN828" s="154"/>
      <c r="VO828" s="154"/>
      <c r="VP828" s="154"/>
      <c r="VQ828" s="154"/>
      <c r="VR828" s="154"/>
      <c r="VS828" s="154"/>
      <c r="VT828" s="154"/>
      <c r="VU828" s="154"/>
      <c r="VV828" s="154"/>
      <c r="VW828" s="154"/>
    </row>
    <row r="829" spans="1:595" s="153" customFormat="1" ht="22.5" customHeight="1">
      <c r="A829" s="798"/>
      <c r="B829" s="688"/>
      <c r="C829" s="676"/>
      <c r="D829" s="680"/>
      <c r="E829" s="683" t="s">
        <v>1706</v>
      </c>
      <c r="F829" s="653" t="s">
        <v>51</v>
      </c>
      <c r="G829" s="664">
        <v>43466</v>
      </c>
      <c r="H829" s="653" t="s">
        <v>1085</v>
      </c>
      <c r="I829" s="175" t="s">
        <v>352</v>
      </c>
      <c r="J829" s="175" t="s">
        <v>260</v>
      </c>
      <c r="K829" s="248" t="s">
        <v>1705</v>
      </c>
      <c r="L829" s="175" t="s">
        <v>148</v>
      </c>
      <c r="M829" s="155">
        <v>21321200</v>
      </c>
      <c r="N829" s="155">
        <v>21162413.73</v>
      </c>
      <c r="O829" s="155">
        <v>23273600</v>
      </c>
      <c r="P829" s="199">
        <v>22246700</v>
      </c>
      <c r="Q829" s="155">
        <v>22246700</v>
      </c>
      <c r="R829" s="155">
        <v>22246700</v>
      </c>
      <c r="S829" s="546">
        <v>3</v>
      </c>
      <c r="AU829" s="154"/>
      <c r="AV829" s="154"/>
      <c r="AW829" s="154"/>
      <c r="AX829" s="154"/>
      <c r="AY829" s="154"/>
      <c r="AZ829" s="154"/>
      <c r="BA829" s="154"/>
      <c r="BB829" s="154"/>
      <c r="BC829" s="154"/>
      <c r="BD829" s="154"/>
      <c r="BE829" s="154"/>
      <c r="BF829" s="154"/>
      <c r="BG829" s="154"/>
      <c r="BH829" s="154"/>
      <c r="BI829" s="154"/>
      <c r="BJ829" s="154"/>
      <c r="BK829" s="154"/>
      <c r="BL829" s="154"/>
      <c r="BM829" s="154"/>
      <c r="BN829" s="154"/>
      <c r="BO829" s="154"/>
      <c r="BP829" s="154"/>
      <c r="BQ829" s="154"/>
      <c r="BR829" s="154"/>
      <c r="BS829" s="154"/>
      <c r="BT829" s="154"/>
      <c r="BU829" s="154"/>
      <c r="BV829" s="154"/>
      <c r="BW829" s="154"/>
      <c r="BX829" s="154"/>
      <c r="BY829" s="154"/>
      <c r="BZ829" s="154"/>
      <c r="CA829" s="154"/>
      <c r="CB829" s="154"/>
      <c r="CC829" s="154"/>
      <c r="CD829" s="154"/>
      <c r="CE829" s="154"/>
      <c r="CF829" s="154"/>
      <c r="CG829" s="154"/>
      <c r="CH829" s="154"/>
      <c r="CI829" s="154"/>
      <c r="CJ829" s="154"/>
      <c r="CK829" s="154"/>
      <c r="CL829" s="154"/>
      <c r="CM829" s="154"/>
      <c r="CN829" s="154"/>
      <c r="CO829" s="154"/>
      <c r="CP829" s="154"/>
      <c r="CQ829" s="154"/>
      <c r="CR829" s="154"/>
      <c r="CS829" s="154"/>
      <c r="CT829" s="154"/>
      <c r="CU829" s="154"/>
      <c r="CV829" s="154"/>
      <c r="CW829" s="154"/>
      <c r="CX829" s="154"/>
      <c r="CY829" s="154"/>
      <c r="CZ829" s="154"/>
      <c r="DA829" s="154"/>
      <c r="DB829" s="154"/>
      <c r="DC829" s="154"/>
      <c r="DD829" s="154"/>
      <c r="DE829" s="154"/>
      <c r="DF829" s="154"/>
      <c r="DG829" s="154"/>
      <c r="DH829" s="154"/>
      <c r="DI829" s="154"/>
      <c r="DJ829" s="154"/>
      <c r="DK829" s="154"/>
      <c r="DL829" s="154"/>
      <c r="DM829" s="154"/>
      <c r="DN829" s="154"/>
      <c r="DO829" s="154"/>
      <c r="DP829" s="154"/>
      <c r="DQ829" s="154"/>
      <c r="DR829" s="154"/>
      <c r="DS829" s="154"/>
      <c r="DT829" s="154"/>
      <c r="DU829" s="154"/>
      <c r="DV829" s="154"/>
      <c r="DW829" s="154"/>
      <c r="DX829" s="154"/>
      <c r="DY829" s="154"/>
      <c r="DZ829" s="154"/>
      <c r="EA829" s="154"/>
      <c r="EB829" s="154"/>
      <c r="EC829" s="154"/>
      <c r="ED829" s="154"/>
      <c r="EE829" s="154"/>
      <c r="EF829" s="154"/>
      <c r="EG829" s="154"/>
      <c r="EH829" s="154"/>
      <c r="EI829" s="154"/>
      <c r="EJ829" s="154"/>
      <c r="EK829" s="154"/>
      <c r="EL829" s="154"/>
      <c r="EM829" s="154"/>
      <c r="EN829" s="154"/>
      <c r="EO829" s="154"/>
      <c r="EP829" s="154"/>
      <c r="EQ829" s="154"/>
      <c r="ER829" s="154"/>
      <c r="ES829" s="154"/>
      <c r="ET829" s="154"/>
      <c r="EU829" s="154"/>
      <c r="EV829" s="154"/>
      <c r="EW829" s="154"/>
      <c r="EX829" s="154"/>
      <c r="EY829" s="154"/>
      <c r="EZ829" s="154"/>
      <c r="FA829" s="154"/>
      <c r="FB829" s="154"/>
      <c r="FC829" s="154"/>
      <c r="FD829" s="154"/>
      <c r="FE829" s="154"/>
      <c r="FF829" s="154"/>
      <c r="FG829" s="154"/>
      <c r="FH829" s="154"/>
      <c r="FI829" s="154"/>
      <c r="FJ829" s="154"/>
      <c r="FK829" s="154"/>
      <c r="FL829" s="154"/>
      <c r="FM829" s="154"/>
      <c r="FN829" s="154"/>
      <c r="FO829" s="154"/>
      <c r="FP829" s="154"/>
      <c r="FQ829" s="154"/>
      <c r="FR829" s="154"/>
      <c r="FS829" s="154"/>
      <c r="FT829" s="154"/>
      <c r="FU829" s="154"/>
      <c r="FV829" s="154"/>
      <c r="FW829" s="154"/>
      <c r="FX829" s="154"/>
      <c r="FY829" s="154"/>
      <c r="FZ829" s="154"/>
      <c r="GA829" s="154"/>
      <c r="GB829" s="154"/>
      <c r="GC829" s="154"/>
      <c r="GD829" s="154"/>
      <c r="GE829" s="154"/>
      <c r="GF829" s="154"/>
      <c r="GG829" s="154"/>
      <c r="GH829" s="154"/>
      <c r="GI829" s="154"/>
      <c r="GJ829" s="154"/>
      <c r="GK829" s="154"/>
      <c r="GL829" s="154"/>
      <c r="GM829" s="154"/>
      <c r="GN829" s="154"/>
      <c r="GO829" s="154"/>
      <c r="GP829" s="154"/>
      <c r="GQ829" s="154"/>
      <c r="GR829" s="154"/>
      <c r="GS829" s="154"/>
      <c r="GT829" s="154"/>
      <c r="GU829" s="154"/>
      <c r="GV829" s="154"/>
      <c r="GW829" s="154"/>
      <c r="GX829" s="154"/>
      <c r="GY829" s="154"/>
      <c r="GZ829" s="154"/>
      <c r="HA829" s="154"/>
      <c r="HB829" s="154"/>
      <c r="HC829" s="154"/>
      <c r="HD829" s="154"/>
      <c r="HE829" s="154"/>
      <c r="HF829" s="154"/>
      <c r="HG829" s="154"/>
      <c r="HH829" s="154"/>
      <c r="HI829" s="154"/>
      <c r="HJ829" s="154"/>
      <c r="HK829" s="154"/>
      <c r="HL829" s="154"/>
      <c r="HM829" s="154"/>
      <c r="HN829" s="154"/>
      <c r="HO829" s="154"/>
      <c r="HP829" s="154"/>
      <c r="HQ829" s="154"/>
      <c r="HR829" s="154"/>
      <c r="HS829" s="154"/>
      <c r="HT829" s="154"/>
      <c r="HU829" s="154"/>
      <c r="HV829" s="154"/>
      <c r="HW829" s="154"/>
      <c r="HX829" s="154"/>
      <c r="HY829" s="154"/>
      <c r="HZ829" s="154"/>
      <c r="IA829" s="154"/>
      <c r="IB829" s="154"/>
      <c r="IC829" s="154"/>
      <c r="ID829" s="154"/>
      <c r="IE829" s="154"/>
      <c r="IF829" s="154"/>
      <c r="IG829" s="154"/>
      <c r="IH829" s="154"/>
      <c r="II829" s="154"/>
      <c r="IJ829" s="154"/>
      <c r="IK829" s="154"/>
      <c r="IL829" s="154"/>
      <c r="IM829" s="154"/>
      <c r="IN829" s="154"/>
      <c r="IO829" s="154"/>
      <c r="IP829" s="154"/>
      <c r="IQ829" s="154"/>
      <c r="IR829" s="154"/>
      <c r="IS829" s="154"/>
      <c r="IT829" s="154"/>
      <c r="IU829" s="154"/>
      <c r="IV829" s="154"/>
      <c r="IW829" s="154"/>
      <c r="IX829" s="154"/>
      <c r="IY829" s="154"/>
      <c r="IZ829" s="154"/>
      <c r="JA829" s="154"/>
      <c r="JB829" s="154"/>
      <c r="JC829" s="154"/>
      <c r="JD829" s="154"/>
      <c r="JE829" s="154"/>
      <c r="JF829" s="154"/>
      <c r="JG829" s="154"/>
      <c r="JH829" s="154"/>
      <c r="JI829" s="154"/>
      <c r="JJ829" s="154"/>
      <c r="JK829" s="154"/>
      <c r="JL829" s="154"/>
      <c r="JM829" s="154"/>
      <c r="JN829" s="154"/>
      <c r="JO829" s="154"/>
      <c r="JP829" s="154"/>
      <c r="JQ829" s="154"/>
      <c r="JR829" s="154"/>
      <c r="JS829" s="154"/>
      <c r="JT829" s="154"/>
      <c r="JU829" s="154"/>
      <c r="JV829" s="154"/>
      <c r="JW829" s="154"/>
      <c r="JX829" s="154"/>
      <c r="JY829" s="154"/>
      <c r="JZ829" s="154"/>
      <c r="KA829" s="154"/>
      <c r="KB829" s="154"/>
      <c r="KC829" s="154"/>
      <c r="KD829" s="154"/>
      <c r="KE829" s="154"/>
      <c r="KF829" s="154"/>
      <c r="KG829" s="154"/>
      <c r="KH829" s="154"/>
      <c r="KI829" s="154"/>
      <c r="KJ829" s="154"/>
      <c r="KK829" s="154"/>
      <c r="KL829" s="154"/>
      <c r="KM829" s="154"/>
      <c r="KN829" s="154"/>
      <c r="KO829" s="154"/>
      <c r="KP829" s="154"/>
      <c r="KQ829" s="154"/>
      <c r="KR829" s="154"/>
      <c r="KS829" s="154"/>
      <c r="KT829" s="154"/>
      <c r="KU829" s="154"/>
      <c r="KV829" s="154"/>
      <c r="KW829" s="154"/>
      <c r="KX829" s="154"/>
      <c r="KY829" s="154"/>
      <c r="KZ829" s="154"/>
      <c r="LA829" s="154"/>
      <c r="LB829" s="154"/>
      <c r="LC829" s="154"/>
      <c r="LD829" s="154"/>
      <c r="LE829" s="154"/>
      <c r="LF829" s="154"/>
      <c r="LG829" s="154"/>
      <c r="LH829" s="154"/>
      <c r="LI829" s="154"/>
      <c r="LJ829" s="154"/>
      <c r="LK829" s="154"/>
      <c r="LL829" s="154"/>
      <c r="LM829" s="154"/>
      <c r="LN829" s="154"/>
      <c r="LO829" s="154"/>
      <c r="LP829" s="154"/>
      <c r="LQ829" s="154"/>
      <c r="LR829" s="154"/>
      <c r="LS829" s="154"/>
      <c r="LT829" s="154"/>
      <c r="LU829" s="154"/>
      <c r="LV829" s="154"/>
      <c r="LW829" s="154"/>
      <c r="LX829" s="154"/>
      <c r="LY829" s="154"/>
      <c r="LZ829" s="154"/>
      <c r="MA829" s="154"/>
      <c r="MB829" s="154"/>
      <c r="MC829" s="154"/>
      <c r="MD829" s="154"/>
      <c r="ME829" s="154"/>
      <c r="MF829" s="154"/>
      <c r="MG829" s="154"/>
      <c r="MH829" s="154"/>
      <c r="MI829" s="154"/>
      <c r="MJ829" s="154"/>
      <c r="MK829" s="154"/>
      <c r="ML829" s="154"/>
      <c r="MM829" s="154"/>
      <c r="MN829" s="154"/>
      <c r="MO829" s="154"/>
      <c r="MP829" s="154"/>
      <c r="MQ829" s="154"/>
      <c r="MR829" s="154"/>
      <c r="MS829" s="154"/>
      <c r="MT829" s="154"/>
      <c r="MU829" s="154"/>
      <c r="MV829" s="154"/>
      <c r="MW829" s="154"/>
      <c r="MX829" s="154"/>
      <c r="MY829" s="154"/>
      <c r="MZ829" s="154"/>
      <c r="NA829" s="154"/>
      <c r="NB829" s="154"/>
      <c r="NC829" s="154"/>
      <c r="ND829" s="154"/>
      <c r="NE829" s="154"/>
      <c r="NF829" s="154"/>
      <c r="NG829" s="154"/>
      <c r="NH829" s="154"/>
      <c r="NI829" s="154"/>
      <c r="NJ829" s="154"/>
      <c r="NK829" s="154"/>
      <c r="NL829" s="154"/>
      <c r="NM829" s="154"/>
      <c r="NN829" s="154"/>
      <c r="NO829" s="154"/>
      <c r="NP829" s="154"/>
      <c r="NQ829" s="154"/>
      <c r="NR829" s="154"/>
      <c r="NS829" s="154"/>
      <c r="NT829" s="154"/>
      <c r="NU829" s="154"/>
      <c r="NV829" s="154"/>
      <c r="NW829" s="154"/>
      <c r="NX829" s="154"/>
      <c r="NY829" s="154"/>
      <c r="NZ829" s="154"/>
      <c r="OA829" s="154"/>
      <c r="OB829" s="154"/>
      <c r="OC829" s="154"/>
      <c r="OD829" s="154"/>
      <c r="OE829" s="154"/>
      <c r="OF829" s="154"/>
      <c r="OG829" s="154"/>
      <c r="OH829" s="154"/>
      <c r="OI829" s="154"/>
      <c r="OJ829" s="154"/>
      <c r="OK829" s="154"/>
      <c r="OL829" s="154"/>
      <c r="OM829" s="154"/>
      <c r="ON829" s="154"/>
      <c r="OO829" s="154"/>
      <c r="OP829" s="154"/>
      <c r="OQ829" s="154"/>
      <c r="OR829" s="154"/>
      <c r="OS829" s="154"/>
      <c r="OT829" s="154"/>
      <c r="OU829" s="154"/>
      <c r="OV829" s="154"/>
      <c r="OW829" s="154"/>
      <c r="OX829" s="154"/>
      <c r="OY829" s="154"/>
      <c r="OZ829" s="154"/>
      <c r="PA829" s="154"/>
      <c r="PB829" s="154"/>
      <c r="PC829" s="154"/>
      <c r="PD829" s="154"/>
      <c r="PE829" s="154"/>
      <c r="PF829" s="154"/>
      <c r="PG829" s="154"/>
      <c r="PH829" s="154"/>
      <c r="PI829" s="154"/>
      <c r="PJ829" s="154"/>
      <c r="PK829" s="154"/>
      <c r="PL829" s="154"/>
      <c r="PM829" s="154"/>
      <c r="PN829" s="154"/>
      <c r="PO829" s="154"/>
      <c r="PP829" s="154"/>
      <c r="PQ829" s="154"/>
      <c r="PR829" s="154"/>
      <c r="PS829" s="154"/>
      <c r="PT829" s="154"/>
      <c r="PU829" s="154"/>
      <c r="PV829" s="154"/>
      <c r="PW829" s="154"/>
      <c r="PX829" s="154"/>
      <c r="PY829" s="154"/>
      <c r="PZ829" s="154"/>
      <c r="QA829" s="154"/>
      <c r="QB829" s="154"/>
      <c r="QC829" s="154"/>
      <c r="QD829" s="154"/>
      <c r="QE829" s="154"/>
      <c r="QF829" s="154"/>
      <c r="QG829" s="154"/>
      <c r="QH829" s="154"/>
      <c r="QI829" s="154"/>
      <c r="QJ829" s="154"/>
      <c r="QK829" s="154"/>
      <c r="QL829" s="154"/>
      <c r="QM829" s="154"/>
      <c r="QN829" s="154"/>
      <c r="QO829" s="154"/>
      <c r="QP829" s="154"/>
      <c r="QQ829" s="154"/>
      <c r="QR829" s="154"/>
      <c r="QS829" s="154"/>
      <c r="QT829" s="154"/>
      <c r="QU829" s="154"/>
      <c r="QV829" s="154"/>
      <c r="QW829" s="154"/>
      <c r="QX829" s="154"/>
      <c r="QY829" s="154"/>
      <c r="QZ829" s="154"/>
      <c r="RA829" s="154"/>
      <c r="RB829" s="154"/>
      <c r="RC829" s="154"/>
      <c r="RD829" s="154"/>
      <c r="RE829" s="154"/>
      <c r="RF829" s="154"/>
      <c r="RG829" s="154"/>
      <c r="RH829" s="154"/>
      <c r="RI829" s="154"/>
      <c r="RJ829" s="154"/>
      <c r="RK829" s="154"/>
      <c r="RL829" s="154"/>
      <c r="RM829" s="154"/>
      <c r="RN829" s="154"/>
      <c r="RO829" s="154"/>
      <c r="RP829" s="154"/>
      <c r="RQ829" s="154"/>
      <c r="RR829" s="154"/>
      <c r="RS829" s="154"/>
      <c r="RT829" s="154"/>
      <c r="RU829" s="154"/>
      <c r="RV829" s="154"/>
      <c r="RW829" s="154"/>
      <c r="RX829" s="154"/>
      <c r="RY829" s="154"/>
      <c r="RZ829" s="154"/>
      <c r="SA829" s="154"/>
      <c r="SB829" s="154"/>
      <c r="SC829" s="154"/>
      <c r="SD829" s="154"/>
      <c r="SE829" s="154"/>
      <c r="SF829" s="154"/>
      <c r="SG829" s="154"/>
      <c r="SH829" s="154"/>
      <c r="SI829" s="154"/>
      <c r="SJ829" s="154"/>
      <c r="SK829" s="154"/>
      <c r="SL829" s="154"/>
      <c r="SM829" s="154"/>
      <c r="SN829" s="154"/>
      <c r="SO829" s="154"/>
      <c r="SP829" s="154"/>
      <c r="SQ829" s="154"/>
      <c r="SR829" s="154"/>
      <c r="SS829" s="154"/>
      <c r="ST829" s="154"/>
      <c r="SU829" s="154"/>
      <c r="SV829" s="154"/>
      <c r="SW829" s="154"/>
      <c r="SX829" s="154"/>
      <c r="SY829" s="154"/>
      <c r="SZ829" s="154"/>
      <c r="TA829" s="154"/>
      <c r="TB829" s="154"/>
      <c r="TC829" s="154"/>
      <c r="TD829" s="154"/>
      <c r="TE829" s="154"/>
      <c r="TF829" s="154"/>
      <c r="TG829" s="154"/>
      <c r="TH829" s="154"/>
      <c r="TI829" s="154"/>
      <c r="TJ829" s="154"/>
      <c r="TK829" s="154"/>
      <c r="TL829" s="154"/>
      <c r="TM829" s="154"/>
      <c r="TN829" s="154"/>
      <c r="TO829" s="154"/>
      <c r="TP829" s="154"/>
      <c r="TQ829" s="154"/>
      <c r="TR829" s="154"/>
      <c r="TS829" s="154"/>
      <c r="TT829" s="154"/>
      <c r="TU829" s="154"/>
      <c r="TV829" s="154"/>
      <c r="TW829" s="154"/>
      <c r="TX829" s="154"/>
      <c r="TY829" s="154"/>
      <c r="TZ829" s="154"/>
      <c r="UA829" s="154"/>
      <c r="UB829" s="154"/>
      <c r="UC829" s="154"/>
      <c r="UD829" s="154"/>
      <c r="UE829" s="154"/>
      <c r="UF829" s="154"/>
      <c r="UG829" s="154"/>
      <c r="UH829" s="154"/>
      <c r="UI829" s="154"/>
      <c r="UJ829" s="154"/>
      <c r="UK829" s="154"/>
      <c r="UL829" s="154"/>
      <c r="UM829" s="154"/>
      <c r="UN829" s="154"/>
      <c r="UO829" s="154"/>
      <c r="UP829" s="154"/>
      <c r="UQ829" s="154"/>
      <c r="UR829" s="154"/>
      <c r="US829" s="154"/>
      <c r="UT829" s="154"/>
      <c r="UU829" s="154"/>
      <c r="UV829" s="154"/>
      <c r="UW829" s="154"/>
      <c r="UX829" s="154"/>
      <c r="UY829" s="154"/>
      <c r="UZ829" s="154"/>
      <c r="VA829" s="154"/>
      <c r="VB829" s="154"/>
      <c r="VC829" s="154"/>
      <c r="VD829" s="154"/>
      <c r="VE829" s="154"/>
      <c r="VF829" s="154"/>
      <c r="VG829" s="154"/>
      <c r="VH829" s="154"/>
      <c r="VI829" s="154"/>
      <c r="VJ829" s="154"/>
      <c r="VK829" s="154"/>
      <c r="VL829" s="154"/>
      <c r="VM829" s="154"/>
      <c r="VN829" s="154"/>
      <c r="VO829" s="154"/>
      <c r="VP829" s="154"/>
      <c r="VQ829" s="154"/>
      <c r="VR829" s="154"/>
      <c r="VS829" s="154"/>
      <c r="VT829" s="154"/>
      <c r="VU829" s="154"/>
      <c r="VV829" s="154"/>
      <c r="VW829" s="154"/>
    </row>
    <row r="830" spans="1:595" s="153" customFormat="1" ht="15">
      <c r="A830" s="798"/>
      <c r="B830" s="688"/>
      <c r="C830" s="676"/>
      <c r="D830" s="680"/>
      <c r="E830" s="683"/>
      <c r="F830" s="654"/>
      <c r="G830" s="684"/>
      <c r="H830" s="654"/>
      <c r="I830" s="175" t="s">
        <v>352</v>
      </c>
      <c r="J830" s="175" t="s">
        <v>260</v>
      </c>
      <c r="K830" s="248" t="s">
        <v>1705</v>
      </c>
      <c r="L830" s="175" t="s">
        <v>149</v>
      </c>
      <c r="M830" s="155">
        <v>6362900</v>
      </c>
      <c r="N830" s="155">
        <v>6318194.1399999997</v>
      </c>
      <c r="O830" s="155">
        <v>7028600</v>
      </c>
      <c r="P830" s="199">
        <v>6718500</v>
      </c>
      <c r="Q830" s="155">
        <v>6718500</v>
      </c>
      <c r="R830" s="155">
        <v>6718500</v>
      </c>
      <c r="S830" s="546">
        <v>3</v>
      </c>
      <c r="AU830" s="154"/>
      <c r="AV830" s="154"/>
      <c r="AW830" s="154"/>
      <c r="AX830" s="154"/>
      <c r="AY830" s="154"/>
      <c r="AZ830" s="154"/>
      <c r="BA830" s="154"/>
      <c r="BB830" s="154"/>
      <c r="BC830" s="154"/>
      <c r="BD830" s="154"/>
      <c r="BE830" s="154"/>
      <c r="BF830" s="154"/>
      <c r="BG830" s="154"/>
      <c r="BH830" s="154"/>
      <c r="BI830" s="154"/>
      <c r="BJ830" s="154"/>
      <c r="BK830" s="154"/>
      <c r="BL830" s="154"/>
      <c r="BM830" s="154"/>
      <c r="BN830" s="154"/>
      <c r="BO830" s="154"/>
      <c r="BP830" s="154"/>
      <c r="BQ830" s="154"/>
      <c r="BR830" s="154"/>
      <c r="BS830" s="154"/>
      <c r="BT830" s="154"/>
      <c r="BU830" s="154"/>
      <c r="BV830" s="154"/>
      <c r="BW830" s="154"/>
      <c r="BX830" s="154"/>
      <c r="BY830" s="154"/>
      <c r="BZ830" s="154"/>
      <c r="CA830" s="154"/>
      <c r="CB830" s="154"/>
      <c r="CC830" s="154"/>
      <c r="CD830" s="154"/>
      <c r="CE830" s="154"/>
      <c r="CF830" s="154"/>
      <c r="CG830" s="154"/>
      <c r="CH830" s="154"/>
      <c r="CI830" s="154"/>
      <c r="CJ830" s="154"/>
      <c r="CK830" s="154"/>
      <c r="CL830" s="154"/>
      <c r="CM830" s="154"/>
      <c r="CN830" s="154"/>
      <c r="CO830" s="154"/>
      <c r="CP830" s="154"/>
      <c r="CQ830" s="154"/>
      <c r="CR830" s="154"/>
      <c r="CS830" s="154"/>
      <c r="CT830" s="154"/>
      <c r="CU830" s="154"/>
      <c r="CV830" s="154"/>
      <c r="CW830" s="154"/>
      <c r="CX830" s="154"/>
      <c r="CY830" s="154"/>
      <c r="CZ830" s="154"/>
      <c r="DA830" s="154"/>
      <c r="DB830" s="154"/>
      <c r="DC830" s="154"/>
      <c r="DD830" s="154"/>
      <c r="DE830" s="154"/>
      <c r="DF830" s="154"/>
      <c r="DG830" s="154"/>
      <c r="DH830" s="154"/>
      <c r="DI830" s="154"/>
      <c r="DJ830" s="154"/>
      <c r="DK830" s="154"/>
      <c r="DL830" s="154"/>
      <c r="DM830" s="154"/>
      <c r="DN830" s="154"/>
      <c r="DO830" s="154"/>
      <c r="DP830" s="154"/>
      <c r="DQ830" s="154"/>
      <c r="DR830" s="154"/>
      <c r="DS830" s="154"/>
      <c r="DT830" s="154"/>
      <c r="DU830" s="154"/>
      <c r="DV830" s="154"/>
      <c r="DW830" s="154"/>
      <c r="DX830" s="154"/>
      <c r="DY830" s="154"/>
      <c r="DZ830" s="154"/>
      <c r="EA830" s="154"/>
      <c r="EB830" s="154"/>
      <c r="EC830" s="154"/>
      <c r="ED830" s="154"/>
      <c r="EE830" s="154"/>
      <c r="EF830" s="154"/>
      <c r="EG830" s="154"/>
      <c r="EH830" s="154"/>
      <c r="EI830" s="154"/>
      <c r="EJ830" s="154"/>
      <c r="EK830" s="154"/>
      <c r="EL830" s="154"/>
      <c r="EM830" s="154"/>
      <c r="EN830" s="154"/>
      <c r="EO830" s="154"/>
      <c r="EP830" s="154"/>
      <c r="EQ830" s="154"/>
      <c r="ER830" s="154"/>
      <c r="ES830" s="154"/>
      <c r="ET830" s="154"/>
      <c r="EU830" s="154"/>
      <c r="EV830" s="154"/>
      <c r="EW830" s="154"/>
      <c r="EX830" s="154"/>
      <c r="EY830" s="154"/>
      <c r="EZ830" s="154"/>
      <c r="FA830" s="154"/>
      <c r="FB830" s="154"/>
      <c r="FC830" s="154"/>
      <c r="FD830" s="154"/>
      <c r="FE830" s="154"/>
      <c r="FF830" s="154"/>
      <c r="FG830" s="154"/>
      <c r="FH830" s="154"/>
      <c r="FI830" s="154"/>
      <c r="FJ830" s="154"/>
      <c r="FK830" s="154"/>
      <c r="FL830" s="154"/>
      <c r="FM830" s="154"/>
      <c r="FN830" s="154"/>
      <c r="FO830" s="154"/>
      <c r="FP830" s="154"/>
      <c r="FQ830" s="154"/>
      <c r="FR830" s="154"/>
      <c r="FS830" s="154"/>
      <c r="FT830" s="154"/>
      <c r="FU830" s="154"/>
      <c r="FV830" s="154"/>
      <c r="FW830" s="154"/>
      <c r="FX830" s="154"/>
      <c r="FY830" s="154"/>
      <c r="FZ830" s="154"/>
      <c r="GA830" s="154"/>
      <c r="GB830" s="154"/>
      <c r="GC830" s="154"/>
      <c r="GD830" s="154"/>
      <c r="GE830" s="154"/>
      <c r="GF830" s="154"/>
      <c r="GG830" s="154"/>
      <c r="GH830" s="154"/>
      <c r="GI830" s="154"/>
      <c r="GJ830" s="154"/>
      <c r="GK830" s="154"/>
      <c r="GL830" s="154"/>
      <c r="GM830" s="154"/>
      <c r="GN830" s="154"/>
      <c r="GO830" s="154"/>
      <c r="GP830" s="154"/>
      <c r="GQ830" s="154"/>
      <c r="GR830" s="154"/>
      <c r="GS830" s="154"/>
      <c r="GT830" s="154"/>
      <c r="GU830" s="154"/>
      <c r="GV830" s="154"/>
      <c r="GW830" s="154"/>
      <c r="GX830" s="154"/>
      <c r="GY830" s="154"/>
      <c r="GZ830" s="154"/>
      <c r="HA830" s="154"/>
      <c r="HB830" s="154"/>
      <c r="HC830" s="154"/>
      <c r="HD830" s="154"/>
      <c r="HE830" s="154"/>
      <c r="HF830" s="154"/>
      <c r="HG830" s="154"/>
      <c r="HH830" s="154"/>
      <c r="HI830" s="154"/>
      <c r="HJ830" s="154"/>
      <c r="HK830" s="154"/>
      <c r="HL830" s="154"/>
      <c r="HM830" s="154"/>
      <c r="HN830" s="154"/>
      <c r="HO830" s="154"/>
      <c r="HP830" s="154"/>
      <c r="HQ830" s="154"/>
      <c r="HR830" s="154"/>
      <c r="HS830" s="154"/>
      <c r="HT830" s="154"/>
      <c r="HU830" s="154"/>
      <c r="HV830" s="154"/>
      <c r="HW830" s="154"/>
      <c r="HX830" s="154"/>
      <c r="HY830" s="154"/>
      <c r="HZ830" s="154"/>
      <c r="IA830" s="154"/>
      <c r="IB830" s="154"/>
      <c r="IC830" s="154"/>
      <c r="ID830" s="154"/>
      <c r="IE830" s="154"/>
      <c r="IF830" s="154"/>
      <c r="IG830" s="154"/>
      <c r="IH830" s="154"/>
      <c r="II830" s="154"/>
      <c r="IJ830" s="154"/>
      <c r="IK830" s="154"/>
      <c r="IL830" s="154"/>
      <c r="IM830" s="154"/>
      <c r="IN830" s="154"/>
      <c r="IO830" s="154"/>
      <c r="IP830" s="154"/>
      <c r="IQ830" s="154"/>
      <c r="IR830" s="154"/>
      <c r="IS830" s="154"/>
      <c r="IT830" s="154"/>
      <c r="IU830" s="154"/>
      <c r="IV830" s="154"/>
      <c r="IW830" s="154"/>
      <c r="IX830" s="154"/>
      <c r="IY830" s="154"/>
      <c r="IZ830" s="154"/>
      <c r="JA830" s="154"/>
      <c r="JB830" s="154"/>
      <c r="JC830" s="154"/>
      <c r="JD830" s="154"/>
      <c r="JE830" s="154"/>
      <c r="JF830" s="154"/>
      <c r="JG830" s="154"/>
      <c r="JH830" s="154"/>
      <c r="JI830" s="154"/>
      <c r="JJ830" s="154"/>
      <c r="JK830" s="154"/>
      <c r="JL830" s="154"/>
      <c r="JM830" s="154"/>
      <c r="JN830" s="154"/>
      <c r="JO830" s="154"/>
      <c r="JP830" s="154"/>
      <c r="JQ830" s="154"/>
      <c r="JR830" s="154"/>
      <c r="JS830" s="154"/>
      <c r="JT830" s="154"/>
      <c r="JU830" s="154"/>
      <c r="JV830" s="154"/>
      <c r="JW830" s="154"/>
      <c r="JX830" s="154"/>
      <c r="JY830" s="154"/>
      <c r="JZ830" s="154"/>
      <c r="KA830" s="154"/>
      <c r="KB830" s="154"/>
      <c r="KC830" s="154"/>
      <c r="KD830" s="154"/>
      <c r="KE830" s="154"/>
      <c r="KF830" s="154"/>
      <c r="KG830" s="154"/>
      <c r="KH830" s="154"/>
      <c r="KI830" s="154"/>
      <c r="KJ830" s="154"/>
      <c r="KK830" s="154"/>
      <c r="KL830" s="154"/>
      <c r="KM830" s="154"/>
      <c r="KN830" s="154"/>
      <c r="KO830" s="154"/>
      <c r="KP830" s="154"/>
      <c r="KQ830" s="154"/>
      <c r="KR830" s="154"/>
      <c r="KS830" s="154"/>
      <c r="KT830" s="154"/>
      <c r="KU830" s="154"/>
      <c r="KV830" s="154"/>
      <c r="KW830" s="154"/>
      <c r="KX830" s="154"/>
      <c r="KY830" s="154"/>
      <c r="KZ830" s="154"/>
      <c r="LA830" s="154"/>
      <c r="LB830" s="154"/>
      <c r="LC830" s="154"/>
      <c r="LD830" s="154"/>
      <c r="LE830" s="154"/>
      <c r="LF830" s="154"/>
      <c r="LG830" s="154"/>
      <c r="LH830" s="154"/>
      <c r="LI830" s="154"/>
      <c r="LJ830" s="154"/>
      <c r="LK830" s="154"/>
      <c r="LL830" s="154"/>
      <c r="LM830" s="154"/>
      <c r="LN830" s="154"/>
      <c r="LO830" s="154"/>
      <c r="LP830" s="154"/>
      <c r="LQ830" s="154"/>
      <c r="LR830" s="154"/>
      <c r="LS830" s="154"/>
      <c r="LT830" s="154"/>
      <c r="LU830" s="154"/>
      <c r="LV830" s="154"/>
      <c r="LW830" s="154"/>
      <c r="LX830" s="154"/>
      <c r="LY830" s="154"/>
      <c r="LZ830" s="154"/>
      <c r="MA830" s="154"/>
      <c r="MB830" s="154"/>
      <c r="MC830" s="154"/>
      <c r="MD830" s="154"/>
      <c r="ME830" s="154"/>
      <c r="MF830" s="154"/>
      <c r="MG830" s="154"/>
      <c r="MH830" s="154"/>
      <c r="MI830" s="154"/>
      <c r="MJ830" s="154"/>
      <c r="MK830" s="154"/>
      <c r="ML830" s="154"/>
      <c r="MM830" s="154"/>
      <c r="MN830" s="154"/>
      <c r="MO830" s="154"/>
      <c r="MP830" s="154"/>
      <c r="MQ830" s="154"/>
      <c r="MR830" s="154"/>
      <c r="MS830" s="154"/>
      <c r="MT830" s="154"/>
      <c r="MU830" s="154"/>
      <c r="MV830" s="154"/>
      <c r="MW830" s="154"/>
      <c r="MX830" s="154"/>
      <c r="MY830" s="154"/>
      <c r="MZ830" s="154"/>
      <c r="NA830" s="154"/>
      <c r="NB830" s="154"/>
      <c r="NC830" s="154"/>
      <c r="ND830" s="154"/>
      <c r="NE830" s="154"/>
      <c r="NF830" s="154"/>
      <c r="NG830" s="154"/>
      <c r="NH830" s="154"/>
      <c r="NI830" s="154"/>
      <c r="NJ830" s="154"/>
      <c r="NK830" s="154"/>
      <c r="NL830" s="154"/>
      <c r="NM830" s="154"/>
      <c r="NN830" s="154"/>
      <c r="NO830" s="154"/>
      <c r="NP830" s="154"/>
      <c r="NQ830" s="154"/>
      <c r="NR830" s="154"/>
      <c r="NS830" s="154"/>
      <c r="NT830" s="154"/>
      <c r="NU830" s="154"/>
      <c r="NV830" s="154"/>
      <c r="NW830" s="154"/>
      <c r="NX830" s="154"/>
      <c r="NY830" s="154"/>
      <c r="NZ830" s="154"/>
      <c r="OA830" s="154"/>
      <c r="OB830" s="154"/>
      <c r="OC830" s="154"/>
      <c r="OD830" s="154"/>
      <c r="OE830" s="154"/>
      <c r="OF830" s="154"/>
      <c r="OG830" s="154"/>
      <c r="OH830" s="154"/>
      <c r="OI830" s="154"/>
      <c r="OJ830" s="154"/>
      <c r="OK830" s="154"/>
      <c r="OL830" s="154"/>
      <c r="OM830" s="154"/>
      <c r="ON830" s="154"/>
      <c r="OO830" s="154"/>
      <c r="OP830" s="154"/>
      <c r="OQ830" s="154"/>
      <c r="OR830" s="154"/>
      <c r="OS830" s="154"/>
      <c r="OT830" s="154"/>
      <c r="OU830" s="154"/>
      <c r="OV830" s="154"/>
      <c r="OW830" s="154"/>
      <c r="OX830" s="154"/>
      <c r="OY830" s="154"/>
      <c r="OZ830" s="154"/>
      <c r="PA830" s="154"/>
      <c r="PB830" s="154"/>
      <c r="PC830" s="154"/>
      <c r="PD830" s="154"/>
      <c r="PE830" s="154"/>
      <c r="PF830" s="154"/>
      <c r="PG830" s="154"/>
      <c r="PH830" s="154"/>
      <c r="PI830" s="154"/>
      <c r="PJ830" s="154"/>
      <c r="PK830" s="154"/>
      <c r="PL830" s="154"/>
      <c r="PM830" s="154"/>
      <c r="PN830" s="154"/>
      <c r="PO830" s="154"/>
      <c r="PP830" s="154"/>
      <c r="PQ830" s="154"/>
      <c r="PR830" s="154"/>
      <c r="PS830" s="154"/>
      <c r="PT830" s="154"/>
      <c r="PU830" s="154"/>
      <c r="PV830" s="154"/>
      <c r="PW830" s="154"/>
      <c r="PX830" s="154"/>
      <c r="PY830" s="154"/>
      <c r="PZ830" s="154"/>
      <c r="QA830" s="154"/>
      <c r="QB830" s="154"/>
      <c r="QC830" s="154"/>
      <c r="QD830" s="154"/>
      <c r="QE830" s="154"/>
      <c r="QF830" s="154"/>
      <c r="QG830" s="154"/>
      <c r="QH830" s="154"/>
      <c r="QI830" s="154"/>
      <c r="QJ830" s="154"/>
      <c r="QK830" s="154"/>
      <c r="QL830" s="154"/>
      <c r="QM830" s="154"/>
      <c r="QN830" s="154"/>
      <c r="QO830" s="154"/>
      <c r="QP830" s="154"/>
      <c r="QQ830" s="154"/>
      <c r="QR830" s="154"/>
      <c r="QS830" s="154"/>
      <c r="QT830" s="154"/>
      <c r="QU830" s="154"/>
      <c r="QV830" s="154"/>
      <c r="QW830" s="154"/>
      <c r="QX830" s="154"/>
      <c r="QY830" s="154"/>
      <c r="QZ830" s="154"/>
      <c r="RA830" s="154"/>
      <c r="RB830" s="154"/>
      <c r="RC830" s="154"/>
      <c r="RD830" s="154"/>
      <c r="RE830" s="154"/>
      <c r="RF830" s="154"/>
      <c r="RG830" s="154"/>
      <c r="RH830" s="154"/>
      <c r="RI830" s="154"/>
      <c r="RJ830" s="154"/>
      <c r="RK830" s="154"/>
      <c r="RL830" s="154"/>
      <c r="RM830" s="154"/>
      <c r="RN830" s="154"/>
      <c r="RO830" s="154"/>
      <c r="RP830" s="154"/>
      <c r="RQ830" s="154"/>
      <c r="RR830" s="154"/>
      <c r="RS830" s="154"/>
      <c r="RT830" s="154"/>
      <c r="RU830" s="154"/>
      <c r="RV830" s="154"/>
      <c r="RW830" s="154"/>
      <c r="RX830" s="154"/>
      <c r="RY830" s="154"/>
      <c r="RZ830" s="154"/>
      <c r="SA830" s="154"/>
      <c r="SB830" s="154"/>
      <c r="SC830" s="154"/>
      <c r="SD830" s="154"/>
      <c r="SE830" s="154"/>
      <c r="SF830" s="154"/>
      <c r="SG830" s="154"/>
      <c r="SH830" s="154"/>
      <c r="SI830" s="154"/>
      <c r="SJ830" s="154"/>
      <c r="SK830" s="154"/>
      <c r="SL830" s="154"/>
      <c r="SM830" s="154"/>
      <c r="SN830" s="154"/>
      <c r="SO830" s="154"/>
      <c r="SP830" s="154"/>
      <c r="SQ830" s="154"/>
      <c r="SR830" s="154"/>
      <c r="SS830" s="154"/>
      <c r="ST830" s="154"/>
      <c r="SU830" s="154"/>
      <c r="SV830" s="154"/>
      <c r="SW830" s="154"/>
      <c r="SX830" s="154"/>
      <c r="SY830" s="154"/>
      <c r="SZ830" s="154"/>
      <c r="TA830" s="154"/>
      <c r="TB830" s="154"/>
      <c r="TC830" s="154"/>
      <c r="TD830" s="154"/>
      <c r="TE830" s="154"/>
      <c r="TF830" s="154"/>
      <c r="TG830" s="154"/>
      <c r="TH830" s="154"/>
      <c r="TI830" s="154"/>
      <c r="TJ830" s="154"/>
      <c r="TK830" s="154"/>
      <c r="TL830" s="154"/>
      <c r="TM830" s="154"/>
      <c r="TN830" s="154"/>
      <c r="TO830" s="154"/>
      <c r="TP830" s="154"/>
      <c r="TQ830" s="154"/>
      <c r="TR830" s="154"/>
      <c r="TS830" s="154"/>
      <c r="TT830" s="154"/>
      <c r="TU830" s="154"/>
      <c r="TV830" s="154"/>
      <c r="TW830" s="154"/>
      <c r="TX830" s="154"/>
      <c r="TY830" s="154"/>
      <c r="TZ830" s="154"/>
      <c r="UA830" s="154"/>
      <c r="UB830" s="154"/>
      <c r="UC830" s="154"/>
      <c r="UD830" s="154"/>
      <c r="UE830" s="154"/>
      <c r="UF830" s="154"/>
      <c r="UG830" s="154"/>
      <c r="UH830" s="154"/>
      <c r="UI830" s="154"/>
      <c r="UJ830" s="154"/>
      <c r="UK830" s="154"/>
      <c r="UL830" s="154"/>
      <c r="UM830" s="154"/>
      <c r="UN830" s="154"/>
      <c r="UO830" s="154"/>
      <c r="UP830" s="154"/>
      <c r="UQ830" s="154"/>
      <c r="UR830" s="154"/>
      <c r="US830" s="154"/>
      <c r="UT830" s="154"/>
      <c r="UU830" s="154"/>
      <c r="UV830" s="154"/>
      <c r="UW830" s="154"/>
      <c r="UX830" s="154"/>
      <c r="UY830" s="154"/>
      <c r="UZ830" s="154"/>
      <c r="VA830" s="154"/>
      <c r="VB830" s="154"/>
      <c r="VC830" s="154"/>
      <c r="VD830" s="154"/>
      <c r="VE830" s="154"/>
      <c r="VF830" s="154"/>
      <c r="VG830" s="154"/>
      <c r="VH830" s="154"/>
      <c r="VI830" s="154"/>
      <c r="VJ830" s="154"/>
      <c r="VK830" s="154"/>
      <c r="VL830" s="154"/>
      <c r="VM830" s="154"/>
      <c r="VN830" s="154"/>
      <c r="VO830" s="154"/>
      <c r="VP830" s="154"/>
      <c r="VQ830" s="154"/>
      <c r="VR830" s="154"/>
      <c r="VS830" s="154"/>
      <c r="VT830" s="154"/>
      <c r="VU830" s="154"/>
      <c r="VV830" s="154"/>
      <c r="VW830" s="154"/>
    </row>
    <row r="831" spans="1:595" s="153" customFormat="1" ht="15">
      <c r="A831" s="798"/>
      <c r="B831" s="688"/>
      <c r="C831" s="676"/>
      <c r="D831" s="680"/>
      <c r="E831" s="683"/>
      <c r="F831" s="654"/>
      <c r="G831" s="684"/>
      <c r="H831" s="654"/>
      <c r="I831" s="175" t="s">
        <v>352</v>
      </c>
      <c r="J831" s="175" t="s">
        <v>260</v>
      </c>
      <c r="K831" s="248" t="s">
        <v>1705</v>
      </c>
      <c r="L831" s="200" t="s">
        <v>36</v>
      </c>
      <c r="M831" s="155">
        <v>1676200</v>
      </c>
      <c r="N831" s="155">
        <v>1641191.9</v>
      </c>
      <c r="O831" s="155">
        <v>2013100</v>
      </c>
      <c r="P831" s="199">
        <v>1872350</v>
      </c>
      <c r="Q831" s="155">
        <v>1872350</v>
      </c>
      <c r="R831" s="155">
        <v>1872350</v>
      </c>
      <c r="S831" s="546">
        <v>3</v>
      </c>
      <c r="AU831" s="154"/>
      <c r="AV831" s="154"/>
      <c r="AW831" s="154"/>
      <c r="AX831" s="154"/>
      <c r="AY831" s="154"/>
      <c r="AZ831" s="154"/>
      <c r="BA831" s="154"/>
      <c r="BB831" s="154"/>
      <c r="BC831" s="154"/>
      <c r="BD831" s="154"/>
      <c r="BE831" s="154"/>
      <c r="BF831" s="154"/>
      <c r="BG831" s="154"/>
      <c r="BH831" s="154"/>
      <c r="BI831" s="154"/>
      <c r="BJ831" s="154"/>
      <c r="BK831" s="154"/>
      <c r="BL831" s="154"/>
      <c r="BM831" s="154"/>
      <c r="BN831" s="154"/>
      <c r="BO831" s="154"/>
      <c r="BP831" s="154"/>
      <c r="BQ831" s="154"/>
      <c r="BR831" s="154"/>
      <c r="BS831" s="154"/>
      <c r="BT831" s="154"/>
      <c r="BU831" s="154"/>
      <c r="BV831" s="154"/>
      <c r="BW831" s="154"/>
      <c r="BX831" s="154"/>
      <c r="BY831" s="154"/>
      <c r="BZ831" s="154"/>
      <c r="CA831" s="154"/>
      <c r="CB831" s="154"/>
      <c r="CC831" s="154"/>
      <c r="CD831" s="154"/>
      <c r="CE831" s="154"/>
      <c r="CF831" s="154"/>
      <c r="CG831" s="154"/>
      <c r="CH831" s="154"/>
      <c r="CI831" s="154"/>
      <c r="CJ831" s="154"/>
      <c r="CK831" s="154"/>
      <c r="CL831" s="154"/>
      <c r="CM831" s="154"/>
      <c r="CN831" s="154"/>
      <c r="CO831" s="154"/>
      <c r="CP831" s="154"/>
      <c r="CQ831" s="154"/>
      <c r="CR831" s="154"/>
      <c r="CS831" s="154"/>
      <c r="CT831" s="154"/>
      <c r="CU831" s="154"/>
      <c r="CV831" s="154"/>
      <c r="CW831" s="154"/>
      <c r="CX831" s="154"/>
      <c r="CY831" s="154"/>
      <c r="CZ831" s="154"/>
      <c r="DA831" s="154"/>
      <c r="DB831" s="154"/>
      <c r="DC831" s="154"/>
      <c r="DD831" s="154"/>
      <c r="DE831" s="154"/>
      <c r="DF831" s="154"/>
      <c r="DG831" s="154"/>
      <c r="DH831" s="154"/>
      <c r="DI831" s="154"/>
      <c r="DJ831" s="154"/>
      <c r="DK831" s="154"/>
      <c r="DL831" s="154"/>
      <c r="DM831" s="154"/>
      <c r="DN831" s="154"/>
      <c r="DO831" s="154"/>
      <c r="DP831" s="154"/>
      <c r="DQ831" s="154"/>
      <c r="DR831" s="154"/>
      <c r="DS831" s="154"/>
      <c r="DT831" s="154"/>
      <c r="DU831" s="154"/>
      <c r="DV831" s="154"/>
      <c r="DW831" s="154"/>
      <c r="DX831" s="154"/>
      <c r="DY831" s="154"/>
      <c r="DZ831" s="154"/>
      <c r="EA831" s="154"/>
      <c r="EB831" s="154"/>
      <c r="EC831" s="154"/>
      <c r="ED831" s="154"/>
      <c r="EE831" s="154"/>
      <c r="EF831" s="154"/>
      <c r="EG831" s="154"/>
      <c r="EH831" s="154"/>
      <c r="EI831" s="154"/>
      <c r="EJ831" s="154"/>
      <c r="EK831" s="154"/>
      <c r="EL831" s="154"/>
      <c r="EM831" s="154"/>
      <c r="EN831" s="154"/>
      <c r="EO831" s="154"/>
      <c r="EP831" s="154"/>
      <c r="EQ831" s="154"/>
      <c r="ER831" s="154"/>
      <c r="ES831" s="154"/>
      <c r="ET831" s="154"/>
      <c r="EU831" s="154"/>
      <c r="EV831" s="154"/>
      <c r="EW831" s="154"/>
      <c r="EX831" s="154"/>
      <c r="EY831" s="154"/>
      <c r="EZ831" s="154"/>
      <c r="FA831" s="154"/>
      <c r="FB831" s="154"/>
      <c r="FC831" s="154"/>
      <c r="FD831" s="154"/>
      <c r="FE831" s="154"/>
      <c r="FF831" s="154"/>
      <c r="FG831" s="154"/>
      <c r="FH831" s="154"/>
      <c r="FI831" s="154"/>
      <c r="FJ831" s="154"/>
      <c r="FK831" s="154"/>
      <c r="FL831" s="154"/>
      <c r="FM831" s="154"/>
      <c r="FN831" s="154"/>
      <c r="FO831" s="154"/>
      <c r="FP831" s="154"/>
      <c r="FQ831" s="154"/>
      <c r="FR831" s="154"/>
      <c r="FS831" s="154"/>
      <c r="FT831" s="154"/>
      <c r="FU831" s="154"/>
      <c r="FV831" s="154"/>
      <c r="FW831" s="154"/>
      <c r="FX831" s="154"/>
      <c r="FY831" s="154"/>
      <c r="FZ831" s="154"/>
      <c r="GA831" s="154"/>
      <c r="GB831" s="154"/>
      <c r="GC831" s="154"/>
      <c r="GD831" s="154"/>
      <c r="GE831" s="154"/>
      <c r="GF831" s="154"/>
      <c r="GG831" s="154"/>
      <c r="GH831" s="154"/>
      <c r="GI831" s="154"/>
      <c r="GJ831" s="154"/>
      <c r="GK831" s="154"/>
      <c r="GL831" s="154"/>
      <c r="GM831" s="154"/>
      <c r="GN831" s="154"/>
      <c r="GO831" s="154"/>
      <c r="GP831" s="154"/>
      <c r="GQ831" s="154"/>
      <c r="GR831" s="154"/>
      <c r="GS831" s="154"/>
      <c r="GT831" s="154"/>
      <c r="GU831" s="154"/>
      <c r="GV831" s="154"/>
      <c r="GW831" s="154"/>
      <c r="GX831" s="154"/>
      <c r="GY831" s="154"/>
      <c r="GZ831" s="154"/>
      <c r="HA831" s="154"/>
      <c r="HB831" s="154"/>
      <c r="HC831" s="154"/>
      <c r="HD831" s="154"/>
      <c r="HE831" s="154"/>
      <c r="HF831" s="154"/>
      <c r="HG831" s="154"/>
      <c r="HH831" s="154"/>
      <c r="HI831" s="154"/>
      <c r="HJ831" s="154"/>
      <c r="HK831" s="154"/>
      <c r="HL831" s="154"/>
      <c r="HM831" s="154"/>
      <c r="HN831" s="154"/>
      <c r="HO831" s="154"/>
      <c r="HP831" s="154"/>
      <c r="HQ831" s="154"/>
      <c r="HR831" s="154"/>
      <c r="HS831" s="154"/>
      <c r="HT831" s="154"/>
      <c r="HU831" s="154"/>
      <c r="HV831" s="154"/>
      <c r="HW831" s="154"/>
      <c r="HX831" s="154"/>
      <c r="HY831" s="154"/>
      <c r="HZ831" s="154"/>
      <c r="IA831" s="154"/>
      <c r="IB831" s="154"/>
      <c r="IC831" s="154"/>
      <c r="ID831" s="154"/>
      <c r="IE831" s="154"/>
      <c r="IF831" s="154"/>
      <c r="IG831" s="154"/>
      <c r="IH831" s="154"/>
      <c r="II831" s="154"/>
      <c r="IJ831" s="154"/>
      <c r="IK831" s="154"/>
      <c r="IL831" s="154"/>
      <c r="IM831" s="154"/>
      <c r="IN831" s="154"/>
      <c r="IO831" s="154"/>
      <c r="IP831" s="154"/>
      <c r="IQ831" s="154"/>
      <c r="IR831" s="154"/>
      <c r="IS831" s="154"/>
      <c r="IT831" s="154"/>
      <c r="IU831" s="154"/>
      <c r="IV831" s="154"/>
      <c r="IW831" s="154"/>
      <c r="IX831" s="154"/>
      <c r="IY831" s="154"/>
      <c r="IZ831" s="154"/>
      <c r="JA831" s="154"/>
      <c r="JB831" s="154"/>
      <c r="JC831" s="154"/>
      <c r="JD831" s="154"/>
      <c r="JE831" s="154"/>
      <c r="JF831" s="154"/>
      <c r="JG831" s="154"/>
      <c r="JH831" s="154"/>
      <c r="JI831" s="154"/>
      <c r="JJ831" s="154"/>
      <c r="JK831" s="154"/>
      <c r="JL831" s="154"/>
      <c r="JM831" s="154"/>
      <c r="JN831" s="154"/>
      <c r="JO831" s="154"/>
      <c r="JP831" s="154"/>
      <c r="JQ831" s="154"/>
      <c r="JR831" s="154"/>
      <c r="JS831" s="154"/>
      <c r="JT831" s="154"/>
      <c r="JU831" s="154"/>
      <c r="JV831" s="154"/>
      <c r="JW831" s="154"/>
      <c r="JX831" s="154"/>
      <c r="JY831" s="154"/>
      <c r="JZ831" s="154"/>
      <c r="KA831" s="154"/>
      <c r="KB831" s="154"/>
      <c r="KC831" s="154"/>
      <c r="KD831" s="154"/>
      <c r="KE831" s="154"/>
      <c r="KF831" s="154"/>
      <c r="KG831" s="154"/>
      <c r="KH831" s="154"/>
      <c r="KI831" s="154"/>
      <c r="KJ831" s="154"/>
      <c r="KK831" s="154"/>
      <c r="KL831" s="154"/>
      <c r="KM831" s="154"/>
      <c r="KN831" s="154"/>
      <c r="KO831" s="154"/>
      <c r="KP831" s="154"/>
      <c r="KQ831" s="154"/>
      <c r="KR831" s="154"/>
      <c r="KS831" s="154"/>
      <c r="KT831" s="154"/>
      <c r="KU831" s="154"/>
      <c r="KV831" s="154"/>
      <c r="KW831" s="154"/>
      <c r="KX831" s="154"/>
      <c r="KY831" s="154"/>
      <c r="KZ831" s="154"/>
      <c r="LA831" s="154"/>
      <c r="LB831" s="154"/>
      <c r="LC831" s="154"/>
      <c r="LD831" s="154"/>
      <c r="LE831" s="154"/>
      <c r="LF831" s="154"/>
      <c r="LG831" s="154"/>
      <c r="LH831" s="154"/>
      <c r="LI831" s="154"/>
      <c r="LJ831" s="154"/>
      <c r="LK831" s="154"/>
      <c r="LL831" s="154"/>
      <c r="LM831" s="154"/>
      <c r="LN831" s="154"/>
      <c r="LO831" s="154"/>
      <c r="LP831" s="154"/>
      <c r="LQ831" s="154"/>
      <c r="LR831" s="154"/>
      <c r="LS831" s="154"/>
      <c r="LT831" s="154"/>
      <c r="LU831" s="154"/>
      <c r="LV831" s="154"/>
      <c r="LW831" s="154"/>
      <c r="LX831" s="154"/>
      <c r="LY831" s="154"/>
      <c r="LZ831" s="154"/>
      <c r="MA831" s="154"/>
      <c r="MB831" s="154"/>
      <c r="MC831" s="154"/>
      <c r="MD831" s="154"/>
      <c r="ME831" s="154"/>
      <c r="MF831" s="154"/>
      <c r="MG831" s="154"/>
      <c r="MH831" s="154"/>
      <c r="MI831" s="154"/>
      <c r="MJ831" s="154"/>
      <c r="MK831" s="154"/>
      <c r="ML831" s="154"/>
      <c r="MM831" s="154"/>
      <c r="MN831" s="154"/>
      <c r="MO831" s="154"/>
      <c r="MP831" s="154"/>
      <c r="MQ831" s="154"/>
      <c r="MR831" s="154"/>
      <c r="MS831" s="154"/>
      <c r="MT831" s="154"/>
      <c r="MU831" s="154"/>
      <c r="MV831" s="154"/>
      <c r="MW831" s="154"/>
      <c r="MX831" s="154"/>
      <c r="MY831" s="154"/>
      <c r="MZ831" s="154"/>
      <c r="NA831" s="154"/>
      <c r="NB831" s="154"/>
      <c r="NC831" s="154"/>
      <c r="ND831" s="154"/>
      <c r="NE831" s="154"/>
      <c r="NF831" s="154"/>
      <c r="NG831" s="154"/>
      <c r="NH831" s="154"/>
      <c r="NI831" s="154"/>
      <c r="NJ831" s="154"/>
      <c r="NK831" s="154"/>
      <c r="NL831" s="154"/>
      <c r="NM831" s="154"/>
      <c r="NN831" s="154"/>
      <c r="NO831" s="154"/>
      <c r="NP831" s="154"/>
      <c r="NQ831" s="154"/>
      <c r="NR831" s="154"/>
      <c r="NS831" s="154"/>
      <c r="NT831" s="154"/>
      <c r="NU831" s="154"/>
      <c r="NV831" s="154"/>
      <c r="NW831" s="154"/>
      <c r="NX831" s="154"/>
      <c r="NY831" s="154"/>
      <c r="NZ831" s="154"/>
      <c r="OA831" s="154"/>
      <c r="OB831" s="154"/>
      <c r="OC831" s="154"/>
      <c r="OD831" s="154"/>
      <c r="OE831" s="154"/>
      <c r="OF831" s="154"/>
      <c r="OG831" s="154"/>
      <c r="OH831" s="154"/>
      <c r="OI831" s="154"/>
      <c r="OJ831" s="154"/>
      <c r="OK831" s="154"/>
      <c r="OL831" s="154"/>
      <c r="OM831" s="154"/>
      <c r="ON831" s="154"/>
      <c r="OO831" s="154"/>
      <c r="OP831" s="154"/>
      <c r="OQ831" s="154"/>
      <c r="OR831" s="154"/>
      <c r="OS831" s="154"/>
      <c r="OT831" s="154"/>
      <c r="OU831" s="154"/>
      <c r="OV831" s="154"/>
      <c r="OW831" s="154"/>
      <c r="OX831" s="154"/>
      <c r="OY831" s="154"/>
      <c r="OZ831" s="154"/>
      <c r="PA831" s="154"/>
      <c r="PB831" s="154"/>
      <c r="PC831" s="154"/>
      <c r="PD831" s="154"/>
      <c r="PE831" s="154"/>
      <c r="PF831" s="154"/>
      <c r="PG831" s="154"/>
      <c r="PH831" s="154"/>
      <c r="PI831" s="154"/>
      <c r="PJ831" s="154"/>
      <c r="PK831" s="154"/>
      <c r="PL831" s="154"/>
      <c r="PM831" s="154"/>
      <c r="PN831" s="154"/>
      <c r="PO831" s="154"/>
      <c r="PP831" s="154"/>
      <c r="PQ831" s="154"/>
      <c r="PR831" s="154"/>
      <c r="PS831" s="154"/>
      <c r="PT831" s="154"/>
      <c r="PU831" s="154"/>
      <c r="PV831" s="154"/>
      <c r="PW831" s="154"/>
      <c r="PX831" s="154"/>
      <c r="PY831" s="154"/>
      <c r="PZ831" s="154"/>
      <c r="QA831" s="154"/>
      <c r="QB831" s="154"/>
      <c r="QC831" s="154"/>
      <c r="QD831" s="154"/>
      <c r="QE831" s="154"/>
      <c r="QF831" s="154"/>
      <c r="QG831" s="154"/>
      <c r="QH831" s="154"/>
      <c r="QI831" s="154"/>
      <c r="QJ831" s="154"/>
      <c r="QK831" s="154"/>
      <c r="QL831" s="154"/>
      <c r="QM831" s="154"/>
      <c r="QN831" s="154"/>
      <c r="QO831" s="154"/>
      <c r="QP831" s="154"/>
      <c r="QQ831" s="154"/>
      <c r="QR831" s="154"/>
      <c r="QS831" s="154"/>
      <c r="QT831" s="154"/>
      <c r="QU831" s="154"/>
      <c r="QV831" s="154"/>
      <c r="QW831" s="154"/>
      <c r="QX831" s="154"/>
      <c r="QY831" s="154"/>
      <c r="QZ831" s="154"/>
      <c r="RA831" s="154"/>
      <c r="RB831" s="154"/>
      <c r="RC831" s="154"/>
      <c r="RD831" s="154"/>
      <c r="RE831" s="154"/>
      <c r="RF831" s="154"/>
      <c r="RG831" s="154"/>
      <c r="RH831" s="154"/>
      <c r="RI831" s="154"/>
      <c r="RJ831" s="154"/>
      <c r="RK831" s="154"/>
      <c r="RL831" s="154"/>
      <c r="RM831" s="154"/>
      <c r="RN831" s="154"/>
      <c r="RO831" s="154"/>
      <c r="RP831" s="154"/>
      <c r="RQ831" s="154"/>
      <c r="RR831" s="154"/>
      <c r="RS831" s="154"/>
      <c r="RT831" s="154"/>
      <c r="RU831" s="154"/>
      <c r="RV831" s="154"/>
      <c r="RW831" s="154"/>
      <c r="RX831" s="154"/>
      <c r="RY831" s="154"/>
      <c r="RZ831" s="154"/>
      <c r="SA831" s="154"/>
      <c r="SB831" s="154"/>
      <c r="SC831" s="154"/>
      <c r="SD831" s="154"/>
      <c r="SE831" s="154"/>
      <c r="SF831" s="154"/>
      <c r="SG831" s="154"/>
      <c r="SH831" s="154"/>
      <c r="SI831" s="154"/>
      <c r="SJ831" s="154"/>
      <c r="SK831" s="154"/>
      <c r="SL831" s="154"/>
      <c r="SM831" s="154"/>
      <c r="SN831" s="154"/>
      <c r="SO831" s="154"/>
      <c r="SP831" s="154"/>
      <c r="SQ831" s="154"/>
      <c r="SR831" s="154"/>
      <c r="SS831" s="154"/>
      <c r="ST831" s="154"/>
      <c r="SU831" s="154"/>
      <c r="SV831" s="154"/>
      <c r="SW831" s="154"/>
      <c r="SX831" s="154"/>
      <c r="SY831" s="154"/>
      <c r="SZ831" s="154"/>
      <c r="TA831" s="154"/>
      <c r="TB831" s="154"/>
      <c r="TC831" s="154"/>
      <c r="TD831" s="154"/>
      <c r="TE831" s="154"/>
      <c r="TF831" s="154"/>
      <c r="TG831" s="154"/>
      <c r="TH831" s="154"/>
      <c r="TI831" s="154"/>
      <c r="TJ831" s="154"/>
      <c r="TK831" s="154"/>
      <c r="TL831" s="154"/>
      <c r="TM831" s="154"/>
      <c r="TN831" s="154"/>
      <c r="TO831" s="154"/>
      <c r="TP831" s="154"/>
      <c r="TQ831" s="154"/>
      <c r="TR831" s="154"/>
      <c r="TS831" s="154"/>
      <c r="TT831" s="154"/>
      <c r="TU831" s="154"/>
      <c r="TV831" s="154"/>
      <c r="TW831" s="154"/>
      <c r="TX831" s="154"/>
      <c r="TY831" s="154"/>
      <c r="TZ831" s="154"/>
      <c r="UA831" s="154"/>
      <c r="UB831" s="154"/>
      <c r="UC831" s="154"/>
      <c r="UD831" s="154"/>
      <c r="UE831" s="154"/>
      <c r="UF831" s="154"/>
      <c r="UG831" s="154"/>
      <c r="UH831" s="154"/>
      <c r="UI831" s="154"/>
      <c r="UJ831" s="154"/>
      <c r="UK831" s="154"/>
      <c r="UL831" s="154"/>
      <c r="UM831" s="154"/>
      <c r="UN831" s="154"/>
      <c r="UO831" s="154"/>
      <c r="UP831" s="154"/>
      <c r="UQ831" s="154"/>
      <c r="UR831" s="154"/>
      <c r="US831" s="154"/>
      <c r="UT831" s="154"/>
      <c r="UU831" s="154"/>
      <c r="UV831" s="154"/>
      <c r="UW831" s="154"/>
      <c r="UX831" s="154"/>
      <c r="UY831" s="154"/>
      <c r="UZ831" s="154"/>
      <c r="VA831" s="154"/>
      <c r="VB831" s="154"/>
      <c r="VC831" s="154"/>
      <c r="VD831" s="154"/>
      <c r="VE831" s="154"/>
      <c r="VF831" s="154"/>
      <c r="VG831" s="154"/>
      <c r="VH831" s="154"/>
      <c r="VI831" s="154"/>
      <c r="VJ831" s="154"/>
      <c r="VK831" s="154"/>
      <c r="VL831" s="154"/>
      <c r="VM831" s="154"/>
      <c r="VN831" s="154"/>
      <c r="VO831" s="154"/>
      <c r="VP831" s="154"/>
      <c r="VQ831" s="154"/>
      <c r="VR831" s="154"/>
      <c r="VS831" s="154"/>
      <c r="VT831" s="154"/>
      <c r="VU831" s="154"/>
      <c r="VV831" s="154"/>
      <c r="VW831" s="154"/>
    </row>
    <row r="832" spans="1:595" s="153" customFormat="1" ht="15">
      <c r="A832" s="798"/>
      <c r="B832" s="688"/>
      <c r="C832" s="676"/>
      <c r="D832" s="680"/>
      <c r="E832" s="683"/>
      <c r="F832" s="654"/>
      <c r="G832" s="684"/>
      <c r="H832" s="654"/>
      <c r="I832" s="175" t="s">
        <v>352</v>
      </c>
      <c r="J832" s="175" t="s">
        <v>260</v>
      </c>
      <c r="K832" s="248" t="s">
        <v>1705</v>
      </c>
      <c r="L832" s="200" t="s">
        <v>108</v>
      </c>
      <c r="M832" s="155">
        <v>328000</v>
      </c>
      <c r="N832" s="155">
        <v>223184.95</v>
      </c>
      <c r="O832" s="155">
        <v>393700</v>
      </c>
      <c r="P832" s="199">
        <v>408500</v>
      </c>
      <c r="Q832" s="155">
        <v>408500</v>
      </c>
      <c r="R832" s="155">
        <v>408500</v>
      </c>
      <c r="S832" s="546">
        <v>3</v>
      </c>
      <c r="AU832" s="154"/>
      <c r="AV832" s="154"/>
      <c r="AW832" s="154"/>
      <c r="AX832" s="154"/>
      <c r="AY832" s="154"/>
      <c r="AZ832" s="154"/>
      <c r="BA832" s="154"/>
      <c r="BB832" s="154"/>
      <c r="BC832" s="154"/>
      <c r="BD832" s="154"/>
      <c r="BE832" s="154"/>
      <c r="BF832" s="154"/>
      <c r="BG832" s="154"/>
      <c r="BH832" s="154"/>
      <c r="BI832" s="154"/>
      <c r="BJ832" s="154"/>
      <c r="BK832" s="154"/>
      <c r="BL832" s="154"/>
      <c r="BM832" s="154"/>
      <c r="BN832" s="154"/>
      <c r="BO832" s="154"/>
      <c r="BP832" s="154"/>
      <c r="BQ832" s="154"/>
      <c r="BR832" s="154"/>
      <c r="BS832" s="154"/>
      <c r="BT832" s="154"/>
      <c r="BU832" s="154"/>
      <c r="BV832" s="154"/>
      <c r="BW832" s="154"/>
      <c r="BX832" s="154"/>
      <c r="BY832" s="154"/>
      <c r="BZ832" s="154"/>
      <c r="CA832" s="154"/>
      <c r="CB832" s="154"/>
      <c r="CC832" s="154"/>
      <c r="CD832" s="154"/>
      <c r="CE832" s="154"/>
      <c r="CF832" s="154"/>
      <c r="CG832" s="154"/>
      <c r="CH832" s="154"/>
      <c r="CI832" s="154"/>
      <c r="CJ832" s="154"/>
      <c r="CK832" s="154"/>
      <c r="CL832" s="154"/>
      <c r="CM832" s="154"/>
      <c r="CN832" s="154"/>
      <c r="CO832" s="154"/>
      <c r="CP832" s="154"/>
      <c r="CQ832" s="154"/>
      <c r="CR832" s="154"/>
      <c r="CS832" s="154"/>
      <c r="CT832" s="154"/>
      <c r="CU832" s="154"/>
      <c r="CV832" s="154"/>
      <c r="CW832" s="154"/>
      <c r="CX832" s="154"/>
      <c r="CY832" s="154"/>
      <c r="CZ832" s="154"/>
      <c r="DA832" s="154"/>
      <c r="DB832" s="154"/>
      <c r="DC832" s="154"/>
      <c r="DD832" s="154"/>
      <c r="DE832" s="154"/>
      <c r="DF832" s="154"/>
      <c r="DG832" s="154"/>
      <c r="DH832" s="154"/>
      <c r="DI832" s="154"/>
      <c r="DJ832" s="154"/>
      <c r="DK832" s="154"/>
      <c r="DL832" s="154"/>
      <c r="DM832" s="154"/>
      <c r="DN832" s="154"/>
      <c r="DO832" s="154"/>
      <c r="DP832" s="154"/>
      <c r="DQ832" s="154"/>
      <c r="DR832" s="154"/>
      <c r="DS832" s="154"/>
      <c r="DT832" s="154"/>
      <c r="DU832" s="154"/>
      <c r="DV832" s="154"/>
      <c r="DW832" s="154"/>
      <c r="DX832" s="154"/>
      <c r="DY832" s="154"/>
      <c r="DZ832" s="154"/>
      <c r="EA832" s="154"/>
      <c r="EB832" s="154"/>
      <c r="EC832" s="154"/>
      <c r="ED832" s="154"/>
      <c r="EE832" s="154"/>
      <c r="EF832" s="154"/>
      <c r="EG832" s="154"/>
      <c r="EH832" s="154"/>
      <c r="EI832" s="154"/>
      <c r="EJ832" s="154"/>
      <c r="EK832" s="154"/>
      <c r="EL832" s="154"/>
      <c r="EM832" s="154"/>
      <c r="EN832" s="154"/>
      <c r="EO832" s="154"/>
      <c r="EP832" s="154"/>
      <c r="EQ832" s="154"/>
      <c r="ER832" s="154"/>
      <c r="ES832" s="154"/>
      <c r="ET832" s="154"/>
      <c r="EU832" s="154"/>
      <c r="EV832" s="154"/>
      <c r="EW832" s="154"/>
      <c r="EX832" s="154"/>
      <c r="EY832" s="154"/>
      <c r="EZ832" s="154"/>
      <c r="FA832" s="154"/>
      <c r="FB832" s="154"/>
      <c r="FC832" s="154"/>
      <c r="FD832" s="154"/>
      <c r="FE832" s="154"/>
      <c r="FF832" s="154"/>
      <c r="FG832" s="154"/>
      <c r="FH832" s="154"/>
      <c r="FI832" s="154"/>
      <c r="FJ832" s="154"/>
      <c r="FK832" s="154"/>
      <c r="FL832" s="154"/>
      <c r="FM832" s="154"/>
      <c r="FN832" s="154"/>
      <c r="FO832" s="154"/>
      <c r="FP832" s="154"/>
      <c r="FQ832" s="154"/>
      <c r="FR832" s="154"/>
      <c r="FS832" s="154"/>
      <c r="FT832" s="154"/>
      <c r="FU832" s="154"/>
      <c r="FV832" s="154"/>
      <c r="FW832" s="154"/>
      <c r="FX832" s="154"/>
      <c r="FY832" s="154"/>
      <c r="FZ832" s="154"/>
      <c r="GA832" s="154"/>
      <c r="GB832" s="154"/>
      <c r="GC832" s="154"/>
      <c r="GD832" s="154"/>
      <c r="GE832" s="154"/>
      <c r="GF832" s="154"/>
      <c r="GG832" s="154"/>
      <c r="GH832" s="154"/>
      <c r="GI832" s="154"/>
      <c r="GJ832" s="154"/>
      <c r="GK832" s="154"/>
      <c r="GL832" s="154"/>
      <c r="GM832" s="154"/>
      <c r="GN832" s="154"/>
      <c r="GO832" s="154"/>
      <c r="GP832" s="154"/>
      <c r="GQ832" s="154"/>
      <c r="GR832" s="154"/>
      <c r="GS832" s="154"/>
      <c r="GT832" s="154"/>
      <c r="GU832" s="154"/>
      <c r="GV832" s="154"/>
      <c r="GW832" s="154"/>
      <c r="GX832" s="154"/>
      <c r="GY832" s="154"/>
      <c r="GZ832" s="154"/>
      <c r="HA832" s="154"/>
      <c r="HB832" s="154"/>
      <c r="HC832" s="154"/>
      <c r="HD832" s="154"/>
      <c r="HE832" s="154"/>
      <c r="HF832" s="154"/>
      <c r="HG832" s="154"/>
      <c r="HH832" s="154"/>
      <c r="HI832" s="154"/>
      <c r="HJ832" s="154"/>
      <c r="HK832" s="154"/>
      <c r="HL832" s="154"/>
      <c r="HM832" s="154"/>
      <c r="HN832" s="154"/>
      <c r="HO832" s="154"/>
      <c r="HP832" s="154"/>
      <c r="HQ832" s="154"/>
      <c r="HR832" s="154"/>
      <c r="HS832" s="154"/>
      <c r="HT832" s="154"/>
      <c r="HU832" s="154"/>
      <c r="HV832" s="154"/>
      <c r="HW832" s="154"/>
      <c r="HX832" s="154"/>
      <c r="HY832" s="154"/>
      <c r="HZ832" s="154"/>
      <c r="IA832" s="154"/>
      <c r="IB832" s="154"/>
      <c r="IC832" s="154"/>
      <c r="ID832" s="154"/>
      <c r="IE832" s="154"/>
      <c r="IF832" s="154"/>
      <c r="IG832" s="154"/>
      <c r="IH832" s="154"/>
      <c r="II832" s="154"/>
      <c r="IJ832" s="154"/>
      <c r="IK832" s="154"/>
      <c r="IL832" s="154"/>
      <c r="IM832" s="154"/>
      <c r="IN832" s="154"/>
      <c r="IO832" s="154"/>
      <c r="IP832" s="154"/>
      <c r="IQ832" s="154"/>
      <c r="IR832" s="154"/>
      <c r="IS832" s="154"/>
      <c r="IT832" s="154"/>
      <c r="IU832" s="154"/>
      <c r="IV832" s="154"/>
      <c r="IW832" s="154"/>
      <c r="IX832" s="154"/>
      <c r="IY832" s="154"/>
      <c r="IZ832" s="154"/>
      <c r="JA832" s="154"/>
      <c r="JB832" s="154"/>
      <c r="JC832" s="154"/>
      <c r="JD832" s="154"/>
      <c r="JE832" s="154"/>
      <c r="JF832" s="154"/>
      <c r="JG832" s="154"/>
      <c r="JH832" s="154"/>
      <c r="JI832" s="154"/>
      <c r="JJ832" s="154"/>
      <c r="JK832" s="154"/>
      <c r="JL832" s="154"/>
      <c r="JM832" s="154"/>
      <c r="JN832" s="154"/>
      <c r="JO832" s="154"/>
      <c r="JP832" s="154"/>
      <c r="JQ832" s="154"/>
      <c r="JR832" s="154"/>
      <c r="JS832" s="154"/>
      <c r="JT832" s="154"/>
      <c r="JU832" s="154"/>
      <c r="JV832" s="154"/>
      <c r="JW832" s="154"/>
      <c r="JX832" s="154"/>
      <c r="JY832" s="154"/>
      <c r="JZ832" s="154"/>
      <c r="KA832" s="154"/>
      <c r="KB832" s="154"/>
      <c r="KC832" s="154"/>
      <c r="KD832" s="154"/>
      <c r="KE832" s="154"/>
      <c r="KF832" s="154"/>
      <c r="KG832" s="154"/>
      <c r="KH832" s="154"/>
      <c r="KI832" s="154"/>
      <c r="KJ832" s="154"/>
      <c r="KK832" s="154"/>
      <c r="KL832" s="154"/>
      <c r="KM832" s="154"/>
      <c r="KN832" s="154"/>
      <c r="KO832" s="154"/>
      <c r="KP832" s="154"/>
      <c r="KQ832" s="154"/>
      <c r="KR832" s="154"/>
      <c r="KS832" s="154"/>
      <c r="KT832" s="154"/>
      <c r="KU832" s="154"/>
      <c r="KV832" s="154"/>
      <c r="KW832" s="154"/>
      <c r="KX832" s="154"/>
      <c r="KY832" s="154"/>
      <c r="KZ832" s="154"/>
      <c r="LA832" s="154"/>
      <c r="LB832" s="154"/>
      <c r="LC832" s="154"/>
      <c r="LD832" s="154"/>
      <c r="LE832" s="154"/>
      <c r="LF832" s="154"/>
      <c r="LG832" s="154"/>
      <c r="LH832" s="154"/>
      <c r="LI832" s="154"/>
      <c r="LJ832" s="154"/>
      <c r="LK832" s="154"/>
      <c r="LL832" s="154"/>
      <c r="LM832" s="154"/>
      <c r="LN832" s="154"/>
      <c r="LO832" s="154"/>
      <c r="LP832" s="154"/>
      <c r="LQ832" s="154"/>
      <c r="LR832" s="154"/>
      <c r="LS832" s="154"/>
      <c r="LT832" s="154"/>
      <c r="LU832" s="154"/>
      <c r="LV832" s="154"/>
      <c r="LW832" s="154"/>
      <c r="LX832" s="154"/>
      <c r="LY832" s="154"/>
      <c r="LZ832" s="154"/>
      <c r="MA832" s="154"/>
      <c r="MB832" s="154"/>
      <c r="MC832" s="154"/>
      <c r="MD832" s="154"/>
      <c r="ME832" s="154"/>
      <c r="MF832" s="154"/>
      <c r="MG832" s="154"/>
      <c r="MH832" s="154"/>
      <c r="MI832" s="154"/>
      <c r="MJ832" s="154"/>
      <c r="MK832" s="154"/>
      <c r="ML832" s="154"/>
      <c r="MM832" s="154"/>
      <c r="MN832" s="154"/>
      <c r="MO832" s="154"/>
      <c r="MP832" s="154"/>
      <c r="MQ832" s="154"/>
      <c r="MR832" s="154"/>
      <c r="MS832" s="154"/>
      <c r="MT832" s="154"/>
      <c r="MU832" s="154"/>
      <c r="MV832" s="154"/>
      <c r="MW832" s="154"/>
      <c r="MX832" s="154"/>
      <c r="MY832" s="154"/>
      <c r="MZ832" s="154"/>
      <c r="NA832" s="154"/>
      <c r="NB832" s="154"/>
      <c r="NC832" s="154"/>
      <c r="ND832" s="154"/>
      <c r="NE832" s="154"/>
      <c r="NF832" s="154"/>
      <c r="NG832" s="154"/>
      <c r="NH832" s="154"/>
      <c r="NI832" s="154"/>
      <c r="NJ832" s="154"/>
      <c r="NK832" s="154"/>
      <c r="NL832" s="154"/>
      <c r="NM832" s="154"/>
      <c r="NN832" s="154"/>
      <c r="NO832" s="154"/>
      <c r="NP832" s="154"/>
      <c r="NQ832" s="154"/>
      <c r="NR832" s="154"/>
      <c r="NS832" s="154"/>
      <c r="NT832" s="154"/>
      <c r="NU832" s="154"/>
      <c r="NV832" s="154"/>
      <c r="NW832" s="154"/>
      <c r="NX832" s="154"/>
      <c r="NY832" s="154"/>
      <c r="NZ832" s="154"/>
      <c r="OA832" s="154"/>
      <c r="OB832" s="154"/>
      <c r="OC832" s="154"/>
      <c r="OD832" s="154"/>
      <c r="OE832" s="154"/>
      <c r="OF832" s="154"/>
      <c r="OG832" s="154"/>
      <c r="OH832" s="154"/>
      <c r="OI832" s="154"/>
      <c r="OJ832" s="154"/>
      <c r="OK832" s="154"/>
      <c r="OL832" s="154"/>
      <c r="OM832" s="154"/>
      <c r="ON832" s="154"/>
      <c r="OO832" s="154"/>
      <c r="OP832" s="154"/>
      <c r="OQ832" s="154"/>
      <c r="OR832" s="154"/>
      <c r="OS832" s="154"/>
      <c r="OT832" s="154"/>
      <c r="OU832" s="154"/>
      <c r="OV832" s="154"/>
      <c r="OW832" s="154"/>
      <c r="OX832" s="154"/>
      <c r="OY832" s="154"/>
      <c r="OZ832" s="154"/>
      <c r="PA832" s="154"/>
      <c r="PB832" s="154"/>
      <c r="PC832" s="154"/>
      <c r="PD832" s="154"/>
      <c r="PE832" s="154"/>
      <c r="PF832" s="154"/>
      <c r="PG832" s="154"/>
      <c r="PH832" s="154"/>
      <c r="PI832" s="154"/>
      <c r="PJ832" s="154"/>
      <c r="PK832" s="154"/>
      <c r="PL832" s="154"/>
      <c r="PM832" s="154"/>
      <c r="PN832" s="154"/>
      <c r="PO832" s="154"/>
      <c r="PP832" s="154"/>
      <c r="PQ832" s="154"/>
      <c r="PR832" s="154"/>
      <c r="PS832" s="154"/>
      <c r="PT832" s="154"/>
      <c r="PU832" s="154"/>
      <c r="PV832" s="154"/>
      <c r="PW832" s="154"/>
      <c r="PX832" s="154"/>
      <c r="PY832" s="154"/>
      <c r="PZ832" s="154"/>
      <c r="QA832" s="154"/>
      <c r="QB832" s="154"/>
      <c r="QC832" s="154"/>
      <c r="QD832" s="154"/>
      <c r="QE832" s="154"/>
      <c r="QF832" s="154"/>
      <c r="QG832" s="154"/>
      <c r="QH832" s="154"/>
      <c r="QI832" s="154"/>
      <c r="QJ832" s="154"/>
      <c r="QK832" s="154"/>
      <c r="QL832" s="154"/>
      <c r="QM832" s="154"/>
      <c r="QN832" s="154"/>
      <c r="QO832" s="154"/>
      <c r="QP832" s="154"/>
      <c r="QQ832" s="154"/>
      <c r="QR832" s="154"/>
      <c r="QS832" s="154"/>
      <c r="QT832" s="154"/>
      <c r="QU832" s="154"/>
      <c r="QV832" s="154"/>
      <c r="QW832" s="154"/>
      <c r="QX832" s="154"/>
      <c r="QY832" s="154"/>
      <c r="QZ832" s="154"/>
      <c r="RA832" s="154"/>
      <c r="RB832" s="154"/>
      <c r="RC832" s="154"/>
      <c r="RD832" s="154"/>
      <c r="RE832" s="154"/>
      <c r="RF832" s="154"/>
      <c r="RG832" s="154"/>
      <c r="RH832" s="154"/>
      <c r="RI832" s="154"/>
      <c r="RJ832" s="154"/>
      <c r="RK832" s="154"/>
      <c r="RL832" s="154"/>
      <c r="RM832" s="154"/>
      <c r="RN832" s="154"/>
      <c r="RO832" s="154"/>
      <c r="RP832" s="154"/>
      <c r="RQ832" s="154"/>
      <c r="RR832" s="154"/>
      <c r="RS832" s="154"/>
      <c r="RT832" s="154"/>
      <c r="RU832" s="154"/>
      <c r="RV832" s="154"/>
      <c r="RW832" s="154"/>
      <c r="RX832" s="154"/>
      <c r="RY832" s="154"/>
      <c r="RZ832" s="154"/>
      <c r="SA832" s="154"/>
      <c r="SB832" s="154"/>
      <c r="SC832" s="154"/>
      <c r="SD832" s="154"/>
      <c r="SE832" s="154"/>
      <c r="SF832" s="154"/>
      <c r="SG832" s="154"/>
      <c r="SH832" s="154"/>
      <c r="SI832" s="154"/>
      <c r="SJ832" s="154"/>
      <c r="SK832" s="154"/>
      <c r="SL832" s="154"/>
      <c r="SM832" s="154"/>
      <c r="SN832" s="154"/>
      <c r="SO832" s="154"/>
      <c r="SP832" s="154"/>
      <c r="SQ832" s="154"/>
      <c r="SR832" s="154"/>
      <c r="SS832" s="154"/>
      <c r="ST832" s="154"/>
      <c r="SU832" s="154"/>
      <c r="SV832" s="154"/>
      <c r="SW832" s="154"/>
      <c r="SX832" s="154"/>
      <c r="SY832" s="154"/>
      <c r="SZ832" s="154"/>
      <c r="TA832" s="154"/>
      <c r="TB832" s="154"/>
      <c r="TC832" s="154"/>
      <c r="TD832" s="154"/>
      <c r="TE832" s="154"/>
      <c r="TF832" s="154"/>
      <c r="TG832" s="154"/>
      <c r="TH832" s="154"/>
      <c r="TI832" s="154"/>
      <c r="TJ832" s="154"/>
      <c r="TK832" s="154"/>
      <c r="TL832" s="154"/>
      <c r="TM832" s="154"/>
      <c r="TN832" s="154"/>
      <c r="TO832" s="154"/>
      <c r="TP832" s="154"/>
      <c r="TQ832" s="154"/>
      <c r="TR832" s="154"/>
      <c r="TS832" s="154"/>
      <c r="TT832" s="154"/>
      <c r="TU832" s="154"/>
      <c r="TV832" s="154"/>
      <c r="TW832" s="154"/>
      <c r="TX832" s="154"/>
      <c r="TY832" s="154"/>
      <c r="TZ832" s="154"/>
      <c r="UA832" s="154"/>
      <c r="UB832" s="154"/>
      <c r="UC832" s="154"/>
      <c r="UD832" s="154"/>
      <c r="UE832" s="154"/>
      <c r="UF832" s="154"/>
      <c r="UG832" s="154"/>
      <c r="UH832" s="154"/>
      <c r="UI832" s="154"/>
      <c r="UJ832" s="154"/>
      <c r="UK832" s="154"/>
      <c r="UL832" s="154"/>
      <c r="UM832" s="154"/>
      <c r="UN832" s="154"/>
      <c r="UO832" s="154"/>
      <c r="UP832" s="154"/>
      <c r="UQ832" s="154"/>
      <c r="UR832" s="154"/>
      <c r="US832" s="154"/>
      <c r="UT832" s="154"/>
      <c r="UU832" s="154"/>
      <c r="UV832" s="154"/>
      <c r="UW832" s="154"/>
      <c r="UX832" s="154"/>
      <c r="UY832" s="154"/>
      <c r="UZ832" s="154"/>
      <c r="VA832" s="154"/>
      <c r="VB832" s="154"/>
      <c r="VC832" s="154"/>
      <c r="VD832" s="154"/>
      <c r="VE832" s="154"/>
      <c r="VF832" s="154"/>
      <c r="VG832" s="154"/>
      <c r="VH832" s="154"/>
      <c r="VI832" s="154"/>
      <c r="VJ832" s="154"/>
      <c r="VK832" s="154"/>
      <c r="VL832" s="154"/>
      <c r="VM832" s="154"/>
      <c r="VN832" s="154"/>
      <c r="VO832" s="154"/>
      <c r="VP832" s="154"/>
      <c r="VQ832" s="154"/>
      <c r="VR832" s="154"/>
      <c r="VS832" s="154"/>
      <c r="VT832" s="154"/>
      <c r="VU832" s="154"/>
      <c r="VV832" s="154"/>
      <c r="VW832" s="154"/>
    </row>
    <row r="833" spans="1:595" s="153" customFormat="1" ht="15">
      <c r="A833" s="798"/>
      <c r="B833" s="688"/>
      <c r="C833" s="676"/>
      <c r="D833" s="680"/>
      <c r="E833" s="683"/>
      <c r="F833" s="654"/>
      <c r="G833" s="684"/>
      <c r="H833" s="654"/>
      <c r="I833" s="175" t="s">
        <v>352</v>
      </c>
      <c r="J833" s="175" t="s">
        <v>260</v>
      </c>
      <c r="K833" s="248" t="s">
        <v>1705</v>
      </c>
      <c r="L833" s="200" t="s">
        <v>113</v>
      </c>
      <c r="M833" s="155">
        <v>18000</v>
      </c>
      <c r="N833" s="155">
        <v>17411</v>
      </c>
      <c r="O833" s="155">
        <v>17390</v>
      </c>
      <c r="P833" s="199">
        <v>17390</v>
      </c>
      <c r="Q833" s="155">
        <v>17390</v>
      </c>
      <c r="R833" s="155">
        <v>17390</v>
      </c>
      <c r="S833" s="546">
        <v>3</v>
      </c>
      <c r="AU833" s="154"/>
      <c r="AV833" s="154"/>
      <c r="AW833" s="154"/>
      <c r="AX833" s="154"/>
      <c r="AY833" s="154"/>
      <c r="AZ833" s="154"/>
      <c r="BA833" s="154"/>
      <c r="BB833" s="154"/>
      <c r="BC833" s="154"/>
      <c r="BD833" s="154"/>
      <c r="BE833" s="154"/>
      <c r="BF833" s="154"/>
      <c r="BG833" s="154"/>
      <c r="BH833" s="154"/>
      <c r="BI833" s="154"/>
      <c r="BJ833" s="154"/>
      <c r="BK833" s="154"/>
      <c r="BL833" s="154"/>
      <c r="BM833" s="154"/>
      <c r="BN833" s="154"/>
      <c r="BO833" s="154"/>
      <c r="BP833" s="154"/>
      <c r="BQ833" s="154"/>
      <c r="BR833" s="154"/>
      <c r="BS833" s="154"/>
      <c r="BT833" s="154"/>
      <c r="BU833" s="154"/>
      <c r="BV833" s="154"/>
      <c r="BW833" s="154"/>
      <c r="BX833" s="154"/>
      <c r="BY833" s="154"/>
      <c r="BZ833" s="154"/>
      <c r="CA833" s="154"/>
      <c r="CB833" s="154"/>
      <c r="CC833" s="154"/>
      <c r="CD833" s="154"/>
      <c r="CE833" s="154"/>
      <c r="CF833" s="154"/>
      <c r="CG833" s="154"/>
      <c r="CH833" s="154"/>
      <c r="CI833" s="154"/>
      <c r="CJ833" s="154"/>
      <c r="CK833" s="154"/>
      <c r="CL833" s="154"/>
      <c r="CM833" s="154"/>
      <c r="CN833" s="154"/>
      <c r="CO833" s="154"/>
      <c r="CP833" s="154"/>
      <c r="CQ833" s="154"/>
      <c r="CR833" s="154"/>
      <c r="CS833" s="154"/>
      <c r="CT833" s="154"/>
      <c r="CU833" s="154"/>
      <c r="CV833" s="154"/>
      <c r="CW833" s="154"/>
      <c r="CX833" s="154"/>
      <c r="CY833" s="154"/>
      <c r="CZ833" s="154"/>
      <c r="DA833" s="154"/>
      <c r="DB833" s="154"/>
      <c r="DC833" s="154"/>
      <c r="DD833" s="154"/>
      <c r="DE833" s="154"/>
      <c r="DF833" s="154"/>
      <c r="DG833" s="154"/>
      <c r="DH833" s="154"/>
      <c r="DI833" s="154"/>
      <c r="DJ833" s="154"/>
      <c r="DK833" s="154"/>
      <c r="DL833" s="154"/>
      <c r="DM833" s="154"/>
      <c r="DN833" s="154"/>
      <c r="DO833" s="154"/>
      <c r="DP833" s="154"/>
      <c r="DQ833" s="154"/>
      <c r="DR833" s="154"/>
      <c r="DS833" s="154"/>
      <c r="DT833" s="154"/>
      <c r="DU833" s="154"/>
      <c r="DV833" s="154"/>
      <c r="DW833" s="154"/>
      <c r="DX833" s="154"/>
      <c r="DY833" s="154"/>
      <c r="DZ833" s="154"/>
      <c r="EA833" s="154"/>
      <c r="EB833" s="154"/>
      <c r="EC833" s="154"/>
      <c r="ED833" s="154"/>
      <c r="EE833" s="154"/>
      <c r="EF833" s="154"/>
      <c r="EG833" s="154"/>
      <c r="EH833" s="154"/>
      <c r="EI833" s="154"/>
      <c r="EJ833" s="154"/>
      <c r="EK833" s="154"/>
      <c r="EL833" s="154"/>
      <c r="EM833" s="154"/>
      <c r="EN833" s="154"/>
      <c r="EO833" s="154"/>
      <c r="EP833" s="154"/>
      <c r="EQ833" s="154"/>
      <c r="ER833" s="154"/>
      <c r="ES833" s="154"/>
      <c r="ET833" s="154"/>
      <c r="EU833" s="154"/>
      <c r="EV833" s="154"/>
      <c r="EW833" s="154"/>
      <c r="EX833" s="154"/>
      <c r="EY833" s="154"/>
      <c r="EZ833" s="154"/>
      <c r="FA833" s="154"/>
      <c r="FB833" s="154"/>
      <c r="FC833" s="154"/>
      <c r="FD833" s="154"/>
      <c r="FE833" s="154"/>
      <c r="FF833" s="154"/>
      <c r="FG833" s="154"/>
      <c r="FH833" s="154"/>
      <c r="FI833" s="154"/>
      <c r="FJ833" s="154"/>
      <c r="FK833" s="154"/>
      <c r="FL833" s="154"/>
      <c r="FM833" s="154"/>
      <c r="FN833" s="154"/>
      <c r="FO833" s="154"/>
      <c r="FP833" s="154"/>
      <c r="FQ833" s="154"/>
      <c r="FR833" s="154"/>
      <c r="FS833" s="154"/>
      <c r="FT833" s="154"/>
      <c r="FU833" s="154"/>
      <c r="FV833" s="154"/>
      <c r="FW833" s="154"/>
      <c r="FX833" s="154"/>
      <c r="FY833" s="154"/>
      <c r="FZ833" s="154"/>
      <c r="GA833" s="154"/>
      <c r="GB833" s="154"/>
      <c r="GC833" s="154"/>
      <c r="GD833" s="154"/>
      <c r="GE833" s="154"/>
      <c r="GF833" s="154"/>
      <c r="GG833" s="154"/>
      <c r="GH833" s="154"/>
      <c r="GI833" s="154"/>
      <c r="GJ833" s="154"/>
      <c r="GK833" s="154"/>
      <c r="GL833" s="154"/>
      <c r="GM833" s="154"/>
      <c r="GN833" s="154"/>
      <c r="GO833" s="154"/>
      <c r="GP833" s="154"/>
      <c r="GQ833" s="154"/>
      <c r="GR833" s="154"/>
      <c r="GS833" s="154"/>
      <c r="GT833" s="154"/>
      <c r="GU833" s="154"/>
      <c r="GV833" s="154"/>
      <c r="GW833" s="154"/>
      <c r="GX833" s="154"/>
      <c r="GY833" s="154"/>
      <c r="GZ833" s="154"/>
      <c r="HA833" s="154"/>
      <c r="HB833" s="154"/>
      <c r="HC833" s="154"/>
      <c r="HD833" s="154"/>
      <c r="HE833" s="154"/>
      <c r="HF833" s="154"/>
      <c r="HG833" s="154"/>
      <c r="HH833" s="154"/>
      <c r="HI833" s="154"/>
      <c r="HJ833" s="154"/>
      <c r="HK833" s="154"/>
      <c r="HL833" s="154"/>
      <c r="HM833" s="154"/>
      <c r="HN833" s="154"/>
      <c r="HO833" s="154"/>
      <c r="HP833" s="154"/>
      <c r="HQ833" s="154"/>
      <c r="HR833" s="154"/>
      <c r="HS833" s="154"/>
      <c r="HT833" s="154"/>
      <c r="HU833" s="154"/>
      <c r="HV833" s="154"/>
      <c r="HW833" s="154"/>
      <c r="HX833" s="154"/>
      <c r="HY833" s="154"/>
      <c r="HZ833" s="154"/>
      <c r="IA833" s="154"/>
      <c r="IB833" s="154"/>
      <c r="IC833" s="154"/>
      <c r="ID833" s="154"/>
      <c r="IE833" s="154"/>
      <c r="IF833" s="154"/>
      <c r="IG833" s="154"/>
      <c r="IH833" s="154"/>
      <c r="II833" s="154"/>
      <c r="IJ833" s="154"/>
      <c r="IK833" s="154"/>
      <c r="IL833" s="154"/>
      <c r="IM833" s="154"/>
      <c r="IN833" s="154"/>
      <c r="IO833" s="154"/>
      <c r="IP833" s="154"/>
      <c r="IQ833" s="154"/>
      <c r="IR833" s="154"/>
      <c r="IS833" s="154"/>
      <c r="IT833" s="154"/>
      <c r="IU833" s="154"/>
      <c r="IV833" s="154"/>
      <c r="IW833" s="154"/>
      <c r="IX833" s="154"/>
      <c r="IY833" s="154"/>
      <c r="IZ833" s="154"/>
      <c r="JA833" s="154"/>
      <c r="JB833" s="154"/>
      <c r="JC833" s="154"/>
      <c r="JD833" s="154"/>
      <c r="JE833" s="154"/>
      <c r="JF833" s="154"/>
      <c r="JG833" s="154"/>
      <c r="JH833" s="154"/>
      <c r="JI833" s="154"/>
      <c r="JJ833" s="154"/>
      <c r="JK833" s="154"/>
      <c r="JL833" s="154"/>
      <c r="JM833" s="154"/>
      <c r="JN833" s="154"/>
      <c r="JO833" s="154"/>
      <c r="JP833" s="154"/>
      <c r="JQ833" s="154"/>
      <c r="JR833" s="154"/>
      <c r="JS833" s="154"/>
      <c r="JT833" s="154"/>
      <c r="JU833" s="154"/>
      <c r="JV833" s="154"/>
      <c r="JW833" s="154"/>
      <c r="JX833" s="154"/>
      <c r="JY833" s="154"/>
      <c r="JZ833" s="154"/>
      <c r="KA833" s="154"/>
      <c r="KB833" s="154"/>
      <c r="KC833" s="154"/>
      <c r="KD833" s="154"/>
      <c r="KE833" s="154"/>
      <c r="KF833" s="154"/>
      <c r="KG833" s="154"/>
      <c r="KH833" s="154"/>
      <c r="KI833" s="154"/>
      <c r="KJ833" s="154"/>
      <c r="KK833" s="154"/>
      <c r="KL833" s="154"/>
      <c r="KM833" s="154"/>
      <c r="KN833" s="154"/>
      <c r="KO833" s="154"/>
      <c r="KP833" s="154"/>
      <c r="KQ833" s="154"/>
      <c r="KR833" s="154"/>
      <c r="KS833" s="154"/>
      <c r="KT833" s="154"/>
      <c r="KU833" s="154"/>
      <c r="KV833" s="154"/>
      <c r="KW833" s="154"/>
      <c r="KX833" s="154"/>
      <c r="KY833" s="154"/>
      <c r="KZ833" s="154"/>
      <c r="LA833" s="154"/>
      <c r="LB833" s="154"/>
      <c r="LC833" s="154"/>
      <c r="LD833" s="154"/>
      <c r="LE833" s="154"/>
      <c r="LF833" s="154"/>
      <c r="LG833" s="154"/>
      <c r="LH833" s="154"/>
      <c r="LI833" s="154"/>
      <c r="LJ833" s="154"/>
      <c r="LK833" s="154"/>
      <c r="LL833" s="154"/>
      <c r="LM833" s="154"/>
      <c r="LN833" s="154"/>
      <c r="LO833" s="154"/>
      <c r="LP833" s="154"/>
      <c r="LQ833" s="154"/>
      <c r="LR833" s="154"/>
      <c r="LS833" s="154"/>
      <c r="LT833" s="154"/>
      <c r="LU833" s="154"/>
      <c r="LV833" s="154"/>
      <c r="LW833" s="154"/>
      <c r="LX833" s="154"/>
      <c r="LY833" s="154"/>
      <c r="LZ833" s="154"/>
      <c r="MA833" s="154"/>
      <c r="MB833" s="154"/>
      <c r="MC833" s="154"/>
      <c r="MD833" s="154"/>
      <c r="ME833" s="154"/>
      <c r="MF833" s="154"/>
      <c r="MG833" s="154"/>
      <c r="MH833" s="154"/>
      <c r="MI833" s="154"/>
      <c r="MJ833" s="154"/>
      <c r="MK833" s="154"/>
      <c r="ML833" s="154"/>
      <c r="MM833" s="154"/>
      <c r="MN833" s="154"/>
      <c r="MO833" s="154"/>
      <c r="MP833" s="154"/>
      <c r="MQ833" s="154"/>
      <c r="MR833" s="154"/>
      <c r="MS833" s="154"/>
      <c r="MT833" s="154"/>
      <c r="MU833" s="154"/>
      <c r="MV833" s="154"/>
      <c r="MW833" s="154"/>
      <c r="MX833" s="154"/>
      <c r="MY833" s="154"/>
      <c r="MZ833" s="154"/>
      <c r="NA833" s="154"/>
      <c r="NB833" s="154"/>
      <c r="NC833" s="154"/>
      <c r="ND833" s="154"/>
      <c r="NE833" s="154"/>
      <c r="NF833" s="154"/>
      <c r="NG833" s="154"/>
      <c r="NH833" s="154"/>
      <c r="NI833" s="154"/>
      <c r="NJ833" s="154"/>
      <c r="NK833" s="154"/>
      <c r="NL833" s="154"/>
      <c r="NM833" s="154"/>
      <c r="NN833" s="154"/>
      <c r="NO833" s="154"/>
      <c r="NP833" s="154"/>
      <c r="NQ833" s="154"/>
      <c r="NR833" s="154"/>
      <c r="NS833" s="154"/>
      <c r="NT833" s="154"/>
      <c r="NU833" s="154"/>
      <c r="NV833" s="154"/>
      <c r="NW833" s="154"/>
      <c r="NX833" s="154"/>
      <c r="NY833" s="154"/>
      <c r="NZ833" s="154"/>
      <c r="OA833" s="154"/>
      <c r="OB833" s="154"/>
      <c r="OC833" s="154"/>
      <c r="OD833" s="154"/>
      <c r="OE833" s="154"/>
      <c r="OF833" s="154"/>
      <c r="OG833" s="154"/>
      <c r="OH833" s="154"/>
      <c r="OI833" s="154"/>
      <c r="OJ833" s="154"/>
      <c r="OK833" s="154"/>
      <c r="OL833" s="154"/>
      <c r="OM833" s="154"/>
      <c r="ON833" s="154"/>
      <c r="OO833" s="154"/>
      <c r="OP833" s="154"/>
      <c r="OQ833" s="154"/>
      <c r="OR833" s="154"/>
      <c r="OS833" s="154"/>
      <c r="OT833" s="154"/>
      <c r="OU833" s="154"/>
      <c r="OV833" s="154"/>
      <c r="OW833" s="154"/>
      <c r="OX833" s="154"/>
      <c r="OY833" s="154"/>
      <c r="OZ833" s="154"/>
      <c r="PA833" s="154"/>
      <c r="PB833" s="154"/>
      <c r="PC833" s="154"/>
      <c r="PD833" s="154"/>
      <c r="PE833" s="154"/>
      <c r="PF833" s="154"/>
      <c r="PG833" s="154"/>
      <c r="PH833" s="154"/>
      <c r="PI833" s="154"/>
      <c r="PJ833" s="154"/>
      <c r="PK833" s="154"/>
      <c r="PL833" s="154"/>
      <c r="PM833" s="154"/>
      <c r="PN833" s="154"/>
      <c r="PO833" s="154"/>
      <c r="PP833" s="154"/>
      <c r="PQ833" s="154"/>
      <c r="PR833" s="154"/>
      <c r="PS833" s="154"/>
      <c r="PT833" s="154"/>
      <c r="PU833" s="154"/>
      <c r="PV833" s="154"/>
      <c r="PW833" s="154"/>
      <c r="PX833" s="154"/>
      <c r="PY833" s="154"/>
      <c r="PZ833" s="154"/>
      <c r="QA833" s="154"/>
      <c r="QB833" s="154"/>
      <c r="QC833" s="154"/>
      <c r="QD833" s="154"/>
      <c r="QE833" s="154"/>
      <c r="QF833" s="154"/>
      <c r="QG833" s="154"/>
      <c r="QH833" s="154"/>
      <c r="QI833" s="154"/>
      <c r="QJ833" s="154"/>
      <c r="QK833" s="154"/>
      <c r="QL833" s="154"/>
      <c r="QM833" s="154"/>
      <c r="QN833" s="154"/>
      <c r="QO833" s="154"/>
      <c r="QP833" s="154"/>
      <c r="QQ833" s="154"/>
      <c r="QR833" s="154"/>
      <c r="QS833" s="154"/>
      <c r="QT833" s="154"/>
      <c r="QU833" s="154"/>
      <c r="QV833" s="154"/>
      <c r="QW833" s="154"/>
      <c r="QX833" s="154"/>
      <c r="QY833" s="154"/>
      <c r="QZ833" s="154"/>
      <c r="RA833" s="154"/>
      <c r="RB833" s="154"/>
      <c r="RC833" s="154"/>
      <c r="RD833" s="154"/>
      <c r="RE833" s="154"/>
      <c r="RF833" s="154"/>
      <c r="RG833" s="154"/>
      <c r="RH833" s="154"/>
      <c r="RI833" s="154"/>
      <c r="RJ833" s="154"/>
      <c r="RK833" s="154"/>
      <c r="RL833" s="154"/>
      <c r="RM833" s="154"/>
      <c r="RN833" s="154"/>
      <c r="RO833" s="154"/>
      <c r="RP833" s="154"/>
      <c r="RQ833" s="154"/>
      <c r="RR833" s="154"/>
      <c r="RS833" s="154"/>
      <c r="RT833" s="154"/>
      <c r="RU833" s="154"/>
      <c r="RV833" s="154"/>
      <c r="RW833" s="154"/>
      <c r="RX833" s="154"/>
      <c r="RY833" s="154"/>
      <c r="RZ833" s="154"/>
      <c r="SA833" s="154"/>
      <c r="SB833" s="154"/>
      <c r="SC833" s="154"/>
      <c r="SD833" s="154"/>
      <c r="SE833" s="154"/>
      <c r="SF833" s="154"/>
      <c r="SG833" s="154"/>
      <c r="SH833" s="154"/>
      <c r="SI833" s="154"/>
      <c r="SJ833" s="154"/>
      <c r="SK833" s="154"/>
      <c r="SL833" s="154"/>
      <c r="SM833" s="154"/>
      <c r="SN833" s="154"/>
      <c r="SO833" s="154"/>
      <c r="SP833" s="154"/>
      <c r="SQ833" s="154"/>
      <c r="SR833" s="154"/>
      <c r="SS833" s="154"/>
      <c r="ST833" s="154"/>
      <c r="SU833" s="154"/>
      <c r="SV833" s="154"/>
      <c r="SW833" s="154"/>
      <c r="SX833" s="154"/>
      <c r="SY833" s="154"/>
      <c r="SZ833" s="154"/>
      <c r="TA833" s="154"/>
      <c r="TB833" s="154"/>
      <c r="TC833" s="154"/>
      <c r="TD833" s="154"/>
      <c r="TE833" s="154"/>
      <c r="TF833" s="154"/>
      <c r="TG833" s="154"/>
      <c r="TH833" s="154"/>
      <c r="TI833" s="154"/>
      <c r="TJ833" s="154"/>
      <c r="TK833" s="154"/>
      <c r="TL833" s="154"/>
      <c r="TM833" s="154"/>
      <c r="TN833" s="154"/>
      <c r="TO833" s="154"/>
      <c r="TP833" s="154"/>
      <c r="TQ833" s="154"/>
      <c r="TR833" s="154"/>
      <c r="TS833" s="154"/>
      <c r="TT833" s="154"/>
      <c r="TU833" s="154"/>
      <c r="TV833" s="154"/>
      <c r="TW833" s="154"/>
      <c r="TX833" s="154"/>
      <c r="TY833" s="154"/>
      <c r="TZ833" s="154"/>
      <c r="UA833" s="154"/>
      <c r="UB833" s="154"/>
      <c r="UC833" s="154"/>
      <c r="UD833" s="154"/>
      <c r="UE833" s="154"/>
      <c r="UF833" s="154"/>
      <c r="UG833" s="154"/>
      <c r="UH833" s="154"/>
      <c r="UI833" s="154"/>
      <c r="UJ833" s="154"/>
      <c r="UK833" s="154"/>
      <c r="UL833" s="154"/>
      <c r="UM833" s="154"/>
      <c r="UN833" s="154"/>
      <c r="UO833" s="154"/>
      <c r="UP833" s="154"/>
      <c r="UQ833" s="154"/>
      <c r="UR833" s="154"/>
      <c r="US833" s="154"/>
      <c r="UT833" s="154"/>
      <c r="UU833" s="154"/>
      <c r="UV833" s="154"/>
      <c r="UW833" s="154"/>
      <c r="UX833" s="154"/>
      <c r="UY833" s="154"/>
      <c r="UZ833" s="154"/>
      <c r="VA833" s="154"/>
      <c r="VB833" s="154"/>
      <c r="VC833" s="154"/>
      <c r="VD833" s="154"/>
      <c r="VE833" s="154"/>
      <c r="VF833" s="154"/>
      <c r="VG833" s="154"/>
      <c r="VH833" s="154"/>
      <c r="VI833" s="154"/>
      <c r="VJ833" s="154"/>
      <c r="VK833" s="154"/>
      <c r="VL833" s="154"/>
      <c r="VM833" s="154"/>
      <c r="VN833" s="154"/>
      <c r="VO833" s="154"/>
      <c r="VP833" s="154"/>
      <c r="VQ833" s="154"/>
      <c r="VR833" s="154"/>
      <c r="VS833" s="154"/>
      <c r="VT833" s="154"/>
      <c r="VU833" s="154"/>
      <c r="VV833" s="154"/>
      <c r="VW833" s="154"/>
    </row>
    <row r="834" spans="1:595" s="153" customFormat="1" ht="15">
      <c r="A834" s="798"/>
      <c r="B834" s="688"/>
      <c r="C834" s="676"/>
      <c r="D834" s="680"/>
      <c r="E834" s="683"/>
      <c r="F834" s="654"/>
      <c r="G834" s="684"/>
      <c r="H834" s="654"/>
      <c r="I834" s="175" t="s">
        <v>352</v>
      </c>
      <c r="J834" s="175" t="s">
        <v>260</v>
      </c>
      <c r="K834" s="248" t="s">
        <v>1705</v>
      </c>
      <c r="L834" s="200" t="s">
        <v>133</v>
      </c>
      <c r="M834" s="155">
        <v>0</v>
      </c>
      <c r="N834" s="155">
        <v>0</v>
      </c>
      <c r="O834" s="155">
        <v>0</v>
      </c>
      <c r="P834" s="199">
        <v>0</v>
      </c>
      <c r="Q834" s="155">
        <v>0</v>
      </c>
      <c r="R834" s="155">
        <v>0</v>
      </c>
      <c r="S834" s="546">
        <v>3</v>
      </c>
      <c r="AU834" s="154"/>
      <c r="AV834" s="154"/>
      <c r="AW834" s="154"/>
      <c r="AX834" s="154"/>
      <c r="AY834" s="154"/>
      <c r="AZ834" s="154"/>
      <c r="BA834" s="154"/>
      <c r="BB834" s="154"/>
      <c r="BC834" s="154"/>
      <c r="BD834" s="154"/>
      <c r="BE834" s="154"/>
      <c r="BF834" s="154"/>
      <c r="BG834" s="154"/>
      <c r="BH834" s="154"/>
      <c r="BI834" s="154"/>
      <c r="BJ834" s="154"/>
      <c r="BK834" s="154"/>
      <c r="BL834" s="154"/>
      <c r="BM834" s="154"/>
      <c r="BN834" s="154"/>
      <c r="BO834" s="154"/>
      <c r="BP834" s="154"/>
      <c r="BQ834" s="154"/>
      <c r="BR834" s="154"/>
      <c r="BS834" s="154"/>
      <c r="BT834" s="154"/>
      <c r="BU834" s="154"/>
      <c r="BV834" s="154"/>
      <c r="BW834" s="154"/>
      <c r="BX834" s="154"/>
      <c r="BY834" s="154"/>
      <c r="BZ834" s="154"/>
      <c r="CA834" s="154"/>
      <c r="CB834" s="154"/>
      <c r="CC834" s="154"/>
      <c r="CD834" s="154"/>
      <c r="CE834" s="154"/>
      <c r="CF834" s="154"/>
      <c r="CG834" s="154"/>
      <c r="CH834" s="154"/>
      <c r="CI834" s="154"/>
      <c r="CJ834" s="154"/>
      <c r="CK834" s="154"/>
      <c r="CL834" s="154"/>
      <c r="CM834" s="154"/>
      <c r="CN834" s="154"/>
      <c r="CO834" s="154"/>
      <c r="CP834" s="154"/>
      <c r="CQ834" s="154"/>
      <c r="CR834" s="154"/>
      <c r="CS834" s="154"/>
      <c r="CT834" s="154"/>
      <c r="CU834" s="154"/>
      <c r="CV834" s="154"/>
      <c r="CW834" s="154"/>
      <c r="CX834" s="154"/>
      <c r="CY834" s="154"/>
      <c r="CZ834" s="154"/>
      <c r="DA834" s="154"/>
      <c r="DB834" s="154"/>
      <c r="DC834" s="154"/>
      <c r="DD834" s="154"/>
      <c r="DE834" s="154"/>
      <c r="DF834" s="154"/>
      <c r="DG834" s="154"/>
      <c r="DH834" s="154"/>
      <c r="DI834" s="154"/>
      <c r="DJ834" s="154"/>
      <c r="DK834" s="154"/>
      <c r="DL834" s="154"/>
      <c r="DM834" s="154"/>
      <c r="DN834" s="154"/>
      <c r="DO834" s="154"/>
      <c r="DP834" s="154"/>
      <c r="DQ834" s="154"/>
      <c r="DR834" s="154"/>
      <c r="DS834" s="154"/>
      <c r="DT834" s="154"/>
      <c r="DU834" s="154"/>
      <c r="DV834" s="154"/>
      <c r="DW834" s="154"/>
      <c r="DX834" s="154"/>
      <c r="DY834" s="154"/>
      <c r="DZ834" s="154"/>
      <c r="EA834" s="154"/>
      <c r="EB834" s="154"/>
      <c r="EC834" s="154"/>
      <c r="ED834" s="154"/>
      <c r="EE834" s="154"/>
      <c r="EF834" s="154"/>
      <c r="EG834" s="154"/>
      <c r="EH834" s="154"/>
      <c r="EI834" s="154"/>
      <c r="EJ834" s="154"/>
      <c r="EK834" s="154"/>
      <c r="EL834" s="154"/>
      <c r="EM834" s="154"/>
      <c r="EN834" s="154"/>
      <c r="EO834" s="154"/>
      <c r="EP834" s="154"/>
      <c r="EQ834" s="154"/>
      <c r="ER834" s="154"/>
      <c r="ES834" s="154"/>
      <c r="ET834" s="154"/>
      <c r="EU834" s="154"/>
      <c r="EV834" s="154"/>
      <c r="EW834" s="154"/>
      <c r="EX834" s="154"/>
      <c r="EY834" s="154"/>
      <c r="EZ834" s="154"/>
      <c r="FA834" s="154"/>
      <c r="FB834" s="154"/>
      <c r="FC834" s="154"/>
      <c r="FD834" s="154"/>
      <c r="FE834" s="154"/>
      <c r="FF834" s="154"/>
      <c r="FG834" s="154"/>
      <c r="FH834" s="154"/>
      <c r="FI834" s="154"/>
      <c r="FJ834" s="154"/>
      <c r="FK834" s="154"/>
      <c r="FL834" s="154"/>
      <c r="FM834" s="154"/>
      <c r="FN834" s="154"/>
      <c r="FO834" s="154"/>
      <c r="FP834" s="154"/>
      <c r="FQ834" s="154"/>
      <c r="FR834" s="154"/>
      <c r="FS834" s="154"/>
      <c r="FT834" s="154"/>
      <c r="FU834" s="154"/>
      <c r="FV834" s="154"/>
      <c r="FW834" s="154"/>
      <c r="FX834" s="154"/>
      <c r="FY834" s="154"/>
      <c r="FZ834" s="154"/>
      <c r="GA834" s="154"/>
      <c r="GB834" s="154"/>
      <c r="GC834" s="154"/>
      <c r="GD834" s="154"/>
      <c r="GE834" s="154"/>
      <c r="GF834" s="154"/>
      <c r="GG834" s="154"/>
      <c r="GH834" s="154"/>
      <c r="GI834" s="154"/>
      <c r="GJ834" s="154"/>
      <c r="GK834" s="154"/>
      <c r="GL834" s="154"/>
      <c r="GM834" s="154"/>
      <c r="GN834" s="154"/>
      <c r="GO834" s="154"/>
      <c r="GP834" s="154"/>
      <c r="GQ834" s="154"/>
      <c r="GR834" s="154"/>
      <c r="GS834" s="154"/>
      <c r="GT834" s="154"/>
      <c r="GU834" s="154"/>
      <c r="GV834" s="154"/>
      <c r="GW834" s="154"/>
      <c r="GX834" s="154"/>
      <c r="GY834" s="154"/>
      <c r="GZ834" s="154"/>
      <c r="HA834" s="154"/>
      <c r="HB834" s="154"/>
      <c r="HC834" s="154"/>
      <c r="HD834" s="154"/>
      <c r="HE834" s="154"/>
      <c r="HF834" s="154"/>
      <c r="HG834" s="154"/>
      <c r="HH834" s="154"/>
      <c r="HI834" s="154"/>
      <c r="HJ834" s="154"/>
      <c r="HK834" s="154"/>
      <c r="HL834" s="154"/>
      <c r="HM834" s="154"/>
      <c r="HN834" s="154"/>
      <c r="HO834" s="154"/>
      <c r="HP834" s="154"/>
      <c r="HQ834" s="154"/>
      <c r="HR834" s="154"/>
      <c r="HS834" s="154"/>
      <c r="HT834" s="154"/>
      <c r="HU834" s="154"/>
      <c r="HV834" s="154"/>
      <c r="HW834" s="154"/>
      <c r="HX834" s="154"/>
      <c r="HY834" s="154"/>
      <c r="HZ834" s="154"/>
      <c r="IA834" s="154"/>
      <c r="IB834" s="154"/>
      <c r="IC834" s="154"/>
      <c r="ID834" s="154"/>
      <c r="IE834" s="154"/>
      <c r="IF834" s="154"/>
      <c r="IG834" s="154"/>
      <c r="IH834" s="154"/>
      <c r="II834" s="154"/>
      <c r="IJ834" s="154"/>
      <c r="IK834" s="154"/>
      <c r="IL834" s="154"/>
      <c r="IM834" s="154"/>
      <c r="IN834" s="154"/>
      <c r="IO834" s="154"/>
      <c r="IP834" s="154"/>
      <c r="IQ834" s="154"/>
      <c r="IR834" s="154"/>
      <c r="IS834" s="154"/>
      <c r="IT834" s="154"/>
      <c r="IU834" s="154"/>
      <c r="IV834" s="154"/>
      <c r="IW834" s="154"/>
      <c r="IX834" s="154"/>
      <c r="IY834" s="154"/>
      <c r="IZ834" s="154"/>
      <c r="JA834" s="154"/>
      <c r="JB834" s="154"/>
      <c r="JC834" s="154"/>
      <c r="JD834" s="154"/>
      <c r="JE834" s="154"/>
      <c r="JF834" s="154"/>
      <c r="JG834" s="154"/>
      <c r="JH834" s="154"/>
      <c r="JI834" s="154"/>
      <c r="JJ834" s="154"/>
      <c r="JK834" s="154"/>
      <c r="JL834" s="154"/>
      <c r="JM834" s="154"/>
      <c r="JN834" s="154"/>
      <c r="JO834" s="154"/>
      <c r="JP834" s="154"/>
      <c r="JQ834" s="154"/>
      <c r="JR834" s="154"/>
      <c r="JS834" s="154"/>
      <c r="JT834" s="154"/>
      <c r="JU834" s="154"/>
      <c r="JV834" s="154"/>
      <c r="JW834" s="154"/>
      <c r="JX834" s="154"/>
      <c r="JY834" s="154"/>
      <c r="JZ834" s="154"/>
      <c r="KA834" s="154"/>
      <c r="KB834" s="154"/>
      <c r="KC834" s="154"/>
      <c r="KD834" s="154"/>
      <c r="KE834" s="154"/>
      <c r="KF834" s="154"/>
      <c r="KG834" s="154"/>
      <c r="KH834" s="154"/>
      <c r="KI834" s="154"/>
      <c r="KJ834" s="154"/>
      <c r="KK834" s="154"/>
      <c r="KL834" s="154"/>
      <c r="KM834" s="154"/>
      <c r="KN834" s="154"/>
      <c r="KO834" s="154"/>
      <c r="KP834" s="154"/>
      <c r="KQ834" s="154"/>
      <c r="KR834" s="154"/>
      <c r="KS834" s="154"/>
      <c r="KT834" s="154"/>
      <c r="KU834" s="154"/>
      <c r="KV834" s="154"/>
      <c r="KW834" s="154"/>
      <c r="KX834" s="154"/>
      <c r="KY834" s="154"/>
      <c r="KZ834" s="154"/>
      <c r="LA834" s="154"/>
      <c r="LB834" s="154"/>
      <c r="LC834" s="154"/>
      <c r="LD834" s="154"/>
      <c r="LE834" s="154"/>
      <c r="LF834" s="154"/>
      <c r="LG834" s="154"/>
      <c r="LH834" s="154"/>
      <c r="LI834" s="154"/>
      <c r="LJ834" s="154"/>
      <c r="LK834" s="154"/>
      <c r="LL834" s="154"/>
      <c r="LM834" s="154"/>
      <c r="LN834" s="154"/>
      <c r="LO834" s="154"/>
      <c r="LP834" s="154"/>
      <c r="LQ834" s="154"/>
      <c r="LR834" s="154"/>
      <c r="LS834" s="154"/>
      <c r="LT834" s="154"/>
      <c r="LU834" s="154"/>
      <c r="LV834" s="154"/>
      <c r="LW834" s="154"/>
      <c r="LX834" s="154"/>
      <c r="LY834" s="154"/>
      <c r="LZ834" s="154"/>
      <c r="MA834" s="154"/>
      <c r="MB834" s="154"/>
      <c r="MC834" s="154"/>
      <c r="MD834" s="154"/>
      <c r="ME834" s="154"/>
      <c r="MF834" s="154"/>
      <c r="MG834" s="154"/>
      <c r="MH834" s="154"/>
      <c r="MI834" s="154"/>
      <c r="MJ834" s="154"/>
      <c r="MK834" s="154"/>
      <c r="ML834" s="154"/>
      <c r="MM834" s="154"/>
      <c r="MN834" s="154"/>
      <c r="MO834" s="154"/>
      <c r="MP834" s="154"/>
      <c r="MQ834" s="154"/>
      <c r="MR834" s="154"/>
      <c r="MS834" s="154"/>
      <c r="MT834" s="154"/>
      <c r="MU834" s="154"/>
      <c r="MV834" s="154"/>
      <c r="MW834" s="154"/>
      <c r="MX834" s="154"/>
      <c r="MY834" s="154"/>
      <c r="MZ834" s="154"/>
      <c r="NA834" s="154"/>
      <c r="NB834" s="154"/>
      <c r="NC834" s="154"/>
      <c r="ND834" s="154"/>
      <c r="NE834" s="154"/>
      <c r="NF834" s="154"/>
      <c r="NG834" s="154"/>
      <c r="NH834" s="154"/>
      <c r="NI834" s="154"/>
      <c r="NJ834" s="154"/>
      <c r="NK834" s="154"/>
      <c r="NL834" s="154"/>
      <c r="NM834" s="154"/>
      <c r="NN834" s="154"/>
      <c r="NO834" s="154"/>
      <c r="NP834" s="154"/>
      <c r="NQ834" s="154"/>
      <c r="NR834" s="154"/>
      <c r="NS834" s="154"/>
      <c r="NT834" s="154"/>
      <c r="NU834" s="154"/>
      <c r="NV834" s="154"/>
      <c r="NW834" s="154"/>
      <c r="NX834" s="154"/>
      <c r="NY834" s="154"/>
      <c r="NZ834" s="154"/>
      <c r="OA834" s="154"/>
      <c r="OB834" s="154"/>
      <c r="OC834" s="154"/>
      <c r="OD834" s="154"/>
      <c r="OE834" s="154"/>
      <c r="OF834" s="154"/>
      <c r="OG834" s="154"/>
      <c r="OH834" s="154"/>
      <c r="OI834" s="154"/>
      <c r="OJ834" s="154"/>
      <c r="OK834" s="154"/>
      <c r="OL834" s="154"/>
      <c r="OM834" s="154"/>
      <c r="ON834" s="154"/>
      <c r="OO834" s="154"/>
      <c r="OP834" s="154"/>
      <c r="OQ834" s="154"/>
      <c r="OR834" s="154"/>
      <c r="OS834" s="154"/>
      <c r="OT834" s="154"/>
      <c r="OU834" s="154"/>
      <c r="OV834" s="154"/>
      <c r="OW834" s="154"/>
      <c r="OX834" s="154"/>
      <c r="OY834" s="154"/>
      <c r="OZ834" s="154"/>
      <c r="PA834" s="154"/>
      <c r="PB834" s="154"/>
      <c r="PC834" s="154"/>
      <c r="PD834" s="154"/>
      <c r="PE834" s="154"/>
      <c r="PF834" s="154"/>
      <c r="PG834" s="154"/>
      <c r="PH834" s="154"/>
      <c r="PI834" s="154"/>
      <c r="PJ834" s="154"/>
      <c r="PK834" s="154"/>
      <c r="PL834" s="154"/>
      <c r="PM834" s="154"/>
      <c r="PN834" s="154"/>
      <c r="PO834" s="154"/>
      <c r="PP834" s="154"/>
      <c r="PQ834" s="154"/>
      <c r="PR834" s="154"/>
      <c r="PS834" s="154"/>
      <c r="PT834" s="154"/>
      <c r="PU834" s="154"/>
      <c r="PV834" s="154"/>
      <c r="PW834" s="154"/>
      <c r="PX834" s="154"/>
      <c r="PY834" s="154"/>
      <c r="PZ834" s="154"/>
      <c r="QA834" s="154"/>
      <c r="QB834" s="154"/>
      <c r="QC834" s="154"/>
      <c r="QD834" s="154"/>
      <c r="QE834" s="154"/>
      <c r="QF834" s="154"/>
      <c r="QG834" s="154"/>
      <c r="QH834" s="154"/>
      <c r="QI834" s="154"/>
      <c r="QJ834" s="154"/>
      <c r="QK834" s="154"/>
      <c r="QL834" s="154"/>
      <c r="QM834" s="154"/>
      <c r="QN834" s="154"/>
      <c r="QO834" s="154"/>
      <c r="QP834" s="154"/>
      <c r="QQ834" s="154"/>
      <c r="QR834" s="154"/>
      <c r="QS834" s="154"/>
      <c r="QT834" s="154"/>
      <c r="QU834" s="154"/>
      <c r="QV834" s="154"/>
      <c r="QW834" s="154"/>
      <c r="QX834" s="154"/>
      <c r="QY834" s="154"/>
      <c r="QZ834" s="154"/>
      <c r="RA834" s="154"/>
      <c r="RB834" s="154"/>
      <c r="RC834" s="154"/>
      <c r="RD834" s="154"/>
      <c r="RE834" s="154"/>
      <c r="RF834" s="154"/>
      <c r="RG834" s="154"/>
      <c r="RH834" s="154"/>
      <c r="RI834" s="154"/>
      <c r="RJ834" s="154"/>
      <c r="RK834" s="154"/>
      <c r="RL834" s="154"/>
      <c r="RM834" s="154"/>
      <c r="RN834" s="154"/>
      <c r="RO834" s="154"/>
      <c r="RP834" s="154"/>
      <c r="RQ834" s="154"/>
      <c r="RR834" s="154"/>
      <c r="RS834" s="154"/>
      <c r="RT834" s="154"/>
      <c r="RU834" s="154"/>
      <c r="RV834" s="154"/>
      <c r="RW834" s="154"/>
      <c r="RX834" s="154"/>
      <c r="RY834" s="154"/>
      <c r="RZ834" s="154"/>
      <c r="SA834" s="154"/>
      <c r="SB834" s="154"/>
      <c r="SC834" s="154"/>
      <c r="SD834" s="154"/>
      <c r="SE834" s="154"/>
      <c r="SF834" s="154"/>
      <c r="SG834" s="154"/>
      <c r="SH834" s="154"/>
      <c r="SI834" s="154"/>
      <c r="SJ834" s="154"/>
      <c r="SK834" s="154"/>
      <c r="SL834" s="154"/>
      <c r="SM834" s="154"/>
      <c r="SN834" s="154"/>
      <c r="SO834" s="154"/>
      <c r="SP834" s="154"/>
      <c r="SQ834" s="154"/>
      <c r="SR834" s="154"/>
      <c r="SS834" s="154"/>
      <c r="ST834" s="154"/>
      <c r="SU834" s="154"/>
      <c r="SV834" s="154"/>
      <c r="SW834" s="154"/>
      <c r="SX834" s="154"/>
      <c r="SY834" s="154"/>
      <c r="SZ834" s="154"/>
      <c r="TA834" s="154"/>
      <c r="TB834" s="154"/>
      <c r="TC834" s="154"/>
      <c r="TD834" s="154"/>
      <c r="TE834" s="154"/>
      <c r="TF834" s="154"/>
      <c r="TG834" s="154"/>
      <c r="TH834" s="154"/>
      <c r="TI834" s="154"/>
      <c r="TJ834" s="154"/>
      <c r="TK834" s="154"/>
      <c r="TL834" s="154"/>
      <c r="TM834" s="154"/>
      <c r="TN834" s="154"/>
      <c r="TO834" s="154"/>
      <c r="TP834" s="154"/>
      <c r="TQ834" s="154"/>
      <c r="TR834" s="154"/>
      <c r="TS834" s="154"/>
      <c r="TT834" s="154"/>
      <c r="TU834" s="154"/>
      <c r="TV834" s="154"/>
      <c r="TW834" s="154"/>
      <c r="TX834" s="154"/>
      <c r="TY834" s="154"/>
      <c r="TZ834" s="154"/>
      <c r="UA834" s="154"/>
      <c r="UB834" s="154"/>
      <c r="UC834" s="154"/>
      <c r="UD834" s="154"/>
      <c r="UE834" s="154"/>
      <c r="UF834" s="154"/>
      <c r="UG834" s="154"/>
      <c r="UH834" s="154"/>
      <c r="UI834" s="154"/>
      <c r="UJ834" s="154"/>
      <c r="UK834" s="154"/>
      <c r="UL834" s="154"/>
      <c r="UM834" s="154"/>
      <c r="UN834" s="154"/>
      <c r="UO834" s="154"/>
      <c r="UP834" s="154"/>
      <c r="UQ834" s="154"/>
      <c r="UR834" s="154"/>
      <c r="US834" s="154"/>
      <c r="UT834" s="154"/>
      <c r="UU834" s="154"/>
      <c r="UV834" s="154"/>
      <c r="UW834" s="154"/>
      <c r="UX834" s="154"/>
      <c r="UY834" s="154"/>
      <c r="UZ834" s="154"/>
      <c r="VA834" s="154"/>
      <c r="VB834" s="154"/>
      <c r="VC834" s="154"/>
      <c r="VD834" s="154"/>
      <c r="VE834" s="154"/>
      <c r="VF834" s="154"/>
      <c r="VG834" s="154"/>
      <c r="VH834" s="154"/>
      <c r="VI834" s="154"/>
      <c r="VJ834" s="154"/>
      <c r="VK834" s="154"/>
      <c r="VL834" s="154"/>
      <c r="VM834" s="154"/>
      <c r="VN834" s="154"/>
      <c r="VO834" s="154"/>
      <c r="VP834" s="154"/>
      <c r="VQ834" s="154"/>
      <c r="VR834" s="154"/>
      <c r="VS834" s="154"/>
      <c r="VT834" s="154"/>
      <c r="VU834" s="154"/>
      <c r="VV834" s="154"/>
      <c r="VW834" s="154"/>
    </row>
    <row r="835" spans="1:595" s="153" customFormat="1" ht="15">
      <c r="A835" s="798"/>
      <c r="B835" s="688"/>
      <c r="C835" s="676"/>
      <c r="D835" s="680"/>
      <c r="E835" s="683"/>
      <c r="F835" s="654"/>
      <c r="G835" s="684"/>
      <c r="H835" s="654"/>
      <c r="I835" s="175" t="s">
        <v>352</v>
      </c>
      <c r="J835" s="175" t="s">
        <v>260</v>
      </c>
      <c r="K835" s="248" t="s">
        <v>1705</v>
      </c>
      <c r="L835" s="200" t="s">
        <v>37</v>
      </c>
      <c r="M835" s="155">
        <v>0</v>
      </c>
      <c r="N835" s="155">
        <v>0</v>
      </c>
      <c r="O835" s="155">
        <v>3206.57</v>
      </c>
      <c r="P835" s="199">
        <v>0</v>
      </c>
      <c r="Q835" s="155">
        <v>0</v>
      </c>
      <c r="R835" s="155">
        <v>0</v>
      </c>
      <c r="S835" s="546">
        <v>3</v>
      </c>
      <c r="AU835" s="154"/>
      <c r="AV835" s="154"/>
      <c r="AW835" s="154"/>
      <c r="AX835" s="154"/>
      <c r="AY835" s="154"/>
      <c r="AZ835" s="154"/>
      <c r="BA835" s="154"/>
      <c r="BB835" s="154"/>
      <c r="BC835" s="154"/>
      <c r="BD835" s="154"/>
      <c r="BE835" s="154"/>
      <c r="BF835" s="154"/>
      <c r="BG835" s="154"/>
      <c r="BH835" s="154"/>
      <c r="BI835" s="154"/>
      <c r="BJ835" s="154"/>
      <c r="BK835" s="154"/>
      <c r="BL835" s="154"/>
      <c r="BM835" s="154"/>
      <c r="BN835" s="154"/>
      <c r="BO835" s="154"/>
      <c r="BP835" s="154"/>
      <c r="BQ835" s="154"/>
      <c r="BR835" s="154"/>
      <c r="BS835" s="154"/>
      <c r="BT835" s="154"/>
      <c r="BU835" s="154"/>
      <c r="BV835" s="154"/>
      <c r="BW835" s="154"/>
      <c r="BX835" s="154"/>
      <c r="BY835" s="154"/>
      <c r="BZ835" s="154"/>
      <c r="CA835" s="154"/>
      <c r="CB835" s="154"/>
      <c r="CC835" s="154"/>
      <c r="CD835" s="154"/>
      <c r="CE835" s="154"/>
      <c r="CF835" s="154"/>
      <c r="CG835" s="154"/>
      <c r="CH835" s="154"/>
      <c r="CI835" s="154"/>
      <c r="CJ835" s="154"/>
      <c r="CK835" s="154"/>
      <c r="CL835" s="154"/>
      <c r="CM835" s="154"/>
      <c r="CN835" s="154"/>
      <c r="CO835" s="154"/>
      <c r="CP835" s="154"/>
      <c r="CQ835" s="154"/>
      <c r="CR835" s="154"/>
      <c r="CS835" s="154"/>
      <c r="CT835" s="154"/>
      <c r="CU835" s="154"/>
      <c r="CV835" s="154"/>
      <c r="CW835" s="154"/>
      <c r="CX835" s="154"/>
      <c r="CY835" s="154"/>
      <c r="CZ835" s="154"/>
      <c r="DA835" s="154"/>
      <c r="DB835" s="154"/>
      <c r="DC835" s="154"/>
      <c r="DD835" s="154"/>
      <c r="DE835" s="154"/>
      <c r="DF835" s="154"/>
      <c r="DG835" s="154"/>
      <c r="DH835" s="154"/>
      <c r="DI835" s="154"/>
      <c r="DJ835" s="154"/>
      <c r="DK835" s="154"/>
      <c r="DL835" s="154"/>
      <c r="DM835" s="154"/>
      <c r="DN835" s="154"/>
      <c r="DO835" s="154"/>
      <c r="DP835" s="154"/>
      <c r="DQ835" s="154"/>
      <c r="DR835" s="154"/>
      <c r="DS835" s="154"/>
      <c r="DT835" s="154"/>
      <c r="DU835" s="154"/>
      <c r="DV835" s="154"/>
      <c r="DW835" s="154"/>
      <c r="DX835" s="154"/>
      <c r="DY835" s="154"/>
      <c r="DZ835" s="154"/>
      <c r="EA835" s="154"/>
      <c r="EB835" s="154"/>
      <c r="EC835" s="154"/>
      <c r="ED835" s="154"/>
      <c r="EE835" s="154"/>
      <c r="EF835" s="154"/>
      <c r="EG835" s="154"/>
      <c r="EH835" s="154"/>
      <c r="EI835" s="154"/>
      <c r="EJ835" s="154"/>
      <c r="EK835" s="154"/>
      <c r="EL835" s="154"/>
      <c r="EM835" s="154"/>
      <c r="EN835" s="154"/>
      <c r="EO835" s="154"/>
      <c r="EP835" s="154"/>
      <c r="EQ835" s="154"/>
      <c r="ER835" s="154"/>
      <c r="ES835" s="154"/>
      <c r="ET835" s="154"/>
      <c r="EU835" s="154"/>
      <c r="EV835" s="154"/>
      <c r="EW835" s="154"/>
      <c r="EX835" s="154"/>
      <c r="EY835" s="154"/>
      <c r="EZ835" s="154"/>
      <c r="FA835" s="154"/>
      <c r="FB835" s="154"/>
      <c r="FC835" s="154"/>
      <c r="FD835" s="154"/>
      <c r="FE835" s="154"/>
      <c r="FF835" s="154"/>
      <c r="FG835" s="154"/>
      <c r="FH835" s="154"/>
      <c r="FI835" s="154"/>
      <c r="FJ835" s="154"/>
      <c r="FK835" s="154"/>
      <c r="FL835" s="154"/>
      <c r="FM835" s="154"/>
      <c r="FN835" s="154"/>
      <c r="FO835" s="154"/>
      <c r="FP835" s="154"/>
      <c r="FQ835" s="154"/>
      <c r="FR835" s="154"/>
      <c r="FS835" s="154"/>
      <c r="FT835" s="154"/>
      <c r="FU835" s="154"/>
      <c r="FV835" s="154"/>
      <c r="FW835" s="154"/>
      <c r="FX835" s="154"/>
      <c r="FY835" s="154"/>
      <c r="FZ835" s="154"/>
      <c r="GA835" s="154"/>
      <c r="GB835" s="154"/>
      <c r="GC835" s="154"/>
      <c r="GD835" s="154"/>
      <c r="GE835" s="154"/>
      <c r="GF835" s="154"/>
      <c r="GG835" s="154"/>
      <c r="GH835" s="154"/>
      <c r="GI835" s="154"/>
      <c r="GJ835" s="154"/>
      <c r="GK835" s="154"/>
      <c r="GL835" s="154"/>
      <c r="GM835" s="154"/>
      <c r="GN835" s="154"/>
      <c r="GO835" s="154"/>
      <c r="GP835" s="154"/>
      <c r="GQ835" s="154"/>
      <c r="GR835" s="154"/>
      <c r="GS835" s="154"/>
      <c r="GT835" s="154"/>
      <c r="GU835" s="154"/>
      <c r="GV835" s="154"/>
      <c r="GW835" s="154"/>
      <c r="GX835" s="154"/>
      <c r="GY835" s="154"/>
      <c r="GZ835" s="154"/>
      <c r="HA835" s="154"/>
      <c r="HB835" s="154"/>
      <c r="HC835" s="154"/>
      <c r="HD835" s="154"/>
      <c r="HE835" s="154"/>
      <c r="HF835" s="154"/>
      <c r="HG835" s="154"/>
      <c r="HH835" s="154"/>
      <c r="HI835" s="154"/>
      <c r="HJ835" s="154"/>
      <c r="HK835" s="154"/>
      <c r="HL835" s="154"/>
      <c r="HM835" s="154"/>
      <c r="HN835" s="154"/>
      <c r="HO835" s="154"/>
      <c r="HP835" s="154"/>
      <c r="HQ835" s="154"/>
      <c r="HR835" s="154"/>
      <c r="HS835" s="154"/>
      <c r="HT835" s="154"/>
      <c r="HU835" s="154"/>
      <c r="HV835" s="154"/>
      <c r="HW835" s="154"/>
      <c r="HX835" s="154"/>
      <c r="HY835" s="154"/>
      <c r="HZ835" s="154"/>
      <c r="IA835" s="154"/>
      <c r="IB835" s="154"/>
      <c r="IC835" s="154"/>
      <c r="ID835" s="154"/>
      <c r="IE835" s="154"/>
      <c r="IF835" s="154"/>
      <c r="IG835" s="154"/>
      <c r="IH835" s="154"/>
      <c r="II835" s="154"/>
      <c r="IJ835" s="154"/>
      <c r="IK835" s="154"/>
      <c r="IL835" s="154"/>
      <c r="IM835" s="154"/>
      <c r="IN835" s="154"/>
      <c r="IO835" s="154"/>
      <c r="IP835" s="154"/>
      <c r="IQ835" s="154"/>
      <c r="IR835" s="154"/>
      <c r="IS835" s="154"/>
      <c r="IT835" s="154"/>
      <c r="IU835" s="154"/>
      <c r="IV835" s="154"/>
      <c r="IW835" s="154"/>
      <c r="IX835" s="154"/>
      <c r="IY835" s="154"/>
      <c r="IZ835" s="154"/>
      <c r="JA835" s="154"/>
      <c r="JB835" s="154"/>
      <c r="JC835" s="154"/>
      <c r="JD835" s="154"/>
      <c r="JE835" s="154"/>
      <c r="JF835" s="154"/>
      <c r="JG835" s="154"/>
      <c r="JH835" s="154"/>
      <c r="JI835" s="154"/>
      <c r="JJ835" s="154"/>
      <c r="JK835" s="154"/>
      <c r="JL835" s="154"/>
      <c r="JM835" s="154"/>
      <c r="JN835" s="154"/>
      <c r="JO835" s="154"/>
      <c r="JP835" s="154"/>
      <c r="JQ835" s="154"/>
      <c r="JR835" s="154"/>
      <c r="JS835" s="154"/>
      <c r="JT835" s="154"/>
      <c r="JU835" s="154"/>
      <c r="JV835" s="154"/>
      <c r="JW835" s="154"/>
      <c r="JX835" s="154"/>
      <c r="JY835" s="154"/>
      <c r="JZ835" s="154"/>
      <c r="KA835" s="154"/>
      <c r="KB835" s="154"/>
      <c r="KC835" s="154"/>
      <c r="KD835" s="154"/>
      <c r="KE835" s="154"/>
      <c r="KF835" s="154"/>
      <c r="KG835" s="154"/>
      <c r="KH835" s="154"/>
      <c r="KI835" s="154"/>
      <c r="KJ835" s="154"/>
      <c r="KK835" s="154"/>
      <c r="KL835" s="154"/>
      <c r="KM835" s="154"/>
      <c r="KN835" s="154"/>
      <c r="KO835" s="154"/>
      <c r="KP835" s="154"/>
      <c r="KQ835" s="154"/>
      <c r="KR835" s="154"/>
      <c r="KS835" s="154"/>
      <c r="KT835" s="154"/>
      <c r="KU835" s="154"/>
      <c r="KV835" s="154"/>
      <c r="KW835" s="154"/>
      <c r="KX835" s="154"/>
      <c r="KY835" s="154"/>
      <c r="KZ835" s="154"/>
      <c r="LA835" s="154"/>
      <c r="LB835" s="154"/>
      <c r="LC835" s="154"/>
      <c r="LD835" s="154"/>
      <c r="LE835" s="154"/>
      <c r="LF835" s="154"/>
      <c r="LG835" s="154"/>
      <c r="LH835" s="154"/>
      <c r="LI835" s="154"/>
      <c r="LJ835" s="154"/>
      <c r="LK835" s="154"/>
      <c r="LL835" s="154"/>
      <c r="LM835" s="154"/>
      <c r="LN835" s="154"/>
      <c r="LO835" s="154"/>
      <c r="LP835" s="154"/>
      <c r="LQ835" s="154"/>
      <c r="LR835" s="154"/>
      <c r="LS835" s="154"/>
      <c r="LT835" s="154"/>
      <c r="LU835" s="154"/>
      <c r="LV835" s="154"/>
      <c r="LW835" s="154"/>
      <c r="LX835" s="154"/>
      <c r="LY835" s="154"/>
      <c r="LZ835" s="154"/>
      <c r="MA835" s="154"/>
      <c r="MB835" s="154"/>
      <c r="MC835" s="154"/>
      <c r="MD835" s="154"/>
      <c r="ME835" s="154"/>
      <c r="MF835" s="154"/>
      <c r="MG835" s="154"/>
      <c r="MH835" s="154"/>
      <c r="MI835" s="154"/>
      <c r="MJ835" s="154"/>
      <c r="MK835" s="154"/>
      <c r="ML835" s="154"/>
      <c r="MM835" s="154"/>
      <c r="MN835" s="154"/>
      <c r="MO835" s="154"/>
      <c r="MP835" s="154"/>
      <c r="MQ835" s="154"/>
      <c r="MR835" s="154"/>
      <c r="MS835" s="154"/>
      <c r="MT835" s="154"/>
      <c r="MU835" s="154"/>
      <c r="MV835" s="154"/>
      <c r="MW835" s="154"/>
      <c r="MX835" s="154"/>
      <c r="MY835" s="154"/>
      <c r="MZ835" s="154"/>
      <c r="NA835" s="154"/>
      <c r="NB835" s="154"/>
      <c r="NC835" s="154"/>
      <c r="ND835" s="154"/>
      <c r="NE835" s="154"/>
      <c r="NF835" s="154"/>
      <c r="NG835" s="154"/>
      <c r="NH835" s="154"/>
      <c r="NI835" s="154"/>
      <c r="NJ835" s="154"/>
      <c r="NK835" s="154"/>
      <c r="NL835" s="154"/>
      <c r="NM835" s="154"/>
      <c r="NN835" s="154"/>
      <c r="NO835" s="154"/>
      <c r="NP835" s="154"/>
      <c r="NQ835" s="154"/>
      <c r="NR835" s="154"/>
      <c r="NS835" s="154"/>
      <c r="NT835" s="154"/>
      <c r="NU835" s="154"/>
      <c r="NV835" s="154"/>
      <c r="NW835" s="154"/>
      <c r="NX835" s="154"/>
      <c r="NY835" s="154"/>
      <c r="NZ835" s="154"/>
      <c r="OA835" s="154"/>
      <c r="OB835" s="154"/>
      <c r="OC835" s="154"/>
      <c r="OD835" s="154"/>
      <c r="OE835" s="154"/>
      <c r="OF835" s="154"/>
      <c r="OG835" s="154"/>
      <c r="OH835" s="154"/>
      <c r="OI835" s="154"/>
      <c r="OJ835" s="154"/>
      <c r="OK835" s="154"/>
      <c r="OL835" s="154"/>
      <c r="OM835" s="154"/>
      <c r="ON835" s="154"/>
      <c r="OO835" s="154"/>
      <c r="OP835" s="154"/>
      <c r="OQ835" s="154"/>
      <c r="OR835" s="154"/>
      <c r="OS835" s="154"/>
      <c r="OT835" s="154"/>
      <c r="OU835" s="154"/>
      <c r="OV835" s="154"/>
      <c r="OW835" s="154"/>
      <c r="OX835" s="154"/>
      <c r="OY835" s="154"/>
      <c r="OZ835" s="154"/>
      <c r="PA835" s="154"/>
      <c r="PB835" s="154"/>
      <c r="PC835" s="154"/>
      <c r="PD835" s="154"/>
      <c r="PE835" s="154"/>
      <c r="PF835" s="154"/>
      <c r="PG835" s="154"/>
      <c r="PH835" s="154"/>
      <c r="PI835" s="154"/>
      <c r="PJ835" s="154"/>
      <c r="PK835" s="154"/>
      <c r="PL835" s="154"/>
      <c r="PM835" s="154"/>
      <c r="PN835" s="154"/>
      <c r="PO835" s="154"/>
      <c r="PP835" s="154"/>
      <c r="PQ835" s="154"/>
      <c r="PR835" s="154"/>
      <c r="PS835" s="154"/>
      <c r="PT835" s="154"/>
      <c r="PU835" s="154"/>
      <c r="PV835" s="154"/>
      <c r="PW835" s="154"/>
      <c r="PX835" s="154"/>
      <c r="PY835" s="154"/>
      <c r="PZ835" s="154"/>
      <c r="QA835" s="154"/>
      <c r="QB835" s="154"/>
      <c r="QC835" s="154"/>
      <c r="QD835" s="154"/>
      <c r="QE835" s="154"/>
      <c r="QF835" s="154"/>
      <c r="QG835" s="154"/>
      <c r="QH835" s="154"/>
      <c r="QI835" s="154"/>
      <c r="QJ835" s="154"/>
      <c r="QK835" s="154"/>
      <c r="QL835" s="154"/>
      <c r="QM835" s="154"/>
      <c r="QN835" s="154"/>
      <c r="QO835" s="154"/>
      <c r="QP835" s="154"/>
      <c r="QQ835" s="154"/>
      <c r="QR835" s="154"/>
      <c r="QS835" s="154"/>
      <c r="QT835" s="154"/>
      <c r="QU835" s="154"/>
      <c r="QV835" s="154"/>
      <c r="QW835" s="154"/>
      <c r="QX835" s="154"/>
      <c r="QY835" s="154"/>
      <c r="QZ835" s="154"/>
      <c r="RA835" s="154"/>
      <c r="RB835" s="154"/>
      <c r="RC835" s="154"/>
      <c r="RD835" s="154"/>
      <c r="RE835" s="154"/>
      <c r="RF835" s="154"/>
      <c r="RG835" s="154"/>
      <c r="RH835" s="154"/>
      <c r="RI835" s="154"/>
      <c r="RJ835" s="154"/>
      <c r="RK835" s="154"/>
      <c r="RL835" s="154"/>
      <c r="RM835" s="154"/>
      <c r="RN835" s="154"/>
      <c r="RO835" s="154"/>
      <c r="RP835" s="154"/>
      <c r="RQ835" s="154"/>
      <c r="RR835" s="154"/>
      <c r="RS835" s="154"/>
      <c r="RT835" s="154"/>
      <c r="RU835" s="154"/>
      <c r="RV835" s="154"/>
      <c r="RW835" s="154"/>
      <c r="RX835" s="154"/>
      <c r="RY835" s="154"/>
      <c r="RZ835" s="154"/>
      <c r="SA835" s="154"/>
      <c r="SB835" s="154"/>
      <c r="SC835" s="154"/>
      <c r="SD835" s="154"/>
      <c r="SE835" s="154"/>
      <c r="SF835" s="154"/>
      <c r="SG835" s="154"/>
      <c r="SH835" s="154"/>
      <c r="SI835" s="154"/>
      <c r="SJ835" s="154"/>
      <c r="SK835" s="154"/>
      <c r="SL835" s="154"/>
      <c r="SM835" s="154"/>
      <c r="SN835" s="154"/>
      <c r="SO835" s="154"/>
      <c r="SP835" s="154"/>
      <c r="SQ835" s="154"/>
      <c r="SR835" s="154"/>
      <c r="SS835" s="154"/>
      <c r="ST835" s="154"/>
      <c r="SU835" s="154"/>
      <c r="SV835" s="154"/>
      <c r="SW835" s="154"/>
      <c r="SX835" s="154"/>
      <c r="SY835" s="154"/>
      <c r="SZ835" s="154"/>
      <c r="TA835" s="154"/>
      <c r="TB835" s="154"/>
      <c r="TC835" s="154"/>
      <c r="TD835" s="154"/>
      <c r="TE835" s="154"/>
      <c r="TF835" s="154"/>
      <c r="TG835" s="154"/>
      <c r="TH835" s="154"/>
      <c r="TI835" s="154"/>
      <c r="TJ835" s="154"/>
      <c r="TK835" s="154"/>
      <c r="TL835" s="154"/>
      <c r="TM835" s="154"/>
      <c r="TN835" s="154"/>
      <c r="TO835" s="154"/>
      <c r="TP835" s="154"/>
      <c r="TQ835" s="154"/>
      <c r="TR835" s="154"/>
      <c r="TS835" s="154"/>
      <c r="TT835" s="154"/>
      <c r="TU835" s="154"/>
      <c r="TV835" s="154"/>
      <c r="TW835" s="154"/>
      <c r="TX835" s="154"/>
      <c r="TY835" s="154"/>
      <c r="TZ835" s="154"/>
      <c r="UA835" s="154"/>
      <c r="UB835" s="154"/>
      <c r="UC835" s="154"/>
      <c r="UD835" s="154"/>
      <c r="UE835" s="154"/>
      <c r="UF835" s="154"/>
      <c r="UG835" s="154"/>
      <c r="UH835" s="154"/>
      <c r="UI835" s="154"/>
      <c r="UJ835" s="154"/>
      <c r="UK835" s="154"/>
      <c r="UL835" s="154"/>
      <c r="UM835" s="154"/>
      <c r="UN835" s="154"/>
      <c r="UO835" s="154"/>
      <c r="UP835" s="154"/>
      <c r="UQ835" s="154"/>
      <c r="UR835" s="154"/>
      <c r="US835" s="154"/>
      <c r="UT835" s="154"/>
      <c r="UU835" s="154"/>
      <c r="UV835" s="154"/>
      <c r="UW835" s="154"/>
      <c r="UX835" s="154"/>
      <c r="UY835" s="154"/>
      <c r="UZ835" s="154"/>
      <c r="VA835" s="154"/>
      <c r="VB835" s="154"/>
      <c r="VC835" s="154"/>
      <c r="VD835" s="154"/>
      <c r="VE835" s="154"/>
      <c r="VF835" s="154"/>
      <c r="VG835" s="154"/>
      <c r="VH835" s="154"/>
      <c r="VI835" s="154"/>
      <c r="VJ835" s="154"/>
      <c r="VK835" s="154"/>
      <c r="VL835" s="154"/>
      <c r="VM835" s="154"/>
      <c r="VN835" s="154"/>
      <c r="VO835" s="154"/>
      <c r="VP835" s="154"/>
      <c r="VQ835" s="154"/>
      <c r="VR835" s="154"/>
      <c r="VS835" s="154"/>
      <c r="VT835" s="154"/>
      <c r="VU835" s="154"/>
      <c r="VV835" s="154"/>
      <c r="VW835" s="154"/>
    </row>
    <row r="836" spans="1:595" s="157" customFormat="1" ht="91.5" customHeight="1">
      <c r="A836" s="798"/>
      <c r="B836" s="673" t="s">
        <v>1707</v>
      </c>
      <c r="C836" s="657" t="s">
        <v>1708</v>
      </c>
      <c r="D836" s="659" t="s">
        <v>1703</v>
      </c>
      <c r="E836" s="681" t="s">
        <v>1709</v>
      </c>
      <c r="F836" s="653" t="s">
        <v>51</v>
      </c>
      <c r="G836" s="664">
        <v>40855</v>
      </c>
      <c r="H836" s="653" t="s">
        <v>1085</v>
      </c>
      <c r="I836" s="193" t="s">
        <v>352</v>
      </c>
      <c r="J836" s="206" t="s">
        <v>260</v>
      </c>
      <c r="K836" s="212" t="s">
        <v>1710</v>
      </c>
      <c r="L836" s="193" t="s">
        <v>28</v>
      </c>
      <c r="M836" s="152">
        <f>M841+M838+M839+M840</f>
        <v>5884300</v>
      </c>
      <c r="N836" s="152">
        <f>N841+N838+N839+N840</f>
        <v>5792123.9299999997</v>
      </c>
      <c r="O836" s="152">
        <f>O841+O838+O839+O840+O837</f>
        <v>6770075.5300000003</v>
      </c>
      <c r="P836" s="203">
        <f t="shared" ref="P836:R836" si="125">P841+P838+P839+P840</f>
        <v>6242830</v>
      </c>
      <c r="Q836" s="202">
        <f t="shared" si="125"/>
        <v>6242830</v>
      </c>
      <c r="R836" s="202">
        <f t="shared" si="125"/>
        <v>6242830</v>
      </c>
      <c r="S836" s="544"/>
      <c r="T836" s="153"/>
      <c r="U836" s="153"/>
      <c r="V836" s="153"/>
      <c r="W836" s="153"/>
      <c r="X836" s="153"/>
      <c r="Y836" s="153"/>
      <c r="Z836" s="153"/>
      <c r="AA836" s="153"/>
      <c r="AB836" s="153"/>
      <c r="AC836" s="153"/>
      <c r="AD836" s="153"/>
      <c r="AE836" s="153"/>
      <c r="AF836" s="153"/>
      <c r="AG836" s="153"/>
      <c r="AH836" s="153"/>
      <c r="AI836" s="153"/>
      <c r="AJ836" s="153"/>
      <c r="AK836" s="153"/>
      <c r="AL836" s="153"/>
      <c r="AM836" s="153"/>
      <c r="AN836" s="153"/>
      <c r="AO836" s="153"/>
      <c r="AP836" s="153"/>
      <c r="AQ836" s="153"/>
      <c r="AR836" s="153"/>
      <c r="AS836" s="153"/>
      <c r="AT836" s="153"/>
      <c r="AU836" s="154"/>
      <c r="AV836" s="154"/>
      <c r="AW836" s="154"/>
      <c r="AX836" s="154"/>
      <c r="AY836" s="154"/>
      <c r="AZ836" s="154"/>
      <c r="BA836" s="154"/>
      <c r="BB836" s="154"/>
      <c r="BC836" s="154"/>
      <c r="BD836" s="154"/>
      <c r="BE836" s="154"/>
      <c r="BF836" s="154"/>
      <c r="BG836" s="154"/>
      <c r="BH836" s="154"/>
      <c r="BI836" s="154"/>
      <c r="BJ836" s="154"/>
      <c r="BK836" s="154"/>
      <c r="BL836" s="154"/>
      <c r="BM836" s="154"/>
      <c r="BN836" s="154"/>
      <c r="BO836" s="154"/>
      <c r="BP836" s="154"/>
      <c r="BQ836" s="154"/>
      <c r="BR836" s="154"/>
      <c r="BS836" s="154"/>
      <c r="BT836" s="154"/>
      <c r="BU836" s="154"/>
      <c r="BV836" s="154"/>
      <c r="BW836" s="154"/>
      <c r="BX836" s="154"/>
      <c r="BY836" s="154"/>
      <c r="BZ836" s="154"/>
      <c r="CA836" s="154"/>
      <c r="CB836" s="154"/>
      <c r="CC836" s="154"/>
      <c r="CD836" s="154"/>
      <c r="CE836" s="154"/>
      <c r="CF836" s="154"/>
      <c r="CG836" s="154"/>
      <c r="CH836" s="154"/>
      <c r="CI836" s="154"/>
      <c r="CJ836" s="154"/>
      <c r="CK836" s="154"/>
      <c r="CL836" s="154"/>
      <c r="CM836" s="154"/>
      <c r="CN836" s="154"/>
      <c r="CO836" s="154"/>
      <c r="CP836" s="154"/>
      <c r="CQ836" s="154"/>
      <c r="CR836" s="154"/>
      <c r="CS836" s="154"/>
      <c r="CT836" s="154"/>
      <c r="CU836" s="154"/>
      <c r="CV836" s="154"/>
      <c r="CW836" s="154"/>
      <c r="CX836" s="154"/>
      <c r="CY836" s="154"/>
      <c r="CZ836" s="154"/>
      <c r="DA836" s="154"/>
      <c r="DB836" s="154"/>
      <c r="DC836" s="154"/>
      <c r="DD836" s="154"/>
      <c r="DE836" s="154"/>
      <c r="DF836" s="154"/>
      <c r="DG836" s="154"/>
      <c r="DH836" s="154"/>
      <c r="DI836" s="154"/>
      <c r="DJ836" s="154"/>
      <c r="DK836" s="154"/>
      <c r="DL836" s="154"/>
      <c r="DM836" s="154"/>
      <c r="DN836" s="154"/>
      <c r="DO836" s="154"/>
      <c r="DP836" s="154"/>
      <c r="DQ836" s="154"/>
      <c r="DR836" s="154"/>
      <c r="DS836" s="154"/>
      <c r="DT836" s="154"/>
      <c r="DU836" s="154"/>
      <c r="DV836" s="154"/>
      <c r="DW836" s="154"/>
      <c r="DX836" s="154"/>
      <c r="DY836" s="154"/>
      <c r="DZ836" s="154"/>
      <c r="EA836" s="154"/>
      <c r="EB836" s="154"/>
      <c r="EC836" s="154"/>
      <c r="ED836" s="154"/>
      <c r="EE836" s="154"/>
      <c r="EF836" s="154"/>
      <c r="EG836" s="154"/>
      <c r="EH836" s="154"/>
      <c r="EI836" s="154"/>
      <c r="EJ836" s="154"/>
      <c r="EK836" s="154"/>
      <c r="EL836" s="154"/>
      <c r="EM836" s="154"/>
      <c r="EN836" s="154"/>
      <c r="EO836" s="154"/>
      <c r="EP836" s="154"/>
      <c r="EQ836" s="154"/>
      <c r="ER836" s="154"/>
      <c r="ES836" s="154"/>
      <c r="ET836" s="154"/>
      <c r="EU836" s="154"/>
      <c r="EV836" s="154"/>
      <c r="EW836" s="154"/>
      <c r="EX836" s="154"/>
      <c r="EY836" s="154"/>
      <c r="EZ836" s="154"/>
      <c r="FA836" s="154"/>
      <c r="FB836" s="154"/>
      <c r="FC836" s="154"/>
      <c r="FD836" s="154"/>
      <c r="FE836" s="154"/>
      <c r="FF836" s="154"/>
      <c r="FG836" s="154"/>
      <c r="FH836" s="154"/>
      <c r="FI836" s="154"/>
      <c r="FJ836" s="154"/>
      <c r="FK836" s="154"/>
      <c r="FL836" s="154"/>
      <c r="FM836" s="154"/>
      <c r="FN836" s="154"/>
      <c r="FO836" s="154"/>
      <c r="FP836" s="154"/>
      <c r="FQ836" s="154"/>
      <c r="FR836" s="154"/>
      <c r="FS836" s="154"/>
      <c r="FT836" s="154"/>
      <c r="FU836" s="154"/>
      <c r="FV836" s="154"/>
      <c r="FW836" s="154"/>
      <c r="FX836" s="154"/>
      <c r="FY836" s="154"/>
      <c r="FZ836" s="154"/>
      <c r="GA836" s="154"/>
      <c r="GB836" s="154"/>
      <c r="GC836" s="154"/>
      <c r="GD836" s="154"/>
      <c r="GE836" s="154"/>
      <c r="GF836" s="154"/>
      <c r="GG836" s="154"/>
      <c r="GH836" s="154"/>
      <c r="GI836" s="154"/>
      <c r="GJ836" s="154"/>
      <c r="GK836" s="154"/>
      <c r="GL836" s="154"/>
      <c r="GM836" s="154"/>
      <c r="GN836" s="154"/>
      <c r="GO836" s="154"/>
      <c r="GP836" s="154"/>
      <c r="GQ836" s="154"/>
      <c r="GR836" s="154"/>
      <c r="GS836" s="154"/>
      <c r="GT836" s="154"/>
      <c r="GU836" s="154"/>
      <c r="GV836" s="154"/>
      <c r="GW836" s="154"/>
      <c r="GX836" s="154"/>
      <c r="GY836" s="154"/>
      <c r="GZ836" s="154"/>
      <c r="HA836" s="154"/>
      <c r="HB836" s="154"/>
      <c r="HC836" s="154"/>
      <c r="HD836" s="154"/>
      <c r="HE836" s="154"/>
      <c r="HF836" s="154"/>
      <c r="HG836" s="154"/>
      <c r="HH836" s="154"/>
      <c r="HI836" s="154"/>
      <c r="HJ836" s="154"/>
      <c r="HK836" s="154"/>
      <c r="HL836" s="154"/>
      <c r="HM836" s="154"/>
      <c r="HN836" s="154"/>
      <c r="HO836" s="154"/>
      <c r="HP836" s="154"/>
      <c r="HQ836" s="154"/>
      <c r="HR836" s="154"/>
      <c r="HS836" s="154"/>
      <c r="HT836" s="154"/>
      <c r="HU836" s="154"/>
      <c r="HV836" s="154"/>
      <c r="HW836" s="154"/>
      <c r="HX836" s="154"/>
      <c r="HY836" s="154"/>
      <c r="HZ836" s="154"/>
      <c r="IA836" s="154"/>
      <c r="IB836" s="154"/>
      <c r="IC836" s="154"/>
      <c r="ID836" s="154"/>
      <c r="IE836" s="154"/>
      <c r="IF836" s="154"/>
      <c r="IG836" s="154"/>
      <c r="IH836" s="154"/>
      <c r="II836" s="154"/>
      <c r="IJ836" s="154"/>
      <c r="IK836" s="154"/>
      <c r="IL836" s="154"/>
      <c r="IM836" s="154"/>
      <c r="IN836" s="154"/>
      <c r="IO836" s="154"/>
      <c r="IP836" s="154"/>
      <c r="IQ836" s="154"/>
      <c r="IR836" s="154"/>
      <c r="IS836" s="154"/>
      <c r="IT836" s="154"/>
      <c r="IU836" s="154"/>
      <c r="IV836" s="154"/>
      <c r="IW836" s="154"/>
      <c r="IX836" s="154"/>
      <c r="IY836" s="154"/>
      <c r="IZ836" s="154"/>
      <c r="JA836" s="154"/>
      <c r="JB836" s="154"/>
      <c r="JC836" s="154"/>
      <c r="JD836" s="154"/>
      <c r="JE836" s="154"/>
      <c r="JF836" s="154"/>
      <c r="JG836" s="154"/>
      <c r="JH836" s="154"/>
      <c r="JI836" s="154"/>
      <c r="JJ836" s="154"/>
      <c r="JK836" s="154"/>
      <c r="JL836" s="154"/>
      <c r="JM836" s="154"/>
      <c r="JN836" s="154"/>
      <c r="JO836" s="154"/>
      <c r="JP836" s="154"/>
      <c r="JQ836" s="154"/>
      <c r="JR836" s="154"/>
      <c r="JS836" s="154"/>
      <c r="JT836" s="154"/>
      <c r="JU836" s="154"/>
      <c r="JV836" s="154"/>
      <c r="JW836" s="154"/>
      <c r="JX836" s="154"/>
      <c r="JY836" s="154"/>
      <c r="JZ836" s="154"/>
      <c r="KA836" s="154"/>
      <c r="KB836" s="154"/>
      <c r="KC836" s="154"/>
      <c r="KD836" s="154"/>
      <c r="KE836" s="154"/>
      <c r="KF836" s="154"/>
      <c r="KG836" s="154"/>
      <c r="KH836" s="154"/>
      <c r="KI836" s="154"/>
      <c r="KJ836" s="154"/>
      <c r="KK836" s="154"/>
      <c r="KL836" s="154"/>
      <c r="KM836" s="154"/>
      <c r="KN836" s="154"/>
      <c r="KO836" s="154"/>
      <c r="KP836" s="154"/>
      <c r="KQ836" s="154"/>
      <c r="KR836" s="154"/>
      <c r="KS836" s="154"/>
      <c r="KT836" s="154"/>
      <c r="KU836" s="154"/>
      <c r="KV836" s="154"/>
      <c r="KW836" s="154"/>
      <c r="KX836" s="154"/>
      <c r="KY836" s="154"/>
      <c r="KZ836" s="154"/>
      <c r="LA836" s="154"/>
      <c r="LB836" s="154"/>
      <c r="LC836" s="154"/>
      <c r="LD836" s="154"/>
      <c r="LE836" s="154"/>
      <c r="LF836" s="154"/>
      <c r="LG836" s="154"/>
      <c r="LH836" s="154"/>
      <c r="LI836" s="154"/>
      <c r="LJ836" s="154"/>
      <c r="LK836" s="154"/>
      <c r="LL836" s="154"/>
      <c r="LM836" s="154"/>
      <c r="LN836" s="154"/>
      <c r="LO836" s="154"/>
      <c r="LP836" s="154"/>
      <c r="LQ836" s="154"/>
      <c r="LR836" s="154"/>
      <c r="LS836" s="154"/>
      <c r="LT836" s="154"/>
      <c r="LU836" s="154"/>
      <c r="LV836" s="154"/>
      <c r="LW836" s="154"/>
      <c r="LX836" s="154"/>
      <c r="LY836" s="154"/>
      <c r="LZ836" s="154"/>
      <c r="MA836" s="154"/>
      <c r="MB836" s="154"/>
      <c r="MC836" s="154"/>
      <c r="MD836" s="154"/>
      <c r="ME836" s="154"/>
      <c r="MF836" s="154"/>
      <c r="MG836" s="154"/>
      <c r="MH836" s="154"/>
      <c r="MI836" s="154"/>
      <c r="MJ836" s="154"/>
      <c r="MK836" s="154"/>
      <c r="ML836" s="154"/>
      <c r="MM836" s="154"/>
      <c r="MN836" s="154"/>
      <c r="MO836" s="154"/>
      <c r="MP836" s="154"/>
      <c r="MQ836" s="154"/>
      <c r="MR836" s="154"/>
      <c r="MS836" s="154"/>
      <c r="MT836" s="154"/>
      <c r="MU836" s="154"/>
      <c r="MV836" s="154"/>
      <c r="MW836" s="154"/>
      <c r="MX836" s="154"/>
      <c r="MY836" s="154"/>
      <c r="MZ836" s="154"/>
      <c r="NA836" s="154"/>
      <c r="NB836" s="154"/>
      <c r="NC836" s="154"/>
      <c r="ND836" s="154"/>
      <c r="NE836" s="154"/>
      <c r="NF836" s="154"/>
      <c r="NG836" s="154"/>
      <c r="NH836" s="154"/>
      <c r="NI836" s="154"/>
      <c r="NJ836" s="154"/>
      <c r="NK836" s="154"/>
      <c r="NL836" s="154"/>
      <c r="NM836" s="154"/>
      <c r="NN836" s="154"/>
      <c r="NO836" s="154"/>
      <c r="NP836" s="154"/>
      <c r="NQ836" s="154"/>
      <c r="NR836" s="154"/>
      <c r="NS836" s="154"/>
      <c r="NT836" s="154"/>
      <c r="NU836" s="154"/>
      <c r="NV836" s="154"/>
      <c r="NW836" s="154"/>
      <c r="NX836" s="154"/>
      <c r="NY836" s="154"/>
      <c r="NZ836" s="154"/>
      <c r="OA836" s="154"/>
      <c r="OB836" s="154"/>
      <c r="OC836" s="154"/>
      <c r="OD836" s="154"/>
      <c r="OE836" s="154"/>
      <c r="OF836" s="154"/>
      <c r="OG836" s="154"/>
      <c r="OH836" s="154"/>
      <c r="OI836" s="154"/>
      <c r="OJ836" s="154"/>
      <c r="OK836" s="154"/>
      <c r="OL836" s="154"/>
      <c r="OM836" s="154"/>
      <c r="ON836" s="154"/>
      <c r="OO836" s="154"/>
      <c r="OP836" s="154"/>
      <c r="OQ836" s="154"/>
      <c r="OR836" s="154"/>
      <c r="OS836" s="154"/>
      <c r="OT836" s="154"/>
      <c r="OU836" s="154"/>
      <c r="OV836" s="154"/>
      <c r="OW836" s="154"/>
      <c r="OX836" s="154"/>
      <c r="OY836" s="154"/>
      <c r="OZ836" s="154"/>
      <c r="PA836" s="154"/>
      <c r="PB836" s="154"/>
      <c r="PC836" s="154"/>
      <c r="PD836" s="154"/>
      <c r="PE836" s="154"/>
      <c r="PF836" s="154"/>
      <c r="PG836" s="154"/>
      <c r="PH836" s="154"/>
      <c r="PI836" s="154"/>
      <c r="PJ836" s="154"/>
      <c r="PK836" s="154"/>
      <c r="PL836" s="154"/>
      <c r="PM836" s="154"/>
      <c r="PN836" s="154"/>
      <c r="PO836" s="154"/>
      <c r="PP836" s="154"/>
      <c r="PQ836" s="154"/>
      <c r="PR836" s="154"/>
      <c r="PS836" s="154"/>
      <c r="PT836" s="154"/>
      <c r="PU836" s="154"/>
      <c r="PV836" s="154"/>
      <c r="PW836" s="154"/>
      <c r="PX836" s="154"/>
      <c r="PY836" s="154"/>
      <c r="PZ836" s="154"/>
      <c r="QA836" s="154"/>
      <c r="QB836" s="154"/>
      <c r="QC836" s="154"/>
      <c r="QD836" s="154"/>
      <c r="QE836" s="154"/>
      <c r="QF836" s="154"/>
      <c r="QG836" s="154"/>
      <c r="QH836" s="154"/>
      <c r="QI836" s="154"/>
      <c r="QJ836" s="154"/>
      <c r="QK836" s="154"/>
      <c r="QL836" s="154"/>
      <c r="QM836" s="154"/>
      <c r="QN836" s="154"/>
      <c r="QO836" s="154"/>
      <c r="QP836" s="154"/>
      <c r="QQ836" s="154"/>
      <c r="QR836" s="154"/>
      <c r="QS836" s="154"/>
      <c r="QT836" s="154"/>
      <c r="QU836" s="154"/>
      <c r="QV836" s="154"/>
      <c r="QW836" s="154"/>
      <c r="QX836" s="154"/>
      <c r="QY836" s="154"/>
      <c r="QZ836" s="154"/>
      <c r="RA836" s="154"/>
      <c r="RB836" s="154"/>
      <c r="RC836" s="154"/>
      <c r="RD836" s="154"/>
      <c r="RE836" s="154"/>
      <c r="RF836" s="154"/>
      <c r="RG836" s="154"/>
      <c r="RH836" s="154"/>
      <c r="RI836" s="154"/>
      <c r="RJ836" s="154"/>
      <c r="RK836" s="154"/>
      <c r="RL836" s="154"/>
      <c r="RM836" s="154"/>
      <c r="RN836" s="154"/>
      <c r="RO836" s="154"/>
      <c r="RP836" s="154"/>
      <c r="RQ836" s="154"/>
      <c r="RR836" s="154"/>
      <c r="RS836" s="154"/>
      <c r="RT836" s="154"/>
      <c r="RU836" s="154"/>
      <c r="RV836" s="154"/>
      <c r="RW836" s="154"/>
      <c r="RX836" s="154"/>
      <c r="RY836" s="154"/>
      <c r="RZ836" s="154"/>
      <c r="SA836" s="154"/>
      <c r="SB836" s="154"/>
      <c r="SC836" s="154"/>
      <c r="SD836" s="154"/>
      <c r="SE836" s="154"/>
      <c r="SF836" s="154"/>
      <c r="SG836" s="154"/>
      <c r="SH836" s="154"/>
      <c r="SI836" s="154"/>
      <c r="SJ836" s="154"/>
      <c r="SK836" s="154"/>
      <c r="SL836" s="154"/>
      <c r="SM836" s="154"/>
      <c r="SN836" s="154"/>
      <c r="SO836" s="154"/>
      <c r="SP836" s="154"/>
      <c r="SQ836" s="154"/>
      <c r="SR836" s="154"/>
      <c r="SS836" s="154"/>
      <c r="ST836" s="154"/>
      <c r="SU836" s="154"/>
      <c r="SV836" s="154"/>
      <c r="SW836" s="154"/>
      <c r="SX836" s="154"/>
      <c r="SY836" s="154"/>
      <c r="SZ836" s="154"/>
      <c r="TA836" s="154"/>
      <c r="TB836" s="154"/>
      <c r="TC836" s="154"/>
      <c r="TD836" s="154"/>
      <c r="TE836" s="154"/>
      <c r="TF836" s="154"/>
      <c r="TG836" s="154"/>
      <c r="TH836" s="154"/>
      <c r="TI836" s="154"/>
      <c r="TJ836" s="154"/>
      <c r="TK836" s="154"/>
      <c r="TL836" s="154"/>
      <c r="TM836" s="154"/>
      <c r="TN836" s="154"/>
      <c r="TO836" s="154"/>
      <c r="TP836" s="154"/>
      <c r="TQ836" s="154"/>
      <c r="TR836" s="154"/>
      <c r="TS836" s="154"/>
      <c r="TT836" s="154"/>
      <c r="TU836" s="154"/>
      <c r="TV836" s="154"/>
      <c r="TW836" s="154"/>
      <c r="TX836" s="154"/>
      <c r="TY836" s="154"/>
      <c r="TZ836" s="154"/>
      <c r="UA836" s="154"/>
      <c r="UB836" s="154"/>
      <c r="UC836" s="154"/>
      <c r="UD836" s="154"/>
      <c r="UE836" s="154"/>
      <c r="UF836" s="154"/>
      <c r="UG836" s="154"/>
      <c r="UH836" s="154"/>
      <c r="UI836" s="154"/>
      <c r="UJ836" s="154"/>
      <c r="UK836" s="154"/>
      <c r="UL836" s="154"/>
      <c r="UM836" s="154"/>
      <c r="UN836" s="154"/>
      <c r="UO836" s="154"/>
      <c r="UP836" s="154"/>
      <c r="UQ836" s="154"/>
      <c r="UR836" s="154"/>
      <c r="US836" s="154"/>
      <c r="UT836" s="154"/>
      <c r="UU836" s="154"/>
      <c r="UV836" s="154"/>
      <c r="UW836" s="154"/>
      <c r="UX836" s="154"/>
      <c r="UY836" s="154"/>
      <c r="UZ836" s="154"/>
      <c r="VA836" s="154"/>
      <c r="VB836" s="154"/>
      <c r="VC836" s="154"/>
      <c r="VD836" s="154"/>
      <c r="VE836" s="154"/>
      <c r="VF836" s="154"/>
      <c r="VG836" s="154"/>
      <c r="VH836" s="154"/>
      <c r="VI836" s="154"/>
      <c r="VJ836" s="154"/>
      <c r="VK836" s="154"/>
      <c r="VL836" s="154"/>
      <c r="VM836" s="154"/>
      <c r="VN836" s="154"/>
      <c r="VO836" s="154"/>
      <c r="VP836" s="154"/>
      <c r="VQ836" s="154"/>
      <c r="VR836" s="154"/>
      <c r="VS836" s="154"/>
      <c r="VT836" s="154"/>
      <c r="VU836" s="154"/>
      <c r="VV836" s="154"/>
      <c r="VW836" s="154"/>
    </row>
    <row r="837" spans="1:595" s="157" customFormat="1" ht="22.5" customHeight="1">
      <c r="A837" s="798"/>
      <c r="B837" s="688"/>
      <c r="C837" s="676"/>
      <c r="D837" s="680"/>
      <c r="E837" s="682"/>
      <c r="F837" s="663"/>
      <c r="G837" s="665"/>
      <c r="H837" s="663"/>
      <c r="I837" s="175" t="s">
        <v>352</v>
      </c>
      <c r="J837" s="175" t="s">
        <v>260</v>
      </c>
      <c r="K837" s="200" t="s">
        <v>1710</v>
      </c>
      <c r="L837" s="200" t="s">
        <v>112</v>
      </c>
      <c r="M837" s="155"/>
      <c r="N837" s="155"/>
      <c r="O837" s="155">
        <v>675.53</v>
      </c>
      <c r="P837" s="199">
        <v>0</v>
      </c>
      <c r="Q837" s="155">
        <v>0</v>
      </c>
      <c r="R837" s="155">
        <v>0</v>
      </c>
      <c r="S837" s="546"/>
      <c r="T837" s="153"/>
      <c r="U837" s="153"/>
      <c r="V837" s="153"/>
      <c r="W837" s="153"/>
      <c r="X837" s="153"/>
      <c r="Y837" s="153"/>
      <c r="Z837" s="153"/>
      <c r="AA837" s="153"/>
      <c r="AB837" s="153"/>
      <c r="AC837" s="153"/>
      <c r="AD837" s="153"/>
      <c r="AE837" s="153"/>
      <c r="AF837" s="153"/>
      <c r="AG837" s="153"/>
      <c r="AH837" s="153"/>
      <c r="AI837" s="153"/>
      <c r="AJ837" s="153"/>
      <c r="AK837" s="153"/>
      <c r="AL837" s="153"/>
      <c r="AM837" s="153"/>
      <c r="AN837" s="153"/>
      <c r="AO837" s="153"/>
      <c r="AP837" s="153"/>
      <c r="AQ837" s="153"/>
      <c r="AR837" s="153"/>
      <c r="AS837" s="153"/>
      <c r="AT837" s="153"/>
      <c r="AU837" s="154"/>
      <c r="AV837" s="154"/>
      <c r="AW837" s="154"/>
      <c r="AX837" s="154"/>
      <c r="AY837" s="154"/>
      <c r="AZ837" s="154"/>
      <c r="BA837" s="154"/>
      <c r="BB837" s="154"/>
      <c r="BC837" s="154"/>
      <c r="BD837" s="154"/>
      <c r="BE837" s="154"/>
      <c r="BF837" s="154"/>
      <c r="BG837" s="154"/>
      <c r="BH837" s="154"/>
      <c r="BI837" s="154"/>
      <c r="BJ837" s="154"/>
      <c r="BK837" s="154"/>
      <c r="BL837" s="154"/>
      <c r="BM837" s="154"/>
      <c r="BN837" s="154"/>
      <c r="BO837" s="154"/>
      <c r="BP837" s="154"/>
      <c r="BQ837" s="154"/>
      <c r="BR837" s="154"/>
      <c r="BS837" s="154"/>
      <c r="BT837" s="154"/>
      <c r="BU837" s="154"/>
      <c r="BV837" s="154"/>
      <c r="BW837" s="154"/>
      <c r="BX837" s="154"/>
      <c r="BY837" s="154"/>
      <c r="BZ837" s="154"/>
      <c r="CA837" s="154"/>
      <c r="CB837" s="154"/>
      <c r="CC837" s="154"/>
      <c r="CD837" s="154"/>
      <c r="CE837" s="154"/>
      <c r="CF837" s="154"/>
      <c r="CG837" s="154"/>
      <c r="CH837" s="154"/>
      <c r="CI837" s="154"/>
      <c r="CJ837" s="154"/>
      <c r="CK837" s="154"/>
      <c r="CL837" s="154"/>
      <c r="CM837" s="154"/>
      <c r="CN837" s="154"/>
      <c r="CO837" s="154"/>
      <c r="CP837" s="154"/>
      <c r="CQ837" s="154"/>
      <c r="CR837" s="154"/>
      <c r="CS837" s="154"/>
      <c r="CT837" s="154"/>
      <c r="CU837" s="154"/>
      <c r="CV837" s="154"/>
      <c r="CW837" s="154"/>
      <c r="CX837" s="154"/>
      <c r="CY837" s="154"/>
      <c r="CZ837" s="154"/>
      <c r="DA837" s="154"/>
      <c r="DB837" s="154"/>
      <c r="DC837" s="154"/>
      <c r="DD837" s="154"/>
      <c r="DE837" s="154"/>
      <c r="DF837" s="154"/>
      <c r="DG837" s="154"/>
      <c r="DH837" s="154"/>
      <c r="DI837" s="154"/>
      <c r="DJ837" s="154"/>
      <c r="DK837" s="154"/>
      <c r="DL837" s="154"/>
      <c r="DM837" s="154"/>
      <c r="DN837" s="154"/>
      <c r="DO837" s="154"/>
      <c r="DP837" s="154"/>
      <c r="DQ837" s="154"/>
      <c r="DR837" s="154"/>
      <c r="DS837" s="154"/>
      <c r="DT837" s="154"/>
      <c r="DU837" s="154"/>
      <c r="DV837" s="154"/>
      <c r="DW837" s="154"/>
      <c r="DX837" s="154"/>
      <c r="DY837" s="154"/>
      <c r="DZ837" s="154"/>
      <c r="EA837" s="154"/>
      <c r="EB837" s="154"/>
      <c r="EC837" s="154"/>
      <c r="ED837" s="154"/>
      <c r="EE837" s="154"/>
      <c r="EF837" s="154"/>
      <c r="EG837" s="154"/>
      <c r="EH837" s="154"/>
      <c r="EI837" s="154"/>
      <c r="EJ837" s="154"/>
      <c r="EK837" s="154"/>
      <c r="EL837" s="154"/>
      <c r="EM837" s="154"/>
      <c r="EN837" s="154"/>
      <c r="EO837" s="154"/>
      <c r="EP837" s="154"/>
      <c r="EQ837" s="154"/>
      <c r="ER837" s="154"/>
      <c r="ES837" s="154"/>
      <c r="ET837" s="154"/>
      <c r="EU837" s="154"/>
      <c r="EV837" s="154"/>
      <c r="EW837" s="154"/>
      <c r="EX837" s="154"/>
      <c r="EY837" s="154"/>
      <c r="EZ837" s="154"/>
      <c r="FA837" s="154"/>
      <c r="FB837" s="154"/>
      <c r="FC837" s="154"/>
      <c r="FD837" s="154"/>
      <c r="FE837" s="154"/>
      <c r="FF837" s="154"/>
      <c r="FG837" s="154"/>
      <c r="FH837" s="154"/>
      <c r="FI837" s="154"/>
      <c r="FJ837" s="154"/>
      <c r="FK837" s="154"/>
      <c r="FL837" s="154"/>
      <c r="FM837" s="154"/>
      <c r="FN837" s="154"/>
      <c r="FO837" s="154"/>
      <c r="FP837" s="154"/>
      <c r="FQ837" s="154"/>
      <c r="FR837" s="154"/>
      <c r="FS837" s="154"/>
      <c r="FT837" s="154"/>
      <c r="FU837" s="154"/>
      <c r="FV837" s="154"/>
      <c r="FW837" s="154"/>
      <c r="FX837" s="154"/>
      <c r="FY837" s="154"/>
      <c r="FZ837" s="154"/>
      <c r="GA837" s="154"/>
      <c r="GB837" s="154"/>
      <c r="GC837" s="154"/>
      <c r="GD837" s="154"/>
      <c r="GE837" s="154"/>
      <c r="GF837" s="154"/>
      <c r="GG837" s="154"/>
      <c r="GH837" s="154"/>
      <c r="GI837" s="154"/>
      <c r="GJ837" s="154"/>
      <c r="GK837" s="154"/>
      <c r="GL837" s="154"/>
      <c r="GM837" s="154"/>
      <c r="GN837" s="154"/>
      <c r="GO837" s="154"/>
      <c r="GP837" s="154"/>
      <c r="GQ837" s="154"/>
      <c r="GR837" s="154"/>
      <c r="GS837" s="154"/>
      <c r="GT837" s="154"/>
      <c r="GU837" s="154"/>
      <c r="GV837" s="154"/>
      <c r="GW837" s="154"/>
      <c r="GX837" s="154"/>
      <c r="GY837" s="154"/>
      <c r="GZ837" s="154"/>
      <c r="HA837" s="154"/>
      <c r="HB837" s="154"/>
      <c r="HC837" s="154"/>
      <c r="HD837" s="154"/>
      <c r="HE837" s="154"/>
      <c r="HF837" s="154"/>
      <c r="HG837" s="154"/>
      <c r="HH837" s="154"/>
      <c r="HI837" s="154"/>
      <c r="HJ837" s="154"/>
      <c r="HK837" s="154"/>
      <c r="HL837" s="154"/>
      <c r="HM837" s="154"/>
      <c r="HN837" s="154"/>
      <c r="HO837" s="154"/>
      <c r="HP837" s="154"/>
      <c r="HQ837" s="154"/>
      <c r="HR837" s="154"/>
      <c r="HS837" s="154"/>
      <c r="HT837" s="154"/>
      <c r="HU837" s="154"/>
      <c r="HV837" s="154"/>
      <c r="HW837" s="154"/>
      <c r="HX837" s="154"/>
      <c r="HY837" s="154"/>
      <c r="HZ837" s="154"/>
      <c r="IA837" s="154"/>
      <c r="IB837" s="154"/>
      <c r="IC837" s="154"/>
      <c r="ID837" s="154"/>
      <c r="IE837" s="154"/>
      <c r="IF837" s="154"/>
      <c r="IG837" s="154"/>
      <c r="IH837" s="154"/>
      <c r="II837" s="154"/>
      <c r="IJ837" s="154"/>
      <c r="IK837" s="154"/>
      <c r="IL837" s="154"/>
      <c r="IM837" s="154"/>
      <c r="IN837" s="154"/>
      <c r="IO837" s="154"/>
      <c r="IP837" s="154"/>
      <c r="IQ837" s="154"/>
      <c r="IR837" s="154"/>
      <c r="IS837" s="154"/>
      <c r="IT837" s="154"/>
      <c r="IU837" s="154"/>
      <c r="IV837" s="154"/>
      <c r="IW837" s="154"/>
      <c r="IX837" s="154"/>
      <c r="IY837" s="154"/>
      <c r="IZ837" s="154"/>
      <c r="JA837" s="154"/>
      <c r="JB837" s="154"/>
      <c r="JC837" s="154"/>
      <c r="JD837" s="154"/>
      <c r="JE837" s="154"/>
      <c r="JF837" s="154"/>
      <c r="JG837" s="154"/>
      <c r="JH837" s="154"/>
      <c r="JI837" s="154"/>
      <c r="JJ837" s="154"/>
      <c r="JK837" s="154"/>
      <c r="JL837" s="154"/>
      <c r="JM837" s="154"/>
      <c r="JN837" s="154"/>
      <c r="JO837" s="154"/>
      <c r="JP837" s="154"/>
      <c r="JQ837" s="154"/>
      <c r="JR837" s="154"/>
      <c r="JS837" s="154"/>
      <c r="JT837" s="154"/>
      <c r="JU837" s="154"/>
      <c r="JV837" s="154"/>
      <c r="JW837" s="154"/>
      <c r="JX837" s="154"/>
      <c r="JY837" s="154"/>
      <c r="JZ837" s="154"/>
      <c r="KA837" s="154"/>
      <c r="KB837" s="154"/>
      <c r="KC837" s="154"/>
      <c r="KD837" s="154"/>
      <c r="KE837" s="154"/>
      <c r="KF837" s="154"/>
      <c r="KG837" s="154"/>
      <c r="KH837" s="154"/>
      <c r="KI837" s="154"/>
      <c r="KJ837" s="154"/>
      <c r="KK837" s="154"/>
      <c r="KL837" s="154"/>
      <c r="KM837" s="154"/>
      <c r="KN837" s="154"/>
      <c r="KO837" s="154"/>
      <c r="KP837" s="154"/>
      <c r="KQ837" s="154"/>
      <c r="KR837" s="154"/>
      <c r="KS837" s="154"/>
      <c r="KT837" s="154"/>
      <c r="KU837" s="154"/>
      <c r="KV837" s="154"/>
      <c r="KW837" s="154"/>
      <c r="KX837" s="154"/>
      <c r="KY837" s="154"/>
      <c r="KZ837" s="154"/>
      <c r="LA837" s="154"/>
      <c r="LB837" s="154"/>
      <c r="LC837" s="154"/>
      <c r="LD837" s="154"/>
      <c r="LE837" s="154"/>
      <c r="LF837" s="154"/>
      <c r="LG837" s="154"/>
      <c r="LH837" s="154"/>
      <c r="LI837" s="154"/>
      <c r="LJ837" s="154"/>
      <c r="LK837" s="154"/>
      <c r="LL837" s="154"/>
      <c r="LM837" s="154"/>
      <c r="LN837" s="154"/>
      <c r="LO837" s="154"/>
      <c r="LP837" s="154"/>
      <c r="LQ837" s="154"/>
      <c r="LR837" s="154"/>
      <c r="LS837" s="154"/>
      <c r="LT837" s="154"/>
      <c r="LU837" s="154"/>
      <c r="LV837" s="154"/>
      <c r="LW837" s="154"/>
      <c r="LX837" s="154"/>
      <c r="LY837" s="154"/>
      <c r="LZ837" s="154"/>
      <c r="MA837" s="154"/>
      <c r="MB837" s="154"/>
      <c r="MC837" s="154"/>
      <c r="MD837" s="154"/>
      <c r="ME837" s="154"/>
      <c r="MF837" s="154"/>
      <c r="MG837" s="154"/>
      <c r="MH837" s="154"/>
      <c r="MI837" s="154"/>
      <c r="MJ837" s="154"/>
      <c r="MK837" s="154"/>
      <c r="ML837" s="154"/>
      <c r="MM837" s="154"/>
      <c r="MN837" s="154"/>
      <c r="MO837" s="154"/>
      <c r="MP837" s="154"/>
      <c r="MQ837" s="154"/>
      <c r="MR837" s="154"/>
      <c r="MS837" s="154"/>
      <c r="MT837" s="154"/>
      <c r="MU837" s="154"/>
      <c r="MV837" s="154"/>
      <c r="MW837" s="154"/>
      <c r="MX837" s="154"/>
      <c r="MY837" s="154"/>
      <c r="MZ837" s="154"/>
      <c r="NA837" s="154"/>
      <c r="NB837" s="154"/>
      <c r="NC837" s="154"/>
      <c r="ND837" s="154"/>
      <c r="NE837" s="154"/>
      <c r="NF837" s="154"/>
      <c r="NG837" s="154"/>
      <c r="NH837" s="154"/>
      <c r="NI837" s="154"/>
      <c r="NJ837" s="154"/>
      <c r="NK837" s="154"/>
      <c r="NL837" s="154"/>
      <c r="NM837" s="154"/>
      <c r="NN837" s="154"/>
      <c r="NO837" s="154"/>
      <c r="NP837" s="154"/>
      <c r="NQ837" s="154"/>
      <c r="NR837" s="154"/>
      <c r="NS837" s="154"/>
      <c r="NT837" s="154"/>
      <c r="NU837" s="154"/>
      <c r="NV837" s="154"/>
      <c r="NW837" s="154"/>
      <c r="NX837" s="154"/>
      <c r="NY837" s="154"/>
      <c r="NZ837" s="154"/>
      <c r="OA837" s="154"/>
      <c r="OB837" s="154"/>
      <c r="OC837" s="154"/>
      <c r="OD837" s="154"/>
      <c r="OE837" s="154"/>
      <c r="OF837" s="154"/>
      <c r="OG837" s="154"/>
      <c r="OH837" s="154"/>
      <c r="OI837" s="154"/>
      <c r="OJ837" s="154"/>
      <c r="OK837" s="154"/>
      <c r="OL837" s="154"/>
      <c r="OM837" s="154"/>
      <c r="ON837" s="154"/>
      <c r="OO837" s="154"/>
      <c r="OP837" s="154"/>
      <c r="OQ837" s="154"/>
      <c r="OR837" s="154"/>
      <c r="OS837" s="154"/>
      <c r="OT837" s="154"/>
      <c r="OU837" s="154"/>
      <c r="OV837" s="154"/>
      <c r="OW837" s="154"/>
      <c r="OX837" s="154"/>
      <c r="OY837" s="154"/>
      <c r="OZ837" s="154"/>
      <c r="PA837" s="154"/>
      <c r="PB837" s="154"/>
      <c r="PC837" s="154"/>
      <c r="PD837" s="154"/>
      <c r="PE837" s="154"/>
      <c r="PF837" s="154"/>
      <c r="PG837" s="154"/>
      <c r="PH837" s="154"/>
      <c r="PI837" s="154"/>
      <c r="PJ837" s="154"/>
      <c r="PK837" s="154"/>
      <c r="PL837" s="154"/>
      <c r="PM837" s="154"/>
      <c r="PN837" s="154"/>
      <c r="PO837" s="154"/>
      <c r="PP837" s="154"/>
      <c r="PQ837" s="154"/>
      <c r="PR837" s="154"/>
      <c r="PS837" s="154"/>
      <c r="PT837" s="154"/>
      <c r="PU837" s="154"/>
      <c r="PV837" s="154"/>
      <c r="PW837" s="154"/>
      <c r="PX837" s="154"/>
      <c r="PY837" s="154"/>
      <c r="PZ837" s="154"/>
      <c r="QA837" s="154"/>
      <c r="QB837" s="154"/>
      <c r="QC837" s="154"/>
      <c r="QD837" s="154"/>
      <c r="QE837" s="154"/>
      <c r="QF837" s="154"/>
      <c r="QG837" s="154"/>
      <c r="QH837" s="154"/>
      <c r="QI837" s="154"/>
      <c r="QJ837" s="154"/>
      <c r="QK837" s="154"/>
      <c r="QL837" s="154"/>
      <c r="QM837" s="154"/>
      <c r="QN837" s="154"/>
      <c r="QO837" s="154"/>
      <c r="QP837" s="154"/>
      <c r="QQ837" s="154"/>
      <c r="QR837" s="154"/>
      <c r="QS837" s="154"/>
      <c r="QT837" s="154"/>
      <c r="QU837" s="154"/>
      <c r="QV837" s="154"/>
      <c r="QW837" s="154"/>
      <c r="QX837" s="154"/>
      <c r="QY837" s="154"/>
      <c r="QZ837" s="154"/>
      <c r="RA837" s="154"/>
      <c r="RB837" s="154"/>
      <c r="RC837" s="154"/>
      <c r="RD837" s="154"/>
      <c r="RE837" s="154"/>
      <c r="RF837" s="154"/>
      <c r="RG837" s="154"/>
      <c r="RH837" s="154"/>
      <c r="RI837" s="154"/>
      <c r="RJ837" s="154"/>
      <c r="RK837" s="154"/>
      <c r="RL837" s="154"/>
      <c r="RM837" s="154"/>
      <c r="RN837" s="154"/>
      <c r="RO837" s="154"/>
      <c r="RP837" s="154"/>
      <c r="RQ837" s="154"/>
      <c r="RR837" s="154"/>
      <c r="RS837" s="154"/>
      <c r="RT837" s="154"/>
      <c r="RU837" s="154"/>
      <c r="RV837" s="154"/>
      <c r="RW837" s="154"/>
      <c r="RX837" s="154"/>
      <c r="RY837" s="154"/>
      <c r="RZ837" s="154"/>
      <c r="SA837" s="154"/>
      <c r="SB837" s="154"/>
      <c r="SC837" s="154"/>
      <c r="SD837" s="154"/>
      <c r="SE837" s="154"/>
      <c r="SF837" s="154"/>
      <c r="SG837" s="154"/>
      <c r="SH837" s="154"/>
      <c r="SI837" s="154"/>
      <c r="SJ837" s="154"/>
      <c r="SK837" s="154"/>
      <c r="SL837" s="154"/>
      <c r="SM837" s="154"/>
      <c r="SN837" s="154"/>
      <c r="SO837" s="154"/>
      <c r="SP837" s="154"/>
      <c r="SQ837" s="154"/>
      <c r="SR837" s="154"/>
      <c r="SS837" s="154"/>
      <c r="ST837" s="154"/>
      <c r="SU837" s="154"/>
      <c r="SV837" s="154"/>
      <c r="SW837" s="154"/>
      <c r="SX837" s="154"/>
      <c r="SY837" s="154"/>
      <c r="SZ837" s="154"/>
      <c r="TA837" s="154"/>
      <c r="TB837" s="154"/>
      <c r="TC837" s="154"/>
      <c r="TD837" s="154"/>
      <c r="TE837" s="154"/>
      <c r="TF837" s="154"/>
      <c r="TG837" s="154"/>
      <c r="TH837" s="154"/>
      <c r="TI837" s="154"/>
      <c r="TJ837" s="154"/>
      <c r="TK837" s="154"/>
      <c r="TL837" s="154"/>
      <c r="TM837" s="154"/>
      <c r="TN837" s="154"/>
      <c r="TO837" s="154"/>
      <c r="TP837" s="154"/>
      <c r="TQ837" s="154"/>
      <c r="TR837" s="154"/>
      <c r="TS837" s="154"/>
      <c r="TT837" s="154"/>
      <c r="TU837" s="154"/>
      <c r="TV837" s="154"/>
      <c r="TW837" s="154"/>
      <c r="TX837" s="154"/>
      <c r="TY837" s="154"/>
      <c r="TZ837" s="154"/>
      <c r="UA837" s="154"/>
      <c r="UB837" s="154"/>
      <c r="UC837" s="154"/>
      <c r="UD837" s="154"/>
      <c r="UE837" s="154"/>
      <c r="UF837" s="154"/>
      <c r="UG837" s="154"/>
      <c r="UH837" s="154"/>
      <c r="UI837" s="154"/>
      <c r="UJ837" s="154"/>
      <c r="UK837" s="154"/>
      <c r="UL837" s="154"/>
      <c r="UM837" s="154"/>
      <c r="UN837" s="154"/>
      <c r="UO837" s="154"/>
      <c r="UP837" s="154"/>
      <c r="UQ837" s="154"/>
      <c r="UR837" s="154"/>
      <c r="US837" s="154"/>
      <c r="UT837" s="154"/>
      <c r="UU837" s="154"/>
      <c r="UV837" s="154"/>
      <c r="UW837" s="154"/>
      <c r="UX837" s="154"/>
      <c r="UY837" s="154"/>
      <c r="UZ837" s="154"/>
      <c r="VA837" s="154"/>
      <c r="VB837" s="154"/>
      <c r="VC837" s="154"/>
      <c r="VD837" s="154"/>
      <c r="VE837" s="154"/>
      <c r="VF837" s="154"/>
      <c r="VG837" s="154"/>
      <c r="VH837" s="154"/>
      <c r="VI837" s="154"/>
      <c r="VJ837" s="154"/>
      <c r="VK837" s="154"/>
      <c r="VL837" s="154"/>
      <c r="VM837" s="154"/>
      <c r="VN837" s="154"/>
      <c r="VO837" s="154"/>
      <c r="VP837" s="154"/>
      <c r="VQ837" s="154"/>
      <c r="VR837" s="154"/>
      <c r="VS837" s="154"/>
      <c r="VT837" s="154"/>
      <c r="VU837" s="154"/>
      <c r="VV837" s="154"/>
      <c r="VW837" s="154"/>
    </row>
    <row r="838" spans="1:595" s="153" customFormat="1" ht="29.25" customHeight="1">
      <c r="A838" s="798"/>
      <c r="B838" s="674"/>
      <c r="C838" s="676"/>
      <c r="D838" s="680"/>
      <c r="E838" s="661" t="s">
        <v>1711</v>
      </c>
      <c r="F838" s="653" t="s">
        <v>51</v>
      </c>
      <c r="G838" s="664">
        <v>39675</v>
      </c>
      <c r="H838" s="653" t="s">
        <v>1085</v>
      </c>
      <c r="I838" s="175" t="s">
        <v>352</v>
      </c>
      <c r="J838" s="175" t="s">
        <v>260</v>
      </c>
      <c r="K838" s="200" t="s">
        <v>1710</v>
      </c>
      <c r="L838" s="200" t="s">
        <v>148</v>
      </c>
      <c r="M838" s="155">
        <v>4262200</v>
      </c>
      <c r="N838" s="155">
        <v>4193324.21</v>
      </c>
      <c r="O838" s="155">
        <v>4905900</v>
      </c>
      <c r="P838" s="199">
        <v>4548400</v>
      </c>
      <c r="Q838" s="155">
        <v>4548400</v>
      </c>
      <c r="R838" s="155">
        <v>4548400</v>
      </c>
      <c r="S838" s="546">
        <v>3</v>
      </c>
      <c r="AU838" s="154"/>
      <c r="AV838" s="154"/>
      <c r="AW838" s="154"/>
      <c r="AX838" s="154"/>
      <c r="AY838" s="154"/>
      <c r="AZ838" s="154"/>
      <c r="BA838" s="154"/>
      <c r="BB838" s="154"/>
      <c r="BC838" s="154"/>
      <c r="BD838" s="154"/>
      <c r="BE838" s="154"/>
      <c r="BF838" s="154"/>
      <c r="BG838" s="154"/>
      <c r="BH838" s="154"/>
      <c r="BI838" s="154"/>
      <c r="BJ838" s="154"/>
      <c r="BK838" s="154"/>
      <c r="BL838" s="154"/>
      <c r="BM838" s="154"/>
      <c r="BN838" s="154"/>
      <c r="BO838" s="154"/>
      <c r="BP838" s="154"/>
      <c r="BQ838" s="154"/>
      <c r="BR838" s="154"/>
      <c r="BS838" s="154"/>
      <c r="BT838" s="154"/>
      <c r="BU838" s="154"/>
      <c r="BV838" s="154"/>
      <c r="BW838" s="154"/>
      <c r="BX838" s="154"/>
      <c r="BY838" s="154"/>
      <c r="BZ838" s="154"/>
      <c r="CA838" s="154"/>
      <c r="CB838" s="154"/>
      <c r="CC838" s="154"/>
      <c r="CD838" s="154"/>
      <c r="CE838" s="154"/>
      <c r="CF838" s="154"/>
      <c r="CG838" s="154"/>
      <c r="CH838" s="154"/>
      <c r="CI838" s="154"/>
      <c r="CJ838" s="154"/>
      <c r="CK838" s="154"/>
      <c r="CL838" s="154"/>
      <c r="CM838" s="154"/>
      <c r="CN838" s="154"/>
      <c r="CO838" s="154"/>
      <c r="CP838" s="154"/>
      <c r="CQ838" s="154"/>
      <c r="CR838" s="154"/>
      <c r="CS838" s="154"/>
      <c r="CT838" s="154"/>
      <c r="CU838" s="154"/>
      <c r="CV838" s="154"/>
      <c r="CW838" s="154"/>
      <c r="CX838" s="154"/>
      <c r="CY838" s="154"/>
      <c r="CZ838" s="154"/>
      <c r="DA838" s="154"/>
      <c r="DB838" s="154"/>
      <c r="DC838" s="154"/>
      <c r="DD838" s="154"/>
      <c r="DE838" s="154"/>
      <c r="DF838" s="154"/>
      <c r="DG838" s="154"/>
      <c r="DH838" s="154"/>
      <c r="DI838" s="154"/>
      <c r="DJ838" s="154"/>
      <c r="DK838" s="154"/>
      <c r="DL838" s="154"/>
      <c r="DM838" s="154"/>
      <c r="DN838" s="154"/>
      <c r="DO838" s="154"/>
      <c r="DP838" s="154"/>
      <c r="DQ838" s="154"/>
      <c r="DR838" s="154"/>
      <c r="DS838" s="154"/>
      <c r="DT838" s="154"/>
      <c r="DU838" s="154"/>
      <c r="DV838" s="154"/>
      <c r="DW838" s="154"/>
      <c r="DX838" s="154"/>
      <c r="DY838" s="154"/>
      <c r="DZ838" s="154"/>
      <c r="EA838" s="154"/>
      <c r="EB838" s="154"/>
      <c r="EC838" s="154"/>
      <c r="ED838" s="154"/>
      <c r="EE838" s="154"/>
      <c r="EF838" s="154"/>
      <c r="EG838" s="154"/>
      <c r="EH838" s="154"/>
      <c r="EI838" s="154"/>
      <c r="EJ838" s="154"/>
      <c r="EK838" s="154"/>
      <c r="EL838" s="154"/>
      <c r="EM838" s="154"/>
      <c r="EN838" s="154"/>
      <c r="EO838" s="154"/>
      <c r="EP838" s="154"/>
      <c r="EQ838" s="154"/>
      <c r="ER838" s="154"/>
      <c r="ES838" s="154"/>
      <c r="ET838" s="154"/>
      <c r="EU838" s="154"/>
      <c r="EV838" s="154"/>
      <c r="EW838" s="154"/>
      <c r="EX838" s="154"/>
      <c r="EY838" s="154"/>
      <c r="EZ838" s="154"/>
      <c r="FA838" s="154"/>
      <c r="FB838" s="154"/>
      <c r="FC838" s="154"/>
      <c r="FD838" s="154"/>
      <c r="FE838" s="154"/>
      <c r="FF838" s="154"/>
      <c r="FG838" s="154"/>
      <c r="FH838" s="154"/>
      <c r="FI838" s="154"/>
      <c r="FJ838" s="154"/>
      <c r="FK838" s="154"/>
      <c r="FL838" s="154"/>
      <c r="FM838" s="154"/>
      <c r="FN838" s="154"/>
      <c r="FO838" s="154"/>
      <c r="FP838" s="154"/>
      <c r="FQ838" s="154"/>
      <c r="FR838" s="154"/>
      <c r="FS838" s="154"/>
      <c r="FT838" s="154"/>
      <c r="FU838" s="154"/>
      <c r="FV838" s="154"/>
      <c r="FW838" s="154"/>
      <c r="FX838" s="154"/>
      <c r="FY838" s="154"/>
      <c r="FZ838" s="154"/>
      <c r="GA838" s="154"/>
      <c r="GB838" s="154"/>
      <c r="GC838" s="154"/>
      <c r="GD838" s="154"/>
      <c r="GE838" s="154"/>
      <c r="GF838" s="154"/>
      <c r="GG838" s="154"/>
      <c r="GH838" s="154"/>
      <c r="GI838" s="154"/>
      <c r="GJ838" s="154"/>
      <c r="GK838" s="154"/>
      <c r="GL838" s="154"/>
      <c r="GM838" s="154"/>
      <c r="GN838" s="154"/>
      <c r="GO838" s="154"/>
      <c r="GP838" s="154"/>
      <c r="GQ838" s="154"/>
      <c r="GR838" s="154"/>
      <c r="GS838" s="154"/>
      <c r="GT838" s="154"/>
      <c r="GU838" s="154"/>
      <c r="GV838" s="154"/>
      <c r="GW838" s="154"/>
      <c r="GX838" s="154"/>
      <c r="GY838" s="154"/>
      <c r="GZ838" s="154"/>
      <c r="HA838" s="154"/>
      <c r="HB838" s="154"/>
      <c r="HC838" s="154"/>
      <c r="HD838" s="154"/>
      <c r="HE838" s="154"/>
      <c r="HF838" s="154"/>
      <c r="HG838" s="154"/>
      <c r="HH838" s="154"/>
      <c r="HI838" s="154"/>
      <c r="HJ838" s="154"/>
      <c r="HK838" s="154"/>
      <c r="HL838" s="154"/>
      <c r="HM838" s="154"/>
      <c r="HN838" s="154"/>
      <c r="HO838" s="154"/>
      <c r="HP838" s="154"/>
      <c r="HQ838" s="154"/>
      <c r="HR838" s="154"/>
      <c r="HS838" s="154"/>
      <c r="HT838" s="154"/>
      <c r="HU838" s="154"/>
      <c r="HV838" s="154"/>
      <c r="HW838" s="154"/>
      <c r="HX838" s="154"/>
      <c r="HY838" s="154"/>
      <c r="HZ838" s="154"/>
      <c r="IA838" s="154"/>
      <c r="IB838" s="154"/>
      <c r="IC838" s="154"/>
      <c r="ID838" s="154"/>
      <c r="IE838" s="154"/>
      <c r="IF838" s="154"/>
      <c r="IG838" s="154"/>
      <c r="IH838" s="154"/>
      <c r="II838" s="154"/>
      <c r="IJ838" s="154"/>
      <c r="IK838" s="154"/>
      <c r="IL838" s="154"/>
      <c r="IM838" s="154"/>
      <c r="IN838" s="154"/>
      <c r="IO838" s="154"/>
      <c r="IP838" s="154"/>
      <c r="IQ838" s="154"/>
      <c r="IR838" s="154"/>
      <c r="IS838" s="154"/>
      <c r="IT838" s="154"/>
      <c r="IU838" s="154"/>
      <c r="IV838" s="154"/>
      <c r="IW838" s="154"/>
      <c r="IX838" s="154"/>
      <c r="IY838" s="154"/>
      <c r="IZ838" s="154"/>
      <c r="JA838" s="154"/>
      <c r="JB838" s="154"/>
      <c r="JC838" s="154"/>
      <c r="JD838" s="154"/>
      <c r="JE838" s="154"/>
      <c r="JF838" s="154"/>
      <c r="JG838" s="154"/>
      <c r="JH838" s="154"/>
      <c r="JI838" s="154"/>
      <c r="JJ838" s="154"/>
      <c r="JK838" s="154"/>
      <c r="JL838" s="154"/>
      <c r="JM838" s="154"/>
      <c r="JN838" s="154"/>
      <c r="JO838" s="154"/>
      <c r="JP838" s="154"/>
      <c r="JQ838" s="154"/>
      <c r="JR838" s="154"/>
      <c r="JS838" s="154"/>
      <c r="JT838" s="154"/>
      <c r="JU838" s="154"/>
      <c r="JV838" s="154"/>
      <c r="JW838" s="154"/>
      <c r="JX838" s="154"/>
      <c r="JY838" s="154"/>
      <c r="JZ838" s="154"/>
      <c r="KA838" s="154"/>
      <c r="KB838" s="154"/>
      <c r="KC838" s="154"/>
      <c r="KD838" s="154"/>
      <c r="KE838" s="154"/>
      <c r="KF838" s="154"/>
      <c r="KG838" s="154"/>
      <c r="KH838" s="154"/>
      <c r="KI838" s="154"/>
      <c r="KJ838" s="154"/>
      <c r="KK838" s="154"/>
      <c r="KL838" s="154"/>
      <c r="KM838" s="154"/>
      <c r="KN838" s="154"/>
      <c r="KO838" s="154"/>
      <c r="KP838" s="154"/>
      <c r="KQ838" s="154"/>
      <c r="KR838" s="154"/>
      <c r="KS838" s="154"/>
      <c r="KT838" s="154"/>
      <c r="KU838" s="154"/>
      <c r="KV838" s="154"/>
      <c r="KW838" s="154"/>
      <c r="KX838" s="154"/>
      <c r="KY838" s="154"/>
      <c r="KZ838" s="154"/>
      <c r="LA838" s="154"/>
      <c r="LB838" s="154"/>
      <c r="LC838" s="154"/>
      <c r="LD838" s="154"/>
      <c r="LE838" s="154"/>
      <c r="LF838" s="154"/>
      <c r="LG838" s="154"/>
      <c r="LH838" s="154"/>
      <c r="LI838" s="154"/>
      <c r="LJ838" s="154"/>
      <c r="LK838" s="154"/>
      <c r="LL838" s="154"/>
      <c r="LM838" s="154"/>
      <c r="LN838" s="154"/>
      <c r="LO838" s="154"/>
      <c r="LP838" s="154"/>
      <c r="LQ838" s="154"/>
      <c r="LR838" s="154"/>
      <c r="LS838" s="154"/>
      <c r="LT838" s="154"/>
      <c r="LU838" s="154"/>
      <c r="LV838" s="154"/>
      <c r="LW838" s="154"/>
      <c r="LX838" s="154"/>
      <c r="LY838" s="154"/>
      <c r="LZ838" s="154"/>
      <c r="MA838" s="154"/>
      <c r="MB838" s="154"/>
      <c r="MC838" s="154"/>
      <c r="MD838" s="154"/>
      <c r="ME838" s="154"/>
      <c r="MF838" s="154"/>
      <c r="MG838" s="154"/>
      <c r="MH838" s="154"/>
      <c r="MI838" s="154"/>
      <c r="MJ838" s="154"/>
      <c r="MK838" s="154"/>
      <c r="ML838" s="154"/>
      <c r="MM838" s="154"/>
      <c r="MN838" s="154"/>
      <c r="MO838" s="154"/>
      <c r="MP838" s="154"/>
      <c r="MQ838" s="154"/>
      <c r="MR838" s="154"/>
      <c r="MS838" s="154"/>
      <c r="MT838" s="154"/>
      <c r="MU838" s="154"/>
      <c r="MV838" s="154"/>
      <c r="MW838" s="154"/>
      <c r="MX838" s="154"/>
      <c r="MY838" s="154"/>
      <c r="MZ838" s="154"/>
      <c r="NA838" s="154"/>
      <c r="NB838" s="154"/>
      <c r="NC838" s="154"/>
      <c r="ND838" s="154"/>
      <c r="NE838" s="154"/>
      <c r="NF838" s="154"/>
      <c r="NG838" s="154"/>
      <c r="NH838" s="154"/>
      <c r="NI838" s="154"/>
      <c r="NJ838" s="154"/>
      <c r="NK838" s="154"/>
      <c r="NL838" s="154"/>
      <c r="NM838" s="154"/>
      <c r="NN838" s="154"/>
      <c r="NO838" s="154"/>
      <c r="NP838" s="154"/>
      <c r="NQ838" s="154"/>
      <c r="NR838" s="154"/>
      <c r="NS838" s="154"/>
      <c r="NT838" s="154"/>
      <c r="NU838" s="154"/>
      <c r="NV838" s="154"/>
      <c r="NW838" s="154"/>
      <c r="NX838" s="154"/>
      <c r="NY838" s="154"/>
      <c r="NZ838" s="154"/>
      <c r="OA838" s="154"/>
      <c r="OB838" s="154"/>
      <c r="OC838" s="154"/>
      <c r="OD838" s="154"/>
      <c r="OE838" s="154"/>
      <c r="OF838" s="154"/>
      <c r="OG838" s="154"/>
      <c r="OH838" s="154"/>
      <c r="OI838" s="154"/>
      <c r="OJ838" s="154"/>
      <c r="OK838" s="154"/>
      <c r="OL838" s="154"/>
      <c r="OM838" s="154"/>
      <c r="ON838" s="154"/>
      <c r="OO838" s="154"/>
      <c r="OP838" s="154"/>
      <c r="OQ838" s="154"/>
      <c r="OR838" s="154"/>
      <c r="OS838" s="154"/>
      <c r="OT838" s="154"/>
      <c r="OU838" s="154"/>
      <c r="OV838" s="154"/>
      <c r="OW838" s="154"/>
      <c r="OX838" s="154"/>
      <c r="OY838" s="154"/>
      <c r="OZ838" s="154"/>
      <c r="PA838" s="154"/>
      <c r="PB838" s="154"/>
      <c r="PC838" s="154"/>
      <c r="PD838" s="154"/>
      <c r="PE838" s="154"/>
      <c r="PF838" s="154"/>
      <c r="PG838" s="154"/>
      <c r="PH838" s="154"/>
      <c r="PI838" s="154"/>
      <c r="PJ838" s="154"/>
      <c r="PK838" s="154"/>
      <c r="PL838" s="154"/>
      <c r="PM838" s="154"/>
      <c r="PN838" s="154"/>
      <c r="PO838" s="154"/>
      <c r="PP838" s="154"/>
      <c r="PQ838" s="154"/>
      <c r="PR838" s="154"/>
      <c r="PS838" s="154"/>
      <c r="PT838" s="154"/>
      <c r="PU838" s="154"/>
      <c r="PV838" s="154"/>
      <c r="PW838" s="154"/>
      <c r="PX838" s="154"/>
      <c r="PY838" s="154"/>
      <c r="PZ838" s="154"/>
      <c r="QA838" s="154"/>
      <c r="QB838" s="154"/>
      <c r="QC838" s="154"/>
      <c r="QD838" s="154"/>
      <c r="QE838" s="154"/>
      <c r="QF838" s="154"/>
      <c r="QG838" s="154"/>
      <c r="QH838" s="154"/>
      <c r="QI838" s="154"/>
      <c r="QJ838" s="154"/>
      <c r="QK838" s="154"/>
      <c r="QL838" s="154"/>
      <c r="QM838" s="154"/>
      <c r="QN838" s="154"/>
      <c r="QO838" s="154"/>
      <c r="QP838" s="154"/>
      <c r="QQ838" s="154"/>
      <c r="QR838" s="154"/>
      <c r="QS838" s="154"/>
      <c r="QT838" s="154"/>
      <c r="QU838" s="154"/>
      <c r="QV838" s="154"/>
      <c r="QW838" s="154"/>
      <c r="QX838" s="154"/>
      <c r="QY838" s="154"/>
      <c r="QZ838" s="154"/>
      <c r="RA838" s="154"/>
      <c r="RB838" s="154"/>
      <c r="RC838" s="154"/>
      <c r="RD838" s="154"/>
      <c r="RE838" s="154"/>
      <c r="RF838" s="154"/>
      <c r="RG838" s="154"/>
      <c r="RH838" s="154"/>
      <c r="RI838" s="154"/>
      <c r="RJ838" s="154"/>
      <c r="RK838" s="154"/>
      <c r="RL838" s="154"/>
      <c r="RM838" s="154"/>
      <c r="RN838" s="154"/>
      <c r="RO838" s="154"/>
      <c r="RP838" s="154"/>
      <c r="RQ838" s="154"/>
      <c r="RR838" s="154"/>
      <c r="RS838" s="154"/>
      <c r="RT838" s="154"/>
      <c r="RU838" s="154"/>
      <c r="RV838" s="154"/>
      <c r="RW838" s="154"/>
      <c r="RX838" s="154"/>
      <c r="RY838" s="154"/>
      <c r="RZ838" s="154"/>
      <c r="SA838" s="154"/>
      <c r="SB838" s="154"/>
      <c r="SC838" s="154"/>
      <c r="SD838" s="154"/>
      <c r="SE838" s="154"/>
      <c r="SF838" s="154"/>
      <c r="SG838" s="154"/>
      <c r="SH838" s="154"/>
      <c r="SI838" s="154"/>
      <c r="SJ838" s="154"/>
      <c r="SK838" s="154"/>
      <c r="SL838" s="154"/>
      <c r="SM838" s="154"/>
      <c r="SN838" s="154"/>
      <c r="SO838" s="154"/>
      <c r="SP838" s="154"/>
      <c r="SQ838" s="154"/>
      <c r="SR838" s="154"/>
      <c r="SS838" s="154"/>
      <c r="ST838" s="154"/>
      <c r="SU838" s="154"/>
      <c r="SV838" s="154"/>
      <c r="SW838" s="154"/>
      <c r="SX838" s="154"/>
      <c r="SY838" s="154"/>
      <c r="SZ838" s="154"/>
      <c r="TA838" s="154"/>
      <c r="TB838" s="154"/>
      <c r="TC838" s="154"/>
      <c r="TD838" s="154"/>
      <c r="TE838" s="154"/>
      <c r="TF838" s="154"/>
      <c r="TG838" s="154"/>
      <c r="TH838" s="154"/>
      <c r="TI838" s="154"/>
      <c r="TJ838" s="154"/>
      <c r="TK838" s="154"/>
      <c r="TL838" s="154"/>
      <c r="TM838" s="154"/>
      <c r="TN838" s="154"/>
      <c r="TO838" s="154"/>
      <c r="TP838" s="154"/>
      <c r="TQ838" s="154"/>
      <c r="TR838" s="154"/>
      <c r="TS838" s="154"/>
      <c r="TT838" s="154"/>
      <c r="TU838" s="154"/>
      <c r="TV838" s="154"/>
      <c r="TW838" s="154"/>
      <c r="TX838" s="154"/>
      <c r="TY838" s="154"/>
      <c r="TZ838" s="154"/>
      <c r="UA838" s="154"/>
      <c r="UB838" s="154"/>
      <c r="UC838" s="154"/>
      <c r="UD838" s="154"/>
      <c r="UE838" s="154"/>
      <c r="UF838" s="154"/>
      <c r="UG838" s="154"/>
      <c r="UH838" s="154"/>
      <c r="UI838" s="154"/>
      <c r="UJ838" s="154"/>
      <c r="UK838" s="154"/>
      <c r="UL838" s="154"/>
      <c r="UM838" s="154"/>
      <c r="UN838" s="154"/>
      <c r="UO838" s="154"/>
      <c r="UP838" s="154"/>
      <c r="UQ838" s="154"/>
      <c r="UR838" s="154"/>
      <c r="US838" s="154"/>
      <c r="UT838" s="154"/>
      <c r="UU838" s="154"/>
      <c r="UV838" s="154"/>
      <c r="UW838" s="154"/>
      <c r="UX838" s="154"/>
      <c r="UY838" s="154"/>
      <c r="UZ838" s="154"/>
      <c r="VA838" s="154"/>
      <c r="VB838" s="154"/>
      <c r="VC838" s="154"/>
      <c r="VD838" s="154"/>
      <c r="VE838" s="154"/>
      <c r="VF838" s="154"/>
      <c r="VG838" s="154"/>
      <c r="VH838" s="154"/>
      <c r="VI838" s="154"/>
      <c r="VJ838" s="154"/>
      <c r="VK838" s="154"/>
      <c r="VL838" s="154"/>
      <c r="VM838" s="154"/>
      <c r="VN838" s="154"/>
      <c r="VO838" s="154"/>
      <c r="VP838" s="154"/>
      <c r="VQ838" s="154"/>
      <c r="VR838" s="154"/>
      <c r="VS838" s="154"/>
      <c r="VT838" s="154"/>
      <c r="VU838" s="154"/>
      <c r="VV838" s="154"/>
      <c r="VW838" s="154"/>
    </row>
    <row r="839" spans="1:595" s="153" customFormat="1" ht="15">
      <c r="A839" s="798"/>
      <c r="B839" s="674"/>
      <c r="C839" s="676"/>
      <c r="D839" s="680"/>
      <c r="E839" s="683"/>
      <c r="F839" s="654"/>
      <c r="G839" s="684"/>
      <c r="H839" s="654"/>
      <c r="I839" s="175" t="s">
        <v>352</v>
      </c>
      <c r="J839" s="175" t="s">
        <v>260</v>
      </c>
      <c r="K839" s="200" t="s">
        <v>1710</v>
      </c>
      <c r="L839" s="200" t="s">
        <v>149</v>
      </c>
      <c r="M839" s="155">
        <v>1258100</v>
      </c>
      <c r="N839" s="155">
        <v>1249865.3500000001</v>
      </c>
      <c r="O839" s="155">
        <v>1481600</v>
      </c>
      <c r="P839" s="199">
        <v>1373600</v>
      </c>
      <c r="Q839" s="155">
        <v>1373600</v>
      </c>
      <c r="R839" s="155">
        <v>1373600</v>
      </c>
      <c r="S839" s="546">
        <v>3</v>
      </c>
      <c r="AU839" s="154"/>
      <c r="AV839" s="154"/>
      <c r="AW839" s="154"/>
      <c r="AX839" s="154"/>
      <c r="AY839" s="154"/>
      <c r="AZ839" s="154"/>
      <c r="BA839" s="154"/>
      <c r="BB839" s="154"/>
      <c r="BC839" s="154"/>
      <c r="BD839" s="154"/>
      <c r="BE839" s="154"/>
      <c r="BF839" s="154"/>
      <c r="BG839" s="154"/>
      <c r="BH839" s="154"/>
      <c r="BI839" s="154"/>
      <c r="BJ839" s="154"/>
      <c r="BK839" s="154"/>
      <c r="BL839" s="154"/>
      <c r="BM839" s="154"/>
      <c r="BN839" s="154"/>
      <c r="BO839" s="154"/>
      <c r="BP839" s="154"/>
      <c r="BQ839" s="154"/>
      <c r="BR839" s="154"/>
      <c r="BS839" s="154"/>
      <c r="BT839" s="154"/>
      <c r="BU839" s="154"/>
      <c r="BV839" s="154"/>
      <c r="BW839" s="154"/>
      <c r="BX839" s="154"/>
      <c r="BY839" s="154"/>
      <c r="BZ839" s="154"/>
      <c r="CA839" s="154"/>
      <c r="CB839" s="154"/>
      <c r="CC839" s="154"/>
      <c r="CD839" s="154"/>
      <c r="CE839" s="154"/>
      <c r="CF839" s="154"/>
      <c r="CG839" s="154"/>
      <c r="CH839" s="154"/>
      <c r="CI839" s="154"/>
      <c r="CJ839" s="154"/>
      <c r="CK839" s="154"/>
      <c r="CL839" s="154"/>
      <c r="CM839" s="154"/>
      <c r="CN839" s="154"/>
      <c r="CO839" s="154"/>
      <c r="CP839" s="154"/>
      <c r="CQ839" s="154"/>
      <c r="CR839" s="154"/>
      <c r="CS839" s="154"/>
      <c r="CT839" s="154"/>
      <c r="CU839" s="154"/>
      <c r="CV839" s="154"/>
      <c r="CW839" s="154"/>
      <c r="CX839" s="154"/>
      <c r="CY839" s="154"/>
      <c r="CZ839" s="154"/>
      <c r="DA839" s="154"/>
      <c r="DB839" s="154"/>
      <c r="DC839" s="154"/>
      <c r="DD839" s="154"/>
      <c r="DE839" s="154"/>
      <c r="DF839" s="154"/>
      <c r="DG839" s="154"/>
      <c r="DH839" s="154"/>
      <c r="DI839" s="154"/>
      <c r="DJ839" s="154"/>
      <c r="DK839" s="154"/>
      <c r="DL839" s="154"/>
      <c r="DM839" s="154"/>
      <c r="DN839" s="154"/>
      <c r="DO839" s="154"/>
      <c r="DP839" s="154"/>
      <c r="DQ839" s="154"/>
      <c r="DR839" s="154"/>
      <c r="DS839" s="154"/>
      <c r="DT839" s="154"/>
      <c r="DU839" s="154"/>
      <c r="DV839" s="154"/>
      <c r="DW839" s="154"/>
      <c r="DX839" s="154"/>
      <c r="DY839" s="154"/>
      <c r="DZ839" s="154"/>
      <c r="EA839" s="154"/>
      <c r="EB839" s="154"/>
      <c r="EC839" s="154"/>
      <c r="ED839" s="154"/>
      <c r="EE839" s="154"/>
      <c r="EF839" s="154"/>
      <c r="EG839" s="154"/>
      <c r="EH839" s="154"/>
      <c r="EI839" s="154"/>
      <c r="EJ839" s="154"/>
      <c r="EK839" s="154"/>
      <c r="EL839" s="154"/>
      <c r="EM839" s="154"/>
      <c r="EN839" s="154"/>
      <c r="EO839" s="154"/>
      <c r="EP839" s="154"/>
      <c r="EQ839" s="154"/>
      <c r="ER839" s="154"/>
      <c r="ES839" s="154"/>
      <c r="ET839" s="154"/>
      <c r="EU839" s="154"/>
      <c r="EV839" s="154"/>
      <c r="EW839" s="154"/>
      <c r="EX839" s="154"/>
      <c r="EY839" s="154"/>
      <c r="EZ839" s="154"/>
      <c r="FA839" s="154"/>
      <c r="FB839" s="154"/>
      <c r="FC839" s="154"/>
      <c r="FD839" s="154"/>
      <c r="FE839" s="154"/>
      <c r="FF839" s="154"/>
      <c r="FG839" s="154"/>
      <c r="FH839" s="154"/>
      <c r="FI839" s="154"/>
      <c r="FJ839" s="154"/>
      <c r="FK839" s="154"/>
      <c r="FL839" s="154"/>
      <c r="FM839" s="154"/>
      <c r="FN839" s="154"/>
      <c r="FO839" s="154"/>
      <c r="FP839" s="154"/>
      <c r="FQ839" s="154"/>
      <c r="FR839" s="154"/>
      <c r="FS839" s="154"/>
      <c r="FT839" s="154"/>
      <c r="FU839" s="154"/>
      <c r="FV839" s="154"/>
      <c r="FW839" s="154"/>
      <c r="FX839" s="154"/>
      <c r="FY839" s="154"/>
      <c r="FZ839" s="154"/>
      <c r="GA839" s="154"/>
      <c r="GB839" s="154"/>
      <c r="GC839" s="154"/>
      <c r="GD839" s="154"/>
      <c r="GE839" s="154"/>
      <c r="GF839" s="154"/>
      <c r="GG839" s="154"/>
      <c r="GH839" s="154"/>
      <c r="GI839" s="154"/>
      <c r="GJ839" s="154"/>
      <c r="GK839" s="154"/>
      <c r="GL839" s="154"/>
      <c r="GM839" s="154"/>
      <c r="GN839" s="154"/>
      <c r="GO839" s="154"/>
      <c r="GP839" s="154"/>
      <c r="GQ839" s="154"/>
      <c r="GR839" s="154"/>
      <c r="GS839" s="154"/>
      <c r="GT839" s="154"/>
      <c r="GU839" s="154"/>
      <c r="GV839" s="154"/>
      <c r="GW839" s="154"/>
      <c r="GX839" s="154"/>
      <c r="GY839" s="154"/>
      <c r="GZ839" s="154"/>
      <c r="HA839" s="154"/>
      <c r="HB839" s="154"/>
      <c r="HC839" s="154"/>
      <c r="HD839" s="154"/>
      <c r="HE839" s="154"/>
      <c r="HF839" s="154"/>
      <c r="HG839" s="154"/>
      <c r="HH839" s="154"/>
      <c r="HI839" s="154"/>
      <c r="HJ839" s="154"/>
      <c r="HK839" s="154"/>
      <c r="HL839" s="154"/>
      <c r="HM839" s="154"/>
      <c r="HN839" s="154"/>
      <c r="HO839" s="154"/>
      <c r="HP839" s="154"/>
      <c r="HQ839" s="154"/>
      <c r="HR839" s="154"/>
      <c r="HS839" s="154"/>
      <c r="HT839" s="154"/>
      <c r="HU839" s="154"/>
      <c r="HV839" s="154"/>
      <c r="HW839" s="154"/>
      <c r="HX839" s="154"/>
      <c r="HY839" s="154"/>
      <c r="HZ839" s="154"/>
      <c r="IA839" s="154"/>
      <c r="IB839" s="154"/>
      <c r="IC839" s="154"/>
      <c r="ID839" s="154"/>
      <c r="IE839" s="154"/>
      <c r="IF839" s="154"/>
      <c r="IG839" s="154"/>
      <c r="IH839" s="154"/>
      <c r="II839" s="154"/>
      <c r="IJ839" s="154"/>
      <c r="IK839" s="154"/>
      <c r="IL839" s="154"/>
      <c r="IM839" s="154"/>
      <c r="IN839" s="154"/>
      <c r="IO839" s="154"/>
      <c r="IP839" s="154"/>
      <c r="IQ839" s="154"/>
      <c r="IR839" s="154"/>
      <c r="IS839" s="154"/>
      <c r="IT839" s="154"/>
      <c r="IU839" s="154"/>
      <c r="IV839" s="154"/>
      <c r="IW839" s="154"/>
      <c r="IX839" s="154"/>
      <c r="IY839" s="154"/>
      <c r="IZ839" s="154"/>
      <c r="JA839" s="154"/>
      <c r="JB839" s="154"/>
      <c r="JC839" s="154"/>
      <c r="JD839" s="154"/>
      <c r="JE839" s="154"/>
      <c r="JF839" s="154"/>
      <c r="JG839" s="154"/>
      <c r="JH839" s="154"/>
      <c r="JI839" s="154"/>
      <c r="JJ839" s="154"/>
      <c r="JK839" s="154"/>
      <c r="JL839" s="154"/>
      <c r="JM839" s="154"/>
      <c r="JN839" s="154"/>
      <c r="JO839" s="154"/>
      <c r="JP839" s="154"/>
      <c r="JQ839" s="154"/>
      <c r="JR839" s="154"/>
      <c r="JS839" s="154"/>
      <c r="JT839" s="154"/>
      <c r="JU839" s="154"/>
      <c r="JV839" s="154"/>
      <c r="JW839" s="154"/>
      <c r="JX839" s="154"/>
      <c r="JY839" s="154"/>
      <c r="JZ839" s="154"/>
      <c r="KA839" s="154"/>
      <c r="KB839" s="154"/>
      <c r="KC839" s="154"/>
      <c r="KD839" s="154"/>
      <c r="KE839" s="154"/>
      <c r="KF839" s="154"/>
      <c r="KG839" s="154"/>
      <c r="KH839" s="154"/>
      <c r="KI839" s="154"/>
      <c r="KJ839" s="154"/>
      <c r="KK839" s="154"/>
      <c r="KL839" s="154"/>
      <c r="KM839" s="154"/>
      <c r="KN839" s="154"/>
      <c r="KO839" s="154"/>
      <c r="KP839" s="154"/>
      <c r="KQ839" s="154"/>
      <c r="KR839" s="154"/>
      <c r="KS839" s="154"/>
      <c r="KT839" s="154"/>
      <c r="KU839" s="154"/>
      <c r="KV839" s="154"/>
      <c r="KW839" s="154"/>
      <c r="KX839" s="154"/>
      <c r="KY839" s="154"/>
      <c r="KZ839" s="154"/>
      <c r="LA839" s="154"/>
      <c r="LB839" s="154"/>
      <c r="LC839" s="154"/>
      <c r="LD839" s="154"/>
      <c r="LE839" s="154"/>
      <c r="LF839" s="154"/>
      <c r="LG839" s="154"/>
      <c r="LH839" s="154"/>
      <c r="LI839" s="154"/>
      <c r="LJ839" s="154"/>
      <c r="LK839" s="154"/>
      <c r="LL839" s="154"/>
      <c r="LM839" s="154"/>
      <c r="LN839" s="154"/>
      <c r="LO839" s="154"/>
      <c r="LP839" s="154"/>
      <c r="LQ839" s="154"/>
      <c r="LR839" s="154"/>
      <c r="LS839" s="154"/>
      <c r="LT839" s="154"/>
      <c r="LU839" s="154"/>
      <c r="LV839" s="154"/>
      <c r="LW839" s="154"/>
      <c r="LX839" s="154"/>
      <c r="LY839" s="154"/>
      <c r="LZ839" s="154"/>
      <c r="MA839" s="154"/>
      <c r="MB839" s="154"/>
      <c r="MC839" s="154"/>
      <c r="MD839" s="154"/>
      <c r="ME839" s="154"/>
      <c r="MF839" s="154"/>
      <c r="MG839" s="154"/>
      <c r="MH839" s="154"/>
      <c r="MI839" s="154"/>
      <c r="MJ839" s="154"/>
      <c r="MK839" s="154"/>
      <c r="ML839" s="154"/>
      <c r="MM839" s="154"/>
      <c r="MN839" s="154"/>
      <c r="MO839" s="154"/>
      <c r="MP839" s="154"/>
      <c r="MQ839" s="154"/>
      <c r="MR839" s="154"/>
      <c r="MS839" s="154"/>
      <c r="MT839" s="154"/>
      <c r="MU839" s="154"/>
      <c r="MV839" s="154"/>
      <c r="MW839" s="154"/>
      <c r="MX839" s="154"/>
      <c r="MY839" s="154"/>
      <c r="MZ839" s="154"/>
      <c r="NA839" s="154"/>
      <c r="NB839" s="154"/>
      <c r="NC839" s="154"/>
      <c r="ND839" s="154"/>
      <c r="NE839" s="154"/>
      <c r="NF839" s="154"/>
      <c r="NG839" s="154"/>
      <c r="NH839" s="154"/>
      <c r="NI839" s="154"/>
      <c r="NJ839" s="154"/>
      <c r="NK839" s="154"/>
      <c r="NL839" s="154"/>
      <c r="NM839" s="154"/>
      <c r="NN839" s="154"/>
      <c r="NO839" s="154"/>
      <c r="NP839" s="154"/>
      <c r="NQ839" s="154"/>
      <c r="NR839" s="154"/>
      <c r="NS839" s="154"/>
      <c r="NT839" s="154"/>
      <c r="NU839" s="154"/>
      <c r="NV839" s="154"/>
      <c r="NW839" s="154"/>
      <c r="NX839" s="154"/>
      <c r="NY839" s="154"/>
      <c r="NZ839" s="154"/>
      <c r="OA839" s="154"/>
      <c r="OB839" s="154"/>
      <c r="OC839" s="154"/>
      <c r="OD839" s="154"/>
      <c r="OE839" s="154"/>
      <c r="OF839" s="154"/>
      <c r="OG839" s="154"/>
      <c r="OH839" s="154"/>
      <c r="OI839" s="154"/>
      <c r="OJ839" s="154"/>
      <c r="OK839" s="154"/>
      <c r="OL839" s="154"/>
      <c r="OM839" s="154"/>
      <c r="ON839" s="154"/>
      <c r="OO839" s="154"/>
      <c r="OP839" s="154"/>
      <c r="OQ839" s="154"/>
      <c r="OR839" s="154"/>
      <c r="OS839" s="154"/>
      <c r="OT839" s="154"/>
      <c r="OU839" s="154"/>
      <c r="OV839" s="154"/>
      <c r="OW839" s="154"/>
      <c r="OX839" s="154"/>
      <c r="OY839" s="154"/>
      <c r="OZ839" s="154"/>
      <c r="PA839" s="154"/>
      <c r="PB839" s="154"/>
      <c r="PC839" s="154"/>
      <c r="PD839" s="154"/>
      <c r="PE839" s="154"/>
      <c r="PF839" s="154"/>
      <c r="PG839" s="154"/>
      <c r="PH839" s="154"/>
      <c r="PI839" s="154"/>
      <c r="PJ839" s="154"/>
      <c r="PK839" s="154"/>
      <c r="PL839" s="154"/>
      <c r="PM839" s="154"/>
      <c r="PN839" s="154"/>
      <c r="PO839" s="154"/>
      <c r="PP839" s="154"/>
      <c r="PQ839" s="154"/>
      <c r="PR839" s="154"/>
      <c r="PS839" s="154"/>
      <c r="PT839" s="154"/>
      <c r="PU839" s="154"/>
      <c r="PV839" s="154"/>
      <c r="PW839" s="154"/>
      <c r="PX839" s="154"/>
      <c r="PY839" s="154"/>
      <c r="PZ839" s="154"/>
      <c r="QA839" s="154"/>
      <c r="QB839" s="154"/>
      <c r="QC839" s="154"/>
      <c r="QD839" s="154"/>
      <c r="QE839" s="154"/>
      <c r="QF839" s="154"/>
      <c r="QG839" s="154"/>
      <c r="QH839" s="154"/>
      <c r="QI839" s="154"/>
      <c r="QJ839" s="154"/>
      <c r="QK839" s="154"/>
      <c r="QL839" s="154"/>
      <c r="QM839" s="154"/>
      <c r="QN839" s="154"/>
      <c r="QO839" s="154"/>
      <c r="QP839" s="154"/>
      <c r="QQ839" s="154"/>
      <c r="QR839" s="154"/>
      <c r="QS839" s="154"/>
      <c r="QT839" s="154"/>
      <c r="QU839" s="154"/>
      <c r="QV839" s="154"/>
      <c r="QW839" s="154"/>
      <c r="QX839" s="154"/>
      <c r="QY839" s="154"/>
      <c r="QZ839" s="154"/>
      <c r="RA839" s="154"/>
      <c r="RB839" s="154"/>
      <c r="RC839" s="154"/>
      <c r="RD839" s="154"/>
      <c r="RE839" s="154"/>
      <c r="RF839" s="154"/>
      <c r="RG839" s="154"/>
      <c r="RH839" s="154"/>
      <c r="RI839" s="154"/>
      <c r="RJ839" s="154"/>
      <c r="RK839" s="154"/>
      <c r="RL839" s="154"/>
      <c r="RM839" s="154"/>
      <c r="RN839" s="154"/>
      <c r="RO839" s="154"/>
      <c r="RP839" s="154"/>
      <c r="RQ839" s="154"/>
      <c r="RR839" s="154"/>
      <c r="RS839" s="154"/>
      <c r="RT839" s="154"/>
      <c r="RU839" s="154"/>
      <c r="RV839" s="154"/>
      <c r="RW839" s="154"/>
      <c r="RX839" s="154"/>
      <c r="RY839" s="154"/>
      <c r="RZ839" s="154"/>
      <c r="SA839" s="154"/>
      <c r="SB839" s="154"/>
      <c r="SC839" s="154"/>
      <c r="SD839" s="154"/>
      <c r="SE839" s="154"/>
      <c r="SF839" s="154"/>
      <c r="SG839" s="154"/>
      <c r="SH839" s="154"/>
      <c r="SI839" s="154"/>
      <c r="SJ839" s="154"/>
      <c r="SK839" s="154"/>
      <c r="SL839" s="154"/>
      <c r="SM839" s="154"/>
      <c r="SN839" s="154"/>
      <c r="SO839" s="154"/>
      <c r="SP839" s="154"/>
      <c r="SQ839" s="154"/>
      <c r="SR839" s="154"/>
      <c r="SS839" s="154"/>
      <c r="ST839" s="154"/>
      <c r="SU839" s="154"/>
      <c r="SV839" s="154"/>
      <c r="SW839" s="154"/>
      <c r="SX839" s="154"/>
      <c r="SY839" s="154"/>
      <c r="SZ839" s="154"/>
      <c r="TA839" s="154"/>
      <c r="TB839" s="154"/>
      <c r="TC839" s="154"/>
      <c r="TD839" s="154"/>
      <c r="TE839" s="154"/>
      <c r="TF839" s="154"/>
      <c r="TG839" s="154"/>
      <c r="TH839" s="154"/>
      <c r="TI839" s="154"/>
      <c r="TJ839" s="154"/>
      <c r="TK839" s="154"/>
      <c r="TL839" s="154"/>
      <c r="TM839" s="154"/>
      <c r="TN839" s="154"/>
      <c r="TO839" s="154"/>
      <c r="TP839" s="154"/>
      <c r="TQ839" s="154"/>
      <c r="TR839" s="154"/>
      <c r="TS839" s="154"/>
      <c r="TT839" s="154"/>
      <c r="TU839" s="154"/>
      <c r="TV839" s="154"/>
      <c r="TW839" s="154"/>
      <c r="TX839" s="154"/>
      <c r="TY839" s="154"/>
      <c r="TZ839" s="154"/>
      <c r="UA839" s="154"/>
      <c r="UB839" s="154"/>
      <c r="UC839" s="154"/>
      <c r="UD839" s="154"/>
      <c r="UE839" s="154"/>
      <c r="UF839" s="154"/>
      <c r="UG839" s="154"/>
      <c r="UH839" s="154"/>
      <c r="UI839" s="154"/>
      <c r="UJ839" s="154"/>
      <c r="UK839" s="154"/>
      <c r="UL839" s="154"/>
      <c r="UM839" s="154"/>
      <c r="UN839" s="154"/>
      <c r="UO839" s="154"/>
      <c r="UP839" s="154"/>
      <c r="UQ839" s="154"/>
      <c r="UR839" s="154"/>
      <c r="US839" s="154"/>
      <c r="UT839" s="154"/>
      <c r="UU839" s="154"/>
      <c r="UV839" s="154"/>
      <c r="UW839" s="154"/>
      <c r="UX839" s="154"/>
      <c r="UY839" s="154"/>
      <c r="UZ839" s="154"/>
      <c r="VA839" s="154"/>
      <c r="VB839" s="154"/>
      <c r="VC839" s="154"/>
      <c r="VD839" s="154"/>
      <c r="VE839" s="154"/>
      <c r="VF839" s="154"/>
      <c r="VG839" s="154"/>
      <c r="VH839" s="154"/>
      <c r="VI839" s="154"/>
      <c r="VJ839" s="154"/>
      <c r="VK839" s="154"/>
      <c r="VL839" s="154"/>
      <c r="VM839" s="154"/>
      <c r="VN839" s="154"/>
      <c r="VO839" s="154"/>
      <c r="VP839" s="154"/>
      <c r="VQ839" s="154"/>
      <c r="VR839" s="154"/>
      <c r="VS839" s="154"/>
      <c r="VT839" s="154"/>
      <c r="VU839" s="154"/>
      <c r="VV839" s="154"/>
      <c r="VW839" s="154"/>
    </row>
    <row r="840" spans="1:595" s="153" customFormat="1" ht="15">
      <c r="A840" s="798"/>
      <c r="B840" s="674"/>
      <c r="C840" s="676"/>
      <c r="D840" s="680"/>
      <c r="E840" s="683"/>
      <c r="F840" s="654"/>
      <c r="G840" s="684"/>
      <c r="H840" s="654"/>
      <c r="I840" s="175" t="s">
        <v>352</v>
      </c>
      <c r="J840" s="175" t="s">
        <v>260</v>
      </c>
      <c r="K840" s="200" t="s">
        <v>1710</v>
      </c>
      <c r="L840" s="200" t="s">
        <v>150</v>
      </c>
      <c r="M840" s="155">
        <v>0</v>
      </c>
      <c r="N840" s="155">
        <v>0</v>
      </c>
      <c r="O840" s="155">
        <v>0</v>
      </c>
      <c r="P840" s="199">
        <v>0</v>
      </c>
      <c r="Q840" s="155">
        <v>0</v>
      </c>
      <c r="R840" s="155">
        <v>0</v>
      </c>
      <c r="S840" s="546">
        <v>3</v>
      </c>
      <c r="AU840" s="154"/>
      <c r="AV840" s="154"/>
      <c r="AW840" s="154"/>
      <c r="AX840" s="154"/>
      <c r="AY840" s="154"/>
      <c r="AZ840" s="154"/>
      <c r="BA840" s="154"/>
      <c r="BB840" s="154"/>
      <c r="BC840" s="154"/>
      <c r="BD840" s="154"/>
      <c r="BE840" s="154"/>
      <c r="BF840" s="154"/>
      <c r="BG840" s="154"/>
      <c r="BH840" s="154"/>
      <c r="BI840" s="154"/>
      <c r="BJ840" s="154"/>
      <c r="BK840" s="154"/>
      <c r="BL840" s="154"/>
      <c r="BM840" s="154"/>
      <c r="BN840" s="154"/>
      <c r="BO840" s="154"/>
      <c r="BP840" s="154"/>
      <c r="BQ840" s="154"/>
      <c r="BR840" s="154"/>
      <c r="BS840" s="154"/>
      <c r="BT840" s="154"/>
      <c r="BU840" s="154"/>
      <c r="BV840" s="154"/>
      <c r="BW840" s="154"/>
      <c r="BX840" s="154"/>
      <c r="BY840" s="154"/>
      <c r="BZ840" s="154"/>
      <c r="CA840" s="154"/>
      <c r="CB840" s="154"/>
      <c r="CC840" s="154"/>
      <c r="CD840" s="154"/>
      <c r="CE840" s="154"/>
      <c r="CF840" s="154"/>
      <c r="CG840" s="154"/>
      <c r="CH840" s="154"/>
      <c r="CI840" s="154"/>
      <c r="CJ840" s="154"/>
      <c r="CK840" s="154"/>
      <c r="CL840" s="154"/>
      <c r="CM840" s="154"/>
      <c r="CN840" s="154"/>
      <c r="CO840" s="154"/>
      <c r="CP840" s="154"/>
      <c r="CQ840" s="154"/>
      <c r="CR840" s="154"/>
      <c r="CS840" s="154"/>
      <c r="CT840" s="154"/>
      <c r="CU840" s="154"/>
      <c r="CV840" s="154"/>
      <c r="CW840" s="154"/>
      <c r="CX840" s="154"/>
      <c r="CY840" s="154"/>
      <c r="CZ840" s="154"/>
      <c r="DA840" s="154"/>
      <c r="DB840" s="154"/>
      <c r="DC840" s="154"/>
      <c r="DD840" s="154"/>
      <c r="DE840" s="154"/>
      <c r="DF840" s="154"/>
      <c r="DG840" s="154"/>
      <c r="DH840" s="154"/>
      <c r="DI840" s="154"/>
      <c r="DJ840" s="154"/>
      <c r="DK840" s="154"/>
      <c r="DL840" s="154"/>
      <c r="DM840" s="154"/>
      <c r="DN840" s="154"/>
      <c r="DO840" s="154"/>
      <c r="DP840" s="154"/>
      <c r="DQ840" s="154"/>
      <c r="DR840" s="154"/>
      <c r="DS840" s="154"/>
      <c r="DT840" s="154"/>
      <c r="DU840" s="154"/>
      <c r="DV840" s="154"/>
      <c r="DW840" s="154"/>
      <c r="DX840" s="154"/>
      <c r="DY840" s="154"/>
      <c r="DZ840" s="154"/>
      <c r="EA840" s="154"/>
      <c r="EB840" s="154"/>
      <c r="EC840" s="154"/>
      <c r="ED840" s="154"/>
      <c r="EE840" s="154"/>
      <c r="EF840" s="154"/>
      <c r="EG840" s="154"/>
      <c r="EH840" s="154"/>
      <c r="EI840" s="154"/>
      <c r="EJ840" s="154"/>
      <c r="EK840" s="154"/>
      <c r="EL840" s="154"/>
      <c r="EM840" s="154"/>
      <c r="EN840" s="154"/>
      <c r="EO840" s="154"/>
      <c r="EP840" s="154"/>
      <c r="EQ840" s="154"/>
      <c r="ER840" s="154"/>
      <c r="ES840" s="154"/>
      <c r="ET840" s="154"/>
      <c r="EU840" s="154"/>
      <c r="EV840" s="154"/>
      <c r="EW840" s="154"/>
      <c r="EX840" s="154"/>
      <c r="EY840" s="154"/>
      <c r="EZ840" s="154"/>
      <c r="FA840" s="154"/>
      <c r="FB840" s="154"/>
      <c r="FC840" s="154"/>
      <c r="FD840" s="154"/>
      <c r="FE840" s="154"/>
      <c r="FF840" s="154"/>
      <c r="FG840" s="154"/>
      <c r="FH840" s="154"/>
      <c r="FI840" s="154"/>
      <c r="FJ840" s="154"/>
      <c r="FK840" s="154"/>
      <c r="FL840" s="154"/>
      <c r="FM840" s="154"/>
      <c r="FN840" s="154"/>
      <c r="FO840" s="154"/>
      <c r="FP840" s="154"/>
      <c r="FQ840" s="154"/>
      <c r="FR840" s="154"/>
      <c r="FS840" s="154"/>
      <c r="FT840" s="154"/>
      <c r="FU840" s="154"/>
      <c r="FV840" s="154"/>
      <c r="FW840" s="154"/>
      <c r="FX840" s="154"/>
      <c r="FY840" s="154"/>
      <c r="FZ840" s="154"/>
      <c r="GA840" s="154"/>
      <c r="GB840" s="154"/>
      <c r="GC840" s="154"/>
      <c r="GD840" s="154"/>
      <c r="GE840" s="154"/>
      <c r="GF840" s="154"/>
      <c r="GG840" s="154"/>
      <c r="GH840" s="154"/>
      <c r="GI840" s="154"/>
      <c r="GJ840" s="154"/>
      <c r="GK840" s="154"/>
      <c r="GL840" s="154"/>
      <c r="GM840" s="154"/>
      <c r="GN840" s="154"/>
      <c r="GO840" s="154"/>
      <c r="GP840" s="154"/>
      <c r="GQ840" s="154"/>
      <c r="GR840" s="154"/>
      <c r="GS840" s="154"/>
      <c r="GT840" s="154"/>
      <c r="GU840" s="154"/>
      <c r="GV840" s="154"/>
      <c r="GW840" s="154"/>
      <c r="GX840" s="154"/>
      <c r="GY840" s="154"/>
      <c r="GZ840" s="154"/>
      <c r="HA840" s="154"/>
      <c r="HB840" s="154"/>
      <c r="HC840" s="154"/>
      <c r="HD840" s="154"/>
      <c r="HE840" s="154"/>
      <c r="HF840" s="154"/>
      <c r="HG840" s="154"/>
      <c r="HH840" s="154"/>
      <c r="HI840" s="154"/>
      <c r="HJ840" s="154"/>
      <c r="HK840" s="154"/>
      <c r="HL840" s="154"/>
      <c r="HM840" s="154"/>
      <c r="HN840" s="154"/>
      <c r="HO840" s="154"/>
      <c r="HP840" s="154"/>
      <c r="HQ840" s="154"/>
      <c r="HR840" s="154"/>
      <c r="HS840" s="154"/>
      <c r="HT840" s="154"/>
      <c r="HU840" s="154"/>
      <c r="HV840" s="154"/>
      <c r="HW840" s="154"/>
      <c r="HX840" s="154"/>
      <c r="HY840" s="154"/>
      <c r="HZ840" s="154"/>
      <c r="IA840" s="154"/>
      <c r="IB840" s="154"/>
      <c r="IC840" s="154"/>
      <c r="ID840" s="154"/>
      <c r="IE840" s="154"/>
      <c r="IF840" s="154"/>
      <c r="IG840" s="154"/>
      <c r="IH840" s="154"/>
      <c r="II840" s="154"/>
      <c r="IJ840" s="154"/>
      <c r="IK840" s="154"/>
      <c r="IL840" s="154"/>
      <c r="IM840" s="154"/>
      <c r="IN840" s="154"/>
      <c r="IO840" s="154"/>
      <c r="IP840" s="154"/>
      <c r="IQ840" s="154"/>
      <c r="IR840" s="154"/>
      <c r="IS840" s="154"/>
      <c r="IT840" s="154"/>
      <c r="IU840" s="154"/>
      <c r="IV840" s="154"/>
      <c r="IW840" s="154"/>
      <c r="IX840" s="154"/>
      <c r="IY840" s="154"/>
      <c r="IZ840" s="154"/>
      <c r="JA840" s="154"/>
      <c r="JB840" s="154"/>
      <c r="JC840" s="154"/>
      <c r="JD840" s="154"/>
      <c r="JE840" s="154"/>
      <c r="JF840" s="154"/>
      <c r="JG840" s="154"/>
      <c r="JH840" s="154"/>
      <c r="JI840" s="154"/>
      <c r="JJ840" s="154"/>
      <c r="JK840" s="154"/>
      <c r="JL840" s="154"/>
      <c r="JM840" s="154"/>
      <c r="JN840" s="154"/>
      <c r="JO840" s="154"/>
      <c r="JP840" s="154"/>
      <c r="JQ840" s="154"/>
      <c r="JR840" s="154"/>
      <c r="JS840" s="154"/>
      <c r="JT840" s="154"/>
      <c r="JU840" s="154"/>
      <c r="JV840" s="154"/>
      <c r="JW840" s="154"/>
      <c r="JX840" s="154"/>
      <c r="JY840" s="154"/>
      <c r="JZ840" s="154"/>
      <c r="KA840" s="154"/>
      <c r="KB840" s="154"/>
      <c r="KC840" s="154"/>
      <c r="KD840" s="154"/>
      <c r="KE840" s="154"/>
      <c r="KF840" s="154"/>
      <c r="KG840" s="154"/>
      <c r="KH840" s="154"/>
      <c r="KI840" s="154"/>
      <c r="KJ840" s="154"/>
      <c r="KK840" s="154"/>
      <c r="KL840" s="154"/>
      <c r="KM840" s="154"/>
      <c r="KN840" s="154"/>
      <c r="KO840" s="154"/>
      <c r="KP840" s="154"/>
      <c r="KQ840" s="154"/>
      <c r="KR840" s="154"/>
      <c r="KS840" s="154"/>
      <c r="KT840" s="154"/>
      <c r="KU840" s="154"/>
      <c r="KV840" s="154"/>
      <c r="KW840" s="154"/>
      <c r="KX840" s="154"/>
      <c r="KY840" s="154"/>
      <c r="KZ840" s="154"/>
      <c r="LA840" s="154"/>
      <c r="LB840" s="154"/>
      <c r="LC840" s="154"/>
      <c r="LD840" s="154"/>
      <c r="LE840" s="154"/>
      <c r="LF840" s="154"/>
      <c r="LG840" s="154"/>
      <c r="LH840" s="154"/>
      <c r="LI840" s="154"/>
      <c r="LJ840" s="154"/>
      <c r="LK840" s="154"/>
      <c r="LL840" s="154"/>
      <c r="LM840" s="154"/>
      <c r="LN840" s="154"/>
      <c r="LO840" s="154"/>
      <c r="LP840" s="154"/>
      <c r="LQ840" s="154"/>
      <c r="LR840" s="154"/>
      <c r="LS840" s="154"/>
      <c r="LT840" s="154"/>
      <c r="LU840" s="154"/>
      <c r="LV840" s="154"/>
      <c r="LW840" s="154"/>
      <c r="LX840" s="154"/>
      <c r="LY840" s="154"/>
      <c r="LZ840" s="154"/>
      <c r="MA840" s="154"/>
      <c r="MB840" s="154"/>
      <c r="MC840" s="154"/>
      <c r="MD840" s="154"/>
      <c r="ME840" s="154"/>
      <c r="MF840" s="154"/>
      <c r="MG840" s="154"/>
      <c r="MH840" s="154"/>
      <c r="MI840" s="154"/>
      <c r="MJ840" s="154"/>
      <c r="MK840" s="154"/>
      <c r="ML840" s="154"/>
      <c r="MM840" s="154"/>
      <c r="MN840" s="154"/>
      <c r="MO840" s="154"/>
      <c r="MP840" s="154"/>
      <c r="MQ840" s="154"/>
      <c r="MR840" s="154"/>
      <c r="MS840" s="154"/>
      <c r="MT840" s="154"/>
      <c r="MU840" s="154"/>
      <c r="MV840" s="154"/>
      <c r="MW840" s="154"/>
      <c r="MX840" s="154"/>
      <c r="MY840" s="154"/>
      <c r="MZ840" s="154"/>
      <c r="NA840" s="154"/>
      <c r="NB840" s="154"/>
      <c r="NC840" s="154"/>
      <c r="ND840" s="154"/>
      <c r="NE840" s="154"/>
      <c r="NF840" s="154"/>
      <c r="NG840" s="154"/>
      <c r="NH840" s="154"/>
      <c r="NI840" s="154"/>
      <c r="NJ840" s="154"/>
      <c r="NK840" s="154"/>
      <c r="NL840" s="154"/>
      <c r="NM840" s="154"/>
      <c r="NN840" s="154"/>
      <c r="NO840" s="154"/>
      <c r="NP840" s="154"/>
      <c r="NQ840" s="154"/>
      <c r="NR840" s="154"/>
      <c r="NS840" s="154"/>
      <c r="NT840" s="154"/>
      <c r="NU840" s="154"/>
      <c r="NV840" s="154"/>
      <c r="NW840" s="154"/>
      <c r="NX840" s="154"/>
      <c r="NY840" s="154"/>
      <c r="NZ840" s="154"/>
      <c r="OA840" s="154"/>
      <c r="OB840" s="154"/>
      <c r="OC840" s="154"/>
      <c r="OD840" s="154"/>
      <c r="OE840" s="154"/>
      <c r="OF840" s="154"/>
      <c r="OG840" s="154"/>
      <c r="OH840" s="154"/>
      <c r="OI840" s="154"/>
      <c r="OJ840" s="154"/>
      <c r="OK840" s="154"/>
      <c r="OL840" s="154"/>
      <c r="OM840" s="154"/>
      <c r="ON840" s="154"/>
      <c r="OO840" s="154"/>
      <c r="OP840" s="154"/>
      <c r="OQ840" s="154"/>
      <c r="OR840" s="154"/>
      <c r="OS840" s="154"/>
      <c r="OT840" s="154"/>
      <c r="OU840" s="154"/>
      <c r="OV840" s="154"/>
      <c r="OW840" s="154"/>
      <c r="OX840" s="154"/>
      <c r="OY840" s="154"/>
      <c r="OZ840" s="154"/>
      <c r="PA840" s="154"/>
      <c r="PB840" s="154"/>
      <c r="PC840" s="154"/>
      <c r="PD840" s="154"/>
      <c r="PE840" s="154"/>
      <c r="PF840" s="154"/>
      <c r="PG840" s="154"/>
      <c r="PH840" s="154"/>
      <c r="PI840" s="154"/>
      <c r="PJ840" s="154"/>
      <c r="PK840" s="154"/>
      <c r="PL840" s="154"/>
      <c r="PM840" s="154"/>
      <c r="PN840" s="154"/>
      <c r="PO840" s="154"/>
      <c r="PP840" s="154"/>
      <c r="PQ840" s="154"/>
      <c r="PR840" s="154"/>
      <c r="PS840" s="154"/>
      <c r="PT840" s="154"/>
      <c r="PU840" s="154"/>
      <c r="PV840" s="154"/>
      <c r="PW840" s="154"/>
      <c r="PX840" s="154"/>
      <c r="PY840" s="154"/>
      <c r="PZ840" s="154"/>
      <c r="QA840" s="154"/>
      <c r="QB840" s="154"/>
      <c r="QC840" s="154"/>
      <c r="QD840" s="154"/>
      <c r="QE840" s="154"/>
      <c r="QF840" s="154"/>
      <c r="QG840" s="154"/>
      <c r="QH840" s="154"/>
      <c r="QI840" s="154"/>
      <c r="QJ840" s="154"/>
      <c r="QK840" s="154"/>
      <c r="QL840" s="154"/>
      <c r="QM840" s="154"/>
      <c r="QN840" s="154"/>
      <c r="QO840" s="154"/>
      <c r="QP840" s="154"/>
      <c r="QQ840" s="154"/>
      <c r="QR840" s="154"/>
      <c r="QS840" s="154"/>
      <c r="QT840" s="154"/>
      <c r="QU840" s="154"/>
      <c r="QV840" s="154"/>
      <c r="QW840" s="154"/>
      <c r="QX840" s="154"/>
      <c r="QY840" s="154"/>
      <c r="QZ840" s="154"/>
      <c r="RA840" s="154"/>
      <c r="RB840" s="154"/>
      <c r="RC840" s="154"/>
      <c r="RD840" s="154"/>
      <c r="RE840" s="154"/>
      <c r="RF840" s="154"/>
      <c r="RG840" s="154"/>
      <c r="RH840" s="154"/>
      <c r="RI840" s="154"/>
      <c r="RJ840" s="154"/>
      <c r="RK840" s="154"/>
      <c r="RL840" s="154"/>
      <c r="RM840" s="154"/>
      <c r="RN840" s="154"/>
      <c r="RO840" s="154"/>
      <c r="RP840" s="154"/>
      <c r="RQ840" s="154"/>
      <c r="RR840" s="154"/>
      <c r="RS840" s="154"/>
      <c r="RT840" s="154"/>
      <c r="RU840" s="154"/>
      <c r="RV840" s="154"/>
      <c r="RW840" s="154"/>
      <c r="RX840" s="154"/>
      <c r="RY840" s="154"/>
      <c r="RZ840" s="154"/>
      <c r="SA840" s="154"/>
      <c r="SB840" s="154"/>
      <c r="SC840" s="154"/>
      <c r="SD840" s="154"/>
      <c r="SE840" s="154"/>
      <c r="SF840" s="154"/>
      <c r="SG840" s="154"/>
      <c r="SH840" s="154"/>
      <c r="SI840" s="154"/>
      <c r="SJ840" s="154"/>
      <c r="SK840" s="154"/>
      <c r="SL840" s="154"/>
      <c r="SM840" s="154"/>
      <c r="SN840" s="154"/>
      <c r="SO840" s="154"/>
      <c r="SP840" s="154"/>
      <c r="SQ840" s="154"/>
      <c r="SR840" s="154"/>
      <c r="SS840" s="154"/>
      <c r="ST840" s="154"/>
      <c r="SU840" s="154"/>
      <c r="SV840" s="154"/>
      <c r="SW840" s="154"/>
      <c r="SX840" s="154"/>
      <c r="SY840" s="154"/>
      <c r="SZ840" s="154"/>
      <c r="TA840" s="154"/>
      <c r="TB840" s="154"/>
      <c r="TC840" s="154"/>
      <c r="TD840" s="154"/>
      <c r="TE840" s="154"/>
      <c r="TF840" s="154"/>
      <c r="TG840" s="154"/>
      <c r="TH840" s="154"/>
      <c r="TI840" s="154"/>
      <c r="TJ840" s="154"/>
      <c r="TK840" s="154"/>
      <c r="TL840" s="154"/>
      <c r="TM840" s="154"/>
      <c r="TN840" s="154"/>
      <c r="TO840" s="154"/>
      <c r="TP840" s="154"/>
      <c r="TQ840" s="154"/>
      <c r="TR840" s="154"/>
      <c r="TS840" s="154"/>
      <c r="TT840" s="154"/>
      <c r="TU840" s="154"/>
      <c r="TV840" s="154"/>
      <c r="TW840" s="154"/>
      <c r="TX840" s="154"/>
      <c r="TY840" s="154"/>
      <c r="TZ840" s="154"/>
      <c r="UA840" s="154"/>
      <c r="UB840" s="154"/>
      <c r="UC840" s="154"/>
      <c r="UD840" s="154"/>
      <c r="UE840" s="154"/>
      <c r="UF840" s="154"/>
      <c r="UG840" s="154"/>
      <c r="UH840" s="154"/>
      <c r="UI840" s="154"/>
      <c r="UJ840" s="154"/>
      <c r="UK840" s="154"/>
      <c r="UL840" s="154"/>
      <c r="UM840" s="154"/>
      <c r="UN840" s="154"/>
      <c r="UO840" s="154"/>
      <c r="UP840" s="154"/>
      <c r="UQ840" s="154"/>
      <c r="UR840" s="154"/>
      <c r="US840" s="154"/>
      <c r="UT840" s="154"/>
      <c r="UU840" s="154"/>
      <c r="UV840" s="154"/>
      <c r="UW840" s="154"/>
      <c r="UX840" s="154"/>
      <c r="UY840" s="154"/>
      <c r="UZ840" s="154"/>
      <c r="VA840" s="154"/>
      <c r="VB840" s="154"/>
      <c r="VC840" s="154"/>
      <c r="VD840" s="154"/>
      <c r="VE840" s="154"/>
      <c r="VF840" s="154"/>
      <c r="VG840" s="154"/>
      <c r="VH840" s="154"/>
      <c r="VI840" s="154"/>
      <c r="VJ840" s="154"/>
      <c r="VK840" s="154"/>
      <c r="VL840" s="154"/>
      <c r="VM840" s="154"/>
      <c r="VN840" s="154"/>
      <c r="VO840" s="154"/>
      <c r="VP840" s="154"/>
      <c r="VQ840" s="154"/>
      <c r="VR840" s="154"/>
      <c r="VS840" s="154"/>
      <c r="VT840" s="154"/>
      <c r="VU840" s="154"/>
      <c r="VV840" s="154"/>
      <c r="VW840" s="154"/>
    </row>
    <row r="841" spans="1:595" s="153" customFormat="1" ht="15">
      <c r="A841" s="798"/>
      <c r="B841" s="674"/>
      <c r="C841" s="658"/>
      <c r="D841" s="660"/>
      <c r="E841" s="662"/>
      <c r="F841" s="663"/>
      <c r="G841" s="665"/>
      <c r="H841" s="663"/>
      <c r="I841" s="175" t="s">
        <v>352</v>
      </c>
      <c r="J841" s="175" t="s">
        <v>260</v>
      </c>
      <c r="K841" s="200" t="s">
        <v>1710</v>
      </c>
      <c r="L841" s="200" t="s">
        <v>36</v>
      </c>
      <c r="M841" s="155">
        <v>364000</v>
      </c>
      <c r="N841" s="155">
        <v>348934.37</v>
      </c>
      <c r="O841" s="155">
        <v>381900</v>
      </c>
      <c r="P841" s="199">
        <v>320830</v>
      </c>
      <c r="Q841" s="155">
        <v>320830</v>
      </c>
      <c r="R841" s="155">
        <v>320830</v>
      </c>
      <c r="S841" s="546">
        <v>3</v>
      </c>
      <c r="AU841" s="154"/>
      <c r="AV841" s="154"/>
      <c r="AW841" s="154"/>
      <c r="AX841" s="154"/>
      <c r="AY841" s="154"/>
      <c r="AZ841" s="154"/>
      <c r="BA841" s="154"/>
      <c r="BB841" s="154"/>
      <c r="BC841" s="154"/>
      <c r="BD841" s="154"/>
      <c r="BE841" s="154"/>
      <c r="BF841" s="154"/>
      <c r="BG841" s="154"/>
      <c r="BH841" s="154"/>
      <c r="BI841" s="154"/>
      <c r="BJ841" s="154"/>
      <c r="BK841" s="154"/>
      <c r="BL841" s="154"/>
      <c r="BM841" s="154"/>
      <c r="BN841" s="154"/>
      <c r="BO841" s="154"/>
      <c r="BP841" s="154"/>
      <c r="BQ841" s="154"/>
      <c r="BR841" s="154"/>
      <c r="BS841" s="154"/>
      <c r="BT841" s="154"/>
      <c r="BU841" s="154"/>
      <c r="BV841" s="154"/>
      <c r="BW841" s="154"/>
      <c r="BX841" s="154"/>
      <c r="BY841" s="154"/>
      <c r="BZ841" s="154"/>
      <c r="CA841" s="154"/>
      <c r="CB841" s="154"/>
      <c r="CC841" s="154"/>
      <c r="CD841" s="154"/>
      <c r="CE841" s="154"/>
      <c r="CF841" s="154"/>
      <c r="CG841" s="154"/>
      <c r="CH841" s="154"/>
      <c r="CI841" s="154"/>
      <c r="CJ841" s="154"/>
      <c r="CK841" s="154"/>
      <c r="CL841" s="154"/>
      <c r="CM841" s="154"/>
      <c r="CN841" s="154"/>
      <c r="CO841" s="154"/>
      <c r="CP841" s="154"/>
      <c r="CQ841" s="154"/>
      <c r="CR841" s="154"/>
      <c r="CS841" s="154"/>
      <c r="CT841" s="154"/>
      <c r="CU841" s="154"/>
      <c r="CV841" s="154"/>
      <c r="CW841" s="154"/>
      <c r="CX841" s="154"/>
      <c r="CY841" s="154"/>
      <c r="CZ841" s="154"/>
      <c r="DA841" s="154"/>
      <c r="DB841" s="154"/>
      <c r="DC841" s="154"/>
      <c r="DD841" s="154"/>
      <c r="DE841" s="154"/>
      <c r="DF841" s="154"/>
      <c r="DG841" s="154"/>
      <c r="DH841" s="154"/>
      <c r="DI841" s="154"/>
      <c r="DJ841" s="154"/>
      <c r="DK841" s="154"/>
      <c r="DL841" s="154"/>
      <c r="DM841" s="154"/>
      <c r="DN841" s="154"/>
      <c r="DO841" s="154"/>
      <c r="DP841" s="154"/>
      <c r="DQ841" s="154"/>
      <c r="DR841" s="154"/>
      <c r="DS841" s="154"/>
      <c r="DT841" s="154"/>
      <c r="DU841" s="154"/>
      <c r="DV841" s="154"/>
      <c r="DW841" s="154"/>
      <c r="DX841" s="154"/>
      <c r="DY841" s="154"/>
      <c r="DZ841" s="154"/>
      <c r="EA841" s="154"/>
      <c r="EB841" s="154"/>
      <c r="EC841" s="154"/>
      <c r="ED841" s="154"/>
      <c r="EE841" s="154"/>
      <c r="EF841" s="154"/>
      <c r="EG841" s="154"/>
      <c r="EH841" s="154"/>
      <c r="EI841" s="154"/>
      <c r="EJ841" s="154"/>
      <c r="EK841" s="154"/>
      <c r="EL841" s="154"/>
      <c r="EM841" s="154"/>
      <c r="EN841" s="154"/>
      <c r="EO841" s="154"/>
      <c r="EP841" s="154"/>
      <c r="EQ841" s="154"/>
      <c r="ER841" s="154"/>
      <c r="ES841" s="154"/>
      <c r="ET841" s="154"/>
      <c r="EU841" s="154"/>
      <c r="EV841" s="154"/>
      <c r="EW841" s="154"/>
      <c r="EX841" s="154"/>
      <c r="EY841" s="154"/>
      <c r="EZ841" s="154"/>
      <c r="FA841" s="154"/>
      <c r="FB841" s="154"/>
      <c r="FC841" s="154"/>
      <c r="FD841" s="154"/>
      <c r="FE841" s="154"/>
      <c r="FF841" s="154"/>
      <c r="FG841" s="154"/>
      <c r="FH841" s="154"/>
      <c r="FI841" s="154"/>
      <c r="FJ841" s="154"/>
      <c r="FK841" s="154"/>
      <c r="FL841" s="154"/>
      <c r="FM841" s="154"/>
      <c r="FN841" s="154"/>
      <c r="FO841" s="154"/>
      <c r="FP841" s="154"/>
      <c r="FQ841" s="154"/>
      <c r="FR841" s="154"/>
      <c r="FS841" s="154"/>
      <c r="FT841" s="154"/>
      <c r="FU841" s="154"/>
      <c r="FV841" s="154"/>
      <c r="FW841" s="154"/>
      <c r="FX841" s="154"/>
      <c r="FY841" s="154"/>
      <c r="FZ841" s="154"/>
      <c r="GA841" s="154"/>
      <c r="GB841" s="154"/>
      <c r="GC841" s="154"/>
      <c r="GD841" s="154"/>
      <c r="GE841" s="154"/>
      <c r="GF841" s="154"/>
      <c r="GG841" s="154"/>
      <c r="GH841" s="154"/>
      <c r="GI841" s="154"/>
      <c r="GJ841" s="154"/>
      <c r="GK841" s="154"/>
      <c r="GL841" s="154"/>
      <c r="GM841" s="154"/>
      <c r="GN841" s="154"/>
      <c r="GO841" s="154"/>
      <c r="GP841" s="154"/>
      <c r="GQ841" s="154"/>
      <c r="GR841" s="154"/>
      <c r="GS841" s="154"/>
      <c r="GT841" s="154"/>
      <c r="GU841" s="154"/>
      <c r="GV841" s="154"/>
      <c r="GW841" s="154"/>
      <c r="GX841" s="154"/>
      <c r="GY841" s="154"/>
      <c r="GZ841" s="154"/>
      <c r="HA841" s="154"/>
      <c r="HB841" s="154"/>
      <c r="HC841" s="154"/>
      <c r="HD841" s="154"/>
      <c r="HE841" s="154"/>
      <c r="HF841" s="154"/>
      <c r="HG841" s="154"/>
      <c r="HH841" s="154"/>
      <c r="HI841" s="154"/>
      <c r="HJ841" s="154"/>
      <c r="HK841" s="154"/>
      <c r="HL841" s="154"/>
      <c r="HM841" s="154"/>
      <c r="HN841" s="154"/>
      <c r="HO841" s="154"/>
      <c r="HP841" s="154"/>
      <c r="HQ841" s="154"/>
      <c r="HR841" s="154"/>
      <c r="HS841" s="154"/>
      <c r="HT841" s="154"/>
      <c r="HU841" s="154"/>
      <c r="HV841" s="154"/>
      <c r="HW841" s="154"/>
      <c r="HX841" s="154"/>
      <c r="HY841" s="154"/>
      <c r="HZ841" s="154"/>
      <c r="IA841" s="154"/>
      <c r="IB841" s="154"/>
      <c r="IC841" s="154"/>
      <c r="ID841" s="154"/>
      <c r="IE841" s="154"/>
      <c r="IF841" s="154"/>
      <c r="IG841" s="154"/>
      <c r="IH841" s="154"/>
      <c r="II841" s="154"/>
      <c r="IJ841" s="154"/>
      <c r="IK841" s="154"/>
      <c r="IL841" s="154"/>
      <c r="IM841" s="154"/>
      <c r="IN841" s="154"/>
      <c r="IO841" s="154"/>
      <c r="IP841" s="154"/>
      <c r="IQ841" s="154"/>
      <c r="IR841" s="154"/>
      <c r="IS841" s="154"/>
      <c r="IT841" s="154"/>
      <c r="IU841" s="154"/>
      <c r="IV841" s="154"/>
      <c r="IW841" s="154"/>
      <c r="IX841" s="154"/>
      <c r="IY841" s="154"/>
      <c r="IZ841" s="154"/>
      <c r="JA841" s="154"/>
      <c r="JB841" s="154"/>
      <c r="JC841" s="154"/>
      <c r="JD841" s="154"/>
      <c r="JE841" s="154"/>
      <c r="JF841" s="154"/>
      <c r="JG841" s="154"/>
      <c r="JH841" s="154"/>
      <c r="JI841" s="154"/>
      <c r="JJ841" s="154"/>
      <c r="JK841" s="154"/>
      <c r="JL841" s="154"/>
      <c r="JM841" s="154"/>
      <c r="JN841" s="154"/>
      <c r="JO841" s="154"/>
      <c r="JP841" s="154"/>
      <c r="JQ841" s="154"/>
      <c r="JR841" s="154"/>
      <c r="JS841" s="154"/>
      <c r="JT841" s="154"/>
      <c r="JU841" s="154"/>
      <c r="JV841" s="154"/>
      <c r="JW841" s="154"/>
      <c r="JX841" s="154"/>
      <c r="JY841" s="154"/>
      <c r="JZ841" s="154"/>
      <c r="KA841" s="154"/>
      <c r="KB841" s="154"/>
      <c r="KC841" s="154"/>
      <c r="KD841" s="154"/>
      <c r="KE841" s="154"/>
      <c r="KF841" s="154"/>
      <c r="KG841" s="154"/>
      <c r="KH841" s="154"/>
      <c r="KI841" s="154"/>
      <c r="KJ841" s="154"/>
      <c r="KK841" s="154"/>
      <c r="KL841" s="154"/>
      <c r="KM841" s="154"/>
      <c r="KN841" s="154"/>
      <c r="KO841" s="154"/>
      <c r="KP841" s="154"/>
      <c r="KQ841" s="154"/>
      <c r="KR841" s="154"/>
      <c r="KS841" s="154"/>
      <c r="KT841" s="154"/>
      <c r="KU841" s="154"/>
      <c r="KV841" s="154"/>
      <c r="KW841" s="154"/>
      <c r="KX841" s="154"/>
      <c r="KY841" s="154"/>
      <c r="KZ841" s="154"/>
      <c r="LA841" s="154"/>
      <c r="LB841" s="154"/>
      <c r="LC841" s="154"/>
      <c r="LD841" s="154"/>
      <c r="LE841" s="154"/>
      <c r="LF841" s="154"/>
      <c r="LG841" s="154"/>
      <c r="LH841" s="154"/>
      <c r="LI841" s="154"/>
      <c r="LJ841" s="154"/>
      <c r="LK841" s="154"/>
      <c r="LL841" s="154"/>
      <c r="LM841" s="154"/>
      <c r="LN841" s="154"/>
      <c r="LO841" s="154"/>
      <c r="LP841" s="154"/>
      <c r="LQ841" s="154"/>
      <c r="LR841" s="154"/>
      <c r="LS841" s="154"/>
      <c r="LT841" s="154"/>
      <c r="LU841" s="154"/>
      <c r="LV841" s="154"/>
      <c r="LW841" s="154"/>
      <c r="LX841" s="154"/>
      <c r="LY841" s="154"/>
      <c r="LZ841" s="154"/>
      <c r="MA841" s="154"/>
      <c r="MB841" s="154"/>
      <c r="MC841" s="154"/>
      <c r="MD841" s="154"/>
      <c r="ME841" s="154"/>
      <c r="MF841" s="154"/>
      <c r="MG841" s="154"/>
      <c r="MH841" s="154"/>
      <c r="MI841" s="154"/>
      <c r="MJ841" s="154"/>
      <c r="MK841" s="154"/>
      <c r="ML841" s="154"/>
      <c r="MM841" s="154"/>
      <c r="MN841" s="154"/>
      <c r="MO841" s="154"/>
      <c r="MP841" s="154"/>
      <c r="MQ841" s="154"/>
      <c r="MR841" s="154"/>
      <c r="MS841" s="154"/>
      <c r="MT841" s="154"/>
      <c r="MU841" s="154"/>
      <c r="MV841" s="154"/>
      <c r="MW841" s="154"/>
      <c r="MX841" s="154"/>
      <c r="MY841" s="154"/>
      <c r="MZ841" s="154"/>
      <c r="NA841" s="154"/>
      <c r="NB841" s="154"/>
      <c r="NC841" s="154"/>
      <c r="ND841" s="154"/>
      <c r="NE841" s="154"/>
      <c r="NF841" s="154"/>
      <c r="NG841" s="154"/>
      <c r="NH841" s="154"/>
      <c r="NI841" s="154"/>
      <c r="NJ841" s="154"/>
      <c r="NK841" s="154"/>
      <c r="NL841" s="154"/>
      <c r="NM841" s="154"/>
      <c r="NN841" s="154"/>
      <c r="NO841" s="154"/>
      <c r="NP841" s="154"/>
      <c r="NQ841" s="154"/>
      <c r="NR841" s="154"/>
      <c r="NS841" s="154"/>
      <c r="NT841" s="154"/>
      <c r="NU841" s="154"/>
      <c r="NV841" s="154"/>
      <c r="NW841" s="154"/>
      <c r="NX841" s="154"/>
      <c r="NY841" s="154"/>
      <c r="NZ841" s="154"/>
      <c r="OA841" s="154"/>
      <c r="OB841" s="154"/>
      <c r="OC841" s="154"/>
      <c r="OD841" s="154"/>
      <c r="OE841" s="154"/>
      <c r="OF841" s="154"/>
      <c r="OG841" s="154"/>
      <c r="OH841" s="154"/>
      <c r="OI841" s="154"/>
      <c r="OJ841" s="154"/>
      <c r="OK841" s="154"/>
      <c r="OL841" s="154"/>
      <c r="OM841" s="154"/>
      <c r="ON841" s="154"/>
      <c r="OO841" s="154"/>
      <c r="OP841" s="154"/>
      <c r="OQ841" s="154"/>
      <c r="OR841" s="154"/>
      <c r="OS841" s="154"/>
      <c r="OT841" s="154"/>
      <c r="OU841" s="154"/>
      <c r="OV841" s="154"/>
      <c r="OW841" s="154"/>
      <c r="OX841" s="154"/>
      <c r="OY841" s="154"/>
      <c r="OZ841" s="154"/>
      <c r="PA841" s="154"/>
      <c r="PB841" s="154"/>
      <c r="PC841" s="154"/>
      <c r="PD841" s="154"/>
      <c r="PE841" s="154"/>
      <c r="PF841" s="154"/>
      <c r="PG841" s="154"/>
      <c r="PH841" s="154"/>
      <c r="PI841" s="154"/>
      <c r="PJ841" s="154"/>
      <c r="PK841" s="154"/>
      <c r="PL841" s="154"/>
      <c r="PM841" s="154"/>
      <c r="PN841" s="154"/>
      <c r="PO841" s="154"/>
      <c r="PP841" s="154"/>
      <c r="PQ841" s="154"/>
      <c r="PR841" s="154"/>
      <c r="PS841" s="154"/>
      <c r="PT841" s="154"/>
      <c r="PU841" s="154"/>
      <c r="PV841" s="154"/>
      <c r="PW841" s="154"/>
      <c r="PX841" s="154"/>
      <c r="PY841" s="154"/>
      <c r="PZ841" s="154"/>
      <c r="QA841" s="154"/>
      <c r="QB841" s="154"/>
      <c r="QC841" s="154"/>
      <c r="QD841" s="154"/>
      <c r="QE841" s="154"/>
      <c r="QF841" s="154"/>
      <c r="QG841" s="154"/>
      <c r="QH841" s="154"/>
      <c r="QI841" s="154"/>
      <c r="QJ841" s="154"/>
      <c r="QK841" s="154"/>
      <c r="QL841" s="154"/>
      <c r="QM841" s="154"/>
      <c r="QN841" s="154"/>
      <c r="QO841" s="154"/>
      <c r="QP841" s="154"/>
      <c r="QQ841" s="154"/>
      <c r="QR841" s="154"/>
      <c r="QS841" s="154"/>
      <c r="QT841" s="154"/>
      <c r="QU841" s="154"/>
      <c r="QV841" s="154"/>
      <c r="QW841" s="154"/>
      <c r="QX841" s="154"/>
      <c r="QY841" s="154"/>
      <c r="QZ841" s="154"/>
      <c r="RA841" s="154"/>
      <c r="RB841" s="154"/>
      <c r="RC841" s="154"/>
      <c r="RD841" s="154"/>
      <c r="RE841" s="154"/>
      <c r="RF841" s="154"/>
      <c r="RG841" s="154"/>
      <c r="RH841" s="154"/>
      <c r="RI841" s="154"/>
      <c r="RJ841" s="154"/>
      <c r="RK841" s="154"/>
      <c r="RL841" s="154"/>
      <c r="RM841" s="154"/>
      <c r="RN841" s="154"/>
      <c r="RO841" s="154"/>
      <c r="RP841" s="154"/>
      <c r="RQ841" s="154"/>
      <c r="RR841" s="154"/>
      <c r="RS841" s="154"/>
      <c r="RT841" s="154"/>
      <c r="RU841" s="154"/>
      <c r="RV841" s="154"/>
      <c r="RW841" s="154"/>
      <c r="RX841" s="154"/>
      <c r="RY841" s="154"/>
      <c r="RZ841" s="154"/>
      <c r="SA841" s="154"/>
      <c r="SB841" s="154"/>
      <c r="SC841" s="154"/>
      <c r="SD841" s="154"/>
      <c r="SE841" s="154"/>
      <c r="SF841" s="154"/>
      <c r="SG841" s="154"/>
      <c r="SH841" s="154"/>
      <c r="SI841" s="154"/>
      <c r="SJ841" s="154"/>
      <c r="SK841" s="154"/>
      <c r="SL841" s="154"/>
      <c r="SM841" s="154"/>
      <c r="SN841" s="154"/>
      <c r="SO841" s="154"/>
      <c r="SP841" s="154"/>
      <c r="SQ841" s="154"/>
      <c r="SR841" s="154"/>
      <c r="SS841" s="154"/>
      <c r="ST841" s="154"/>
      <c r="SU841" s="154"/>
      <c r="SV841" s="154"/>
      <c r="SW841" s="154"/>
      <c r="SX841" s="154"/>
      <c r="SY841" s="154"/>
      <c r="SZ841" s="154"/>
      <c r="TA841" s="154"/>
      <c r="TB841" s="154"/>
      <c r="TC841" s="154"/>
      <c r="TD841" s="154"/>
      <c r="TE841" s="154"/>
      <c r="TF841" s="154"/>
      <c r="TG841" s="154"/>
      <c r="TH841" s="154"/>
      <c r="TI841" s="154"/>
      <c r="TJ841" s="154"/>
      <c r="TK841" s="154"/>
      <c r="TL841" s="154"/>
      <c r="TM841" s="154"/>
      <c r="TN841" s="154"/>
      <c r="TO841" s="154"/>
      <c r="TP841" s="154"/>
      <c r="TQ841" s="154"/>
      <c r="TR841" s="154"/>
      <c r="TS841" s="154"/>
      <c r="TT841" s="154"/>
      <c r="TU841" s="154"/>
      <c r="TV841" s="154"/>
      <c r="TW841" s="154"/>
      <c r="TX841" s="154"/>
      <c r="TY841" s="154"/>
      <c r="TZ841" s="154"/>
      <c r="UA841" s="154"/>
      <c r="UB841" s="154"/>
      <c r="UC841" s="154"/>
      <c r="UD841" s="154"/>
      <c r="UE841" s="154"/>
      <c r="UF841" s="154"/>
      <c r="UG841" s="154"/>
      <c r="UH841" s="154"/>
      <c r="UI841" s="154"/>
      <c r="UJ841" s="154"/>
      <c r="UK841" s="154"/>
      <c r="UL841" s="154"/>
      <c r="UM841" s="154"/>
      <c r="UN841" s="154"/>
      <c r="UO841" s="154"/>
      <c r="UP841" s="154"/>
      <c r="UQ841" s="154"/>
      <c r="UR841" s="154"/>
      <c r="US841" s="154"/>
      <c r="UT841" s="154"/>
      <c r="UU841" s="154"/>
      <c r="UV841" s="154"/>
      <c r="UW841" s="154"/>
      <c r="UX841" s="154"/>
      <c r="UY841" s="154"/>
      <c r="UZ841" s="154"/>
      <c r="VA841" s="154"/>
      <c r="VB841" s="154"/>
      <c r="VC841" s="154"/>
      <c r="VD841" s="154"/>
      <c r="VE841" s="154"/>
      <c r="VF841" s="154"/>
      <c r="VG841" s="154"/>
      <c r="VH841" s="154"/>
      <c r="VI841" s="154"/>
      <c r="VJ841" s="154"/>
      <c r="VK841" s="154"/>
      <c r="VL841" s="154"/>
      <c r="VM841" s="154"/>
      <c r="VN841" s="154"/>
      <c r="VO841" s="154"/>
      <c r="VP841" s="154"/>
      <c r="VQ841" s="154"/>
      <c r="VR841" s="154"/>
      <c r="VS841" s="154"/>
      <c r="VT841" s="154"/>
      <c r="VU841" s="154"/>
      <c r="VV841" s="154"/>
      <c r="VW841" s="154"/>
    </row>
    <row r="842" spans="1:595" s="153" customFormat="1" ht="45" customHeight="1">
      <c r="A842" s="798"/>
      <c r="B842" s="655" t="s">
        <v>1712</v>
      </c>
      <c r="C842" s="657" t="s">
        <v>618</v>
      </c>
      <c r="D842" s="659" t="s">
        <v>1713</v>
      </c>
      <c r="E842" s="661" t="s">
        <v>1714</v>
      </c>
      <c r="F842" s="653" t="s">
        <v>51</v>
      </c>
      <c r="G842" s="664">
        <v>45488</v>
      </c>
      <c r="H842" s="653" t="s">
        <v>24</v>
      </c>
      <c r="I842" s="197" t="s">
        <v>352</v>
      </c>
      <c r="J842" s="197" t="s">
        <v>260</v>
      </c>
      <c r="K842" s="212" t="s">
        <v>71</v>
      </c>
      <c r="L842" s="212" t="s">
        <v>28</v>
      </c>
      <c r="M842" s="152">
        <f>M843+M844</f>
        <v>206900</v>
      </c>
      <c r="N842" s="152">
        <f>N843+N844</f>
        <v>206900</v>
      </c>
      <c r="O842" s="152">
        <f>O843+O844</f>
        <v>131400</v>
      </c>
      <c r="P842" s="198">
        <f t="shared" ref="P842:R842" si="126">P843+P844</f>
        <v>0</v>
      </c>
      <c r="Q842" s="198">
        <f t="shared" si="126"/>
        <v>0</v>
      </c>
      <c r="R842" s="198">
        <f t="shared" si="126"/>
        <v>0</v>
      </c>
      <c r="S842" s="546"/>
      <c r="AU842" s="154"/>
      <c r="AV842" s="154"/>
      <c r="AW842" s="154"/>
      <c r="AX842" s="154"/>
      <c r="AY842" s="154"/>
      <c r="AZ842" s="154"/>
      <c r="BA842" s="154"/>
      <c r="BB842" s="154"/>
      <c r="BC842" s="154"/>
      <c r="BD842" s="154"/>
      <c r="BE842" s="154"/>
      <c r="BF842" s="154"/>
      <c r="BG842" s="154"/>
      <c r="BH842" s="154"/>
      <c r="BI842" s="154"/>
      <c r="BJ842" s="154"/>
      <c r="BK842" s="154"/>
      <c r="BL842" s="154"/>
      <c r="BM842" s="154"/>
      <c r="BN842" s="154"/>
      <c r="BO842" s="154"/>
      <c r="BP842" s="154"/>
      <c r="BQ842" s="154"/>
      <c r="BR842" s="154"/>
      <c r="BS842" s="154"/>
      <c r="BT842" s="154"/>
      <c r="BU842" s="154"/>
      <c r="BV842" s="154"/>
      <c r="BW842" s="154"/>
      <c r="BX842" s="154"/>
      <c r="BY842" s="154"/>
      <c r="BZ842" s="154"/>
      <c r="CA842" s="154"/>
      <c r="CB842" s="154"/>
      <c r="CC842" s="154"/>
      <c r="CD842" s="154"/>
      <c r="CE842" s="154"/>
      <c r="CF842" s="154"/>
      <c r="CG842" s="154"/>
      <c r="CH842" s="154"/>
      <c r="CI842" s="154"/>
      <c r="CJ842" s="154"/>
      <c r="CK842" s="154"/>
      <c r="CL842" s="154"/>
      <c r="CM842" s="154"/>
      <c r="CN842" s="154"/>
      <c r="CO842" s="154"/>
      <c r="CP842" s="154"/>
      <c r="CQ842" s="154"/>
      <c r="CR842" s="154"/>
      <c r="CS842" s="154"/>
      <c r="CT842" s="154"/>
      <c r="CU842" s="154"/>
      <c r="CV842" s="154"/>
      <c r="CW842" s="154"/>
      <c r="CX842" s="154"/>
      <c r="CY842" s="154"/>
      <c r="CZ842" s="154"/>
      <c r="DA842" s="154"/>
      <c r="DB842" s="154"/>
      <c r="DC842" s="154"/>
      <c r="DD842" s="154"/>
      <c r="DE842" s="154"/>
      <c r="DF842" s="154"/>
      <c r="DG842" s="154"/>
      <c r="DH842" s="154"/>
      <c r="DI842" s="154"/>
      <c r="DJ842" s="154"/>
      <c r="DK842" s="154"/>
      <c r="DL842" s="154"/>
      <c r="DM842" s="154"/>
      <c r="DN842" s="154"/>
      <c r="DO842" s="154"/>
      <c r="DP842" s="154"/>
      <c r="DQ842" s="154"/>
      <c r="DR842" s="154"/>
      <c r="DS842" s="154"/>
      <c r="DT842" s="154"/>
      <c r="DU842" s="154"/>
      <c r="DV842" s="154"/>
      <c r="DW842" s="154"/>
      <c r="DX842" s="154"/>
      <c r="DY842" s="154"/>
      <c r="DZ842" s="154"/>
      <c r="EA842" s="154"/>
      <c r="EB842" s="154"/>
      <c r="EC842" s="154"/>
      <c r="ED842" s="154"/>
      <c r="EE842" s="154"/>
      <c r="EF842" s="154"/>
      <c r="EG842" s="154"/>
      <c r="EH842" s="154"/>
      <c r="EI842" s="154"/>
      <c r="EJ842" s="154"/>
      <c r="EK842" s="154"/>
      <c r="EL842" s="154"/>
      <c r="EM842" s="154"/>
      <c r="EN842" s="154"/>
      <c r="EO842" s="154"/>
      <c r="EP842" s="154"/>
      <c r="EQ842" s="154"/>
      <c r="ER842" s="154"/>
      <c r="ES842" s="154"/>
      <c r="ET842" s="154"/>
      <c r="EU842" s="154"/>
      <c r="EV842" s="154"/>
      <c r="EW842" s="154"/>
      <c r="EX842" s="154"/>
      <c r="EY842" s="154"/>
      <c r="EZ842" s="154"/>
      <c r="FA842" s="154"/>
      <c r="FB842" s="154"/>
      <c r="FC842" s="154"/>
      <c r="FD842" s="154"/>
      <c r="FE842" s="154"/>
      <c r="FF842" s="154"/>
      <c r="FG842" s="154"/>
      <c r="FH842" s="154"/>
      <c r="FI842" s="154"/>
      <c r="FJ842" s="154"/>
      <c r="FK842" s="154"/>
      <c r="FL842" s="154"/>
      <c r="FM842" s="154"/>
      <c r="FN842" s="154"/>
      <c r="FO842" s="154"/>
      <c r="FP842" s="154"/>
      <c r="FQ842" s="154"/>
      <c r="FR842" s="154"/>
      <c r="FS842" s="154"/>
      <c r="FT842" s="154"/>
      <c r="FU842" s="154"/>
      <c r="FV842" s="154"/>
      <c r="FW842" s="154"/>
      <c r="FX842" s="154"/>
      <c r="FY842" s="154"/>
      <c r="FZ842" s="154"/>
      <c r="GA842" s="154"/>
      <c r="GB842" s="154"/>
      <c r="GC842" s="154"/>
      <c r="GD842" s="154"/>
      <c r="GE842" s="154"/>
      <c r="GF842" s="154"/>
      <c r="GG842" s="154"/>
      <c r="GH842" s="154"/>
      <c r="GI842" s="154"/>
      <c r="GJ842" s="154"/>
      <c r="GK842" s="154"/>
      <c r="GL842" s="154"/>
      <c r="GM842" s="154"/>
      <c r="GN842" s="154"/>
      <c r="GO842" s="154"/>
      <c r="GP842" s="154"/>
      <c r="GQ842" s="154"/>
      <c r="GR842" s="154"/>
      <c r="GS842" s="154"/>
      <c r="GT842" s="154"/>
      <c r="GU842" s="154"/>
      <c r="GV842" s="154"/>
      <c r="GW842" s="154"/>
      <c r="GX842" s="154"/>
      <c r="GY842" s="154"/>
      <c r="GZ842" s="154"/>
      <c r="HA842" s="154"/>
      <c r="HB842" s="154"/>
      <c r="HC842" s="154"/>
      <c r="HD842" s="154"/>
      <c r="HE842" s="154"/>
      <c r="HF842" s="154"/>
      <c r="HG842" s="154"/>
      <c r="HH842" s="154"/>
      <c r="HI842" s="154"/>
      <c r="HJ842" s="154"/>
      <c r="HK842" s="154"/>
      <c r="HL842" s="154"/>
      <c r="HM842" s="154"/>
      <c r="HN842" s="154"/>
      <c r="HO842" s="154"/>
      <c r="HP842" s="154"/>
      <c r="HQ842" s="154"/>
      <c r="HR842" s="154"/>
      <c r="HS842" s="154"/>
      <c r="HT842" s="154"/>
      <c r="HU842" s="154"/>
      <c r="HV842" s="154"/>
      <c r="HW842" s="154"/>
      <c r="HX842" s="154"/>
      <c r="HY842" s="154"/>
      <c r="HZ842" s="154"/>
      <c r="IA842" s="154"/>
      <c r="IB842" s="154"/>
      <c r="IC842" s="154"/>
      <c r="ID842" s="154"/>
      <c r="IE842" s="154"/>
      <c r="IF842" s="154"/>
      <c r="IG842" s="154"/>
      <c r="IH842" s="154"/>
      <c r="II842" s="154"/>
      <c r="IJ842" s="154"/>
      <c r="IK842" s="154"/>
      <c r="IL842" s="154"/>
      <c r="IM842" s="154"/>
      <c r="IN842" s="154"/>
      <c r="IO842" s="154"/>
      <c r="IP842" s="154"/>
      <c r="IQ842" s="154"/>
      <c r="IR842" s="154"/>
      <c r="IS842" s="154"/>
      <c r="IT842" s="154"/>
      <c r="IU842" s="154"/>
      <c r="IV842" s="154"/>
      <c r="IW842" s="154"/>
      <c r="IX842" s="154"/>
      <c r="IY842" s="154"/>
      <c r="IZ842" s="154"/>
      <c r="JA842" s="154"/>
      <c r="JB842" s="154"/>
      <c r="JC842" s="154"/>
      <c r="JD842" s="154"/>
      <c r="JE842" s="154"/>
      <c r="JF842" s="154"/>
      <c r="JG842" s="154"/>
      <c r="JH842" s="154"/>
      <c r="JI842" s="154"/>
      <c r="JJ842" s="154"/>
      <c r="JK842" s="154"/>
      <c r="JL842" s="154"/>
      <c r="JM842" s="154"/>
      <c r="JN842" s="154"/>
      <c r="JO842" s="154"/>
      <c r="JP842" s="154"/>
      <c r="JQ842" s="154"/>
      <c r="JR842" s="154"/>
      <c r="JS842" s="154"/>
      <c r="JT842" s="154"/>
      <c r="JU842" s="154"/>
      <c r="JV842" s="154"/>
      <c r="JW842" s="154"/>
      <c r="JX842" s="154"/>
      <c r="JY842" s="154"/>
      <c r="JZ842" s="154"/>
      <c r="KA842" s="154"/>
      <c r="KB842" s="154"/>
      <c r="KC842" s="154"/>
      <c r="KD842" s="154"/>
      <c r="KE842" s="154"/>
      <c r="KF842" s="154"/>
      <c r="KG842" s="154"/>
      <c r="KH842" s="154"/>
      <c r="KI842" s="154"/>
      <c r="KJ842" s="154"/>
      <c r="KK842" s="154"/>
      <c r="KL842" s="154"/>
      <c r="KM842" s="154"/>
      <c r="KN842" s="154"/>
      <c r="KO842" s="154"/>
      <c r="KP842" s="154"/>
      <c r="KQ842" s="154"/>
      <c r="KR842" s="154"/>
      <c r="KS842" s="154"/>
      <c r="KT842" s="154"/>
      <c r="KU842" s="154"/>
      <c r="KV842" s="154"/>
      <c r="KW842" s="154"/>
      <c r="KX842" s="154"/>
      <c r="KY842" s="154"/>
      <c r="KZ842" s="154"/>
      <c r="LA842" s="154"/>
      <c r="LB842" s="154"/>
      <c r="LC842" s="154"/>
      <c r="LD842" s="154"/>
      <c r="LE842" s="154"/>
      <c r="LF842" s="154"/>
      <c r="LG842" s="154"/>
      <c r="LH842" s="154"/>
      <c r="LI842" s="154"/>
      <c r="LJ842" s="154"/>
      <c r="LK842" s="154"/>
      <c r="LL842" s="154"/>
      <c r="LM842" s="154"/>
      <c r="LN842" s="154"/>
      <c r="LO842" s="154"/>
      <c r="LP842" s="154"/>
      <c r="LQ842" s="154"/>
      <c r="LR842" s="154"/>
      <c r="LS842" s="154"/>
      <c r="LT842" s="154"/>
      <c r="LU842" s="154"/>
      <c r="LV842" s="154"/>
      <c r="LW842" s="154"/>
      <c r="LX842" s="154"/>
      <c r="LY842" s="154"/>
      <c r="LZ842" s="154"/>
      <c r="MA842" s="154"/>
      <c r="MB842" s="154"/>
      <c r="MC842" s="154"/>
      <c r="MD842" s="154"/>
      <c r="ME842" s="154"/>
      <c r="MF842" s="154"/>
      <c r="MG842" s="154"/>
      <c r="MH842" s="154"/>
      <c r="MI842" s="154"/>
      <c r="MJ842" s="154"/>
      <c r="MK842" s="154"/>
      <c r="ML842" s="154"/>
      <c r="MM842" s="154"/>
      <c r="MN842" s="154"/>
      <c r="MO842" s="154"/>
      <c r="MP842" s="154"/>
      <c r="MQ842" s="154"/>
      <c r="MR842" s="154"/>
      <c r="MS842" s="154"/>
      <c r="MT842" s="154"/>
      <c r="MU842" s="154"/>
      <c r="MV842" s="154"/>
      <c r="MW842" s="154"/>
      <c r="MX842" s="154"/>
      <c r="MY842" s="154"/>
      <c r="MZ842" s="154"/>
      <c r="NA842" s="154"/>
      <c r="NB842" s="154"/>
      <c r="NC842" s="154"/>
      <c r="ND842" s="154"/>
      <c r="NE842" s="154"/>
      <c r="NF842" s="154"/>
      <c r="NG842" s="154"/>
      <c r="NH842" s="154"/>
      <c r="NI842" s="154"/>
      <c r="NJ842" s="154"/>
      <c r="NK842" s="154"/>
      <c r="NL842" s="154"/>
      <c r="NM842" s="154"/>
      <c r="NN842" s="154"/>
      <c r="NO842" s="154"/>
      <c r="NP842" s="154"/>
      <c r="NQ842" s="154"/>
      <c r="NR842" s="154"/>
      <c r="NS842" s="154"/>
      <c r="NT842" s="154"/>
      <c r="NU842" s="154"/>
      <c r="NV842" s="154"/>
      <c r="NW842" s="154"/>
      <c r="NX842" s="154"/>
      <c r="NY842" s="154"/>
      <c r="NZ842" s="154"/>
      <c r="OA842" s="154"/>
      <c r="OB842" s="154"/>
      <c r="OC842" s="154"/>
      <c r="OD842" s="154"/>
      <c r="OE842" s="154"/>
      <c r="OF842" s="154"/>
      <c r="OG842" s="154"/>
      <c r="OH842" s="154"/>
      <c r="OI842" s="154"/>
      <c r="OJ842" s="154"/>
      <c r="OK842" s="154"/>
      <c r="OL842" s="154"/>
      <c r="OM842" s="154"/>
      <c r="ON842" s="154"/>
      <c r="OO842" s="154"/>
      <c r="OP842" s="154"/>
      <c r="OQ842" s="154"/>
      <c r="OR842" s="154"/>
      <c r="OS842" s="154"/>
      <c r="OT842" s="154"/>
      <c r="OU842" s="154"/>
      <c r="OV842" s="154"/>
      <c r="OW842" s="154"/>
      <c r="OX842" s="154"/>
      <c r="OY842" s="154"/>
      <c r="OZ842" s="154"/>
      <c r="PA842" s="154"/>
      <c r="PB842" s="154"/>
      <c r="PC842" s="154"/>
      <c r="PD842" s="154"/>
      <c r="PE842" s="154"/>
      <c r="PF842" s="154"/>
      <c r="PG842" s="154"/>
      <c r="PH842" s="154"/>
      <c r="PI842" s="154"/>
      <c r="PJ842" s="154"/>
      <c r="PK842" s="154"/>
      <c r="PL842" s="154"/>
      <c r="PM842" s="154"/>
      <c r="PN842" s="154"/>
      <c r="PO842" s="154"/>
      <c r="PP842" s="154"/>
      <c r="PQ842" s="154"/>
      <c r="PR842" s="154"/>
      <c r="PS842" s="154"/>
      <c r="PT842" s="154"/>
      <c r="PU842" s="154"/>
      <c r="PV842" s="154"/>
      <c r="PW842" s="154"/>
      <c r="PX842" s="154"/>
      <c r="PY842" s="154"/>
      <c r="PZ842" s="154"/>
      <c r="QA842" s="154"/>
      <c r="QB842" s="154"/>
      <c r="QC842" s="154"/>
      <c r="QD842" s="154"/>
      <c r="QE842" s="154"/>
      <c r="QF842" s="154"/>
      <c r="QG842" s="154"/>
      <c r="QH842" s="154"/>
      <c r="QI842" s="154"/>
      <c r="QJ842" s="154"/>
      <c r="QK842" s="154"/>
      <c r="QL842" s="154"/>
      <c r="QM842" s="154"/>
      <c r="QN842" s="154"/>
      <c r="QO842" s="154"/>
      <c r="QP842" s="154"/>
      <c r="QQ842" s="154"/>
      <c r="QR842" s="154"/>
      <c r="QS842" s="154"/>
      <c r="QT842" s="154"/>
      <c r="QU842" s="154"/>
      <c r="QV842" s="154"/>
      <c r="QW842" s="154"/>
      <c r="QX842" s="154"/>
      <c r="QY842" s="154"/>
      <c r="QZ842" s="154"/>
      <c r="RA842" s="154"/>
      <c r="RB842" s="154"/>
      <c r="RC842" s="154"/>
      <c r="RD842" s="154"/>
      <c r="RE842" s="154"/>
      <c r="RF842" s="154"/>
      <c r="RG842" s="154"/>
      <c r="RH842" s="154"/>
      <c r="RI842" s="154"/>
      <c r="RJ842" s="154"/>
      <c r="RK842" s="154"/>
      <c r="RL842" s="154"/>
      <c r="RM842" s="154"/>
      <c r="RN842" s="154"/>
      <c r="RO842" s="154"/>
      <c r="RP842" s="154"/>
      <c r="RQ842" s="154"/>
      <c r="RR842" s="154"/>
      <c r="RS842" s="154"/>
      <c r="RT842" s="154"/>
      <c r="RU842" s="154"/>
      <c r="RV842" s="154"/>
      <c r="RW842" s="154"/>
      <c r="RX842" s="154"/>
      <c r="RY842" s="154"/>
      <c r="RZ842" s="154"/>
      <c r="SA842" s="154"/>
      <c r="SB842" s="154"/>
      <c r="SC842" s="154"/>
      <c r="SD842" s="154"/>
      <c r="SE842" s="154"/>
      <c r="SF842" s="154"/>
      <c r="SG842" s="154"/>
      <c r="SH842" s="154"/>
      <c r="SI842" s="154"/>
      <c r="SJ842" s="154"/>
      <c r="SK842" s="154"/>
      <c r="SL842" s="154"/>
      <c r="SM842" s="154"/>
      <c r="SN842" s="154"/>
      <c r="SO842" s="154"/>
      <c r="SP842" s="154"/>
      <c r="SQ842" s="154"/>
      <c r="SR842" s="154"/>
      <c r="SS842" s="154"/>
      <c r="ST842" s="154"/>
      <c r="SU842" s="154"/>
      <c r="SV842" s="154"/>
      <c r="SW842" s="154"/>
      <c r="SX842" s="154"/>
      <c r="SY842" s="154"/>
      <c r="SZ842" s="154"/>
      <c r="TA842" s="154"/>
      <c r="TB842" s="154"/>
      <c r="TC842" s="154"/>
      <c r="TD842" s="154"/>
      <c r="TE842" s="154"/>
      <c r="TF842" s="154"/>
      <c r="TG842" s="154"/>
      <c r="TH842" s="154"/>
      <c r="TI842" s="154"/>
      <c r="TJ842" s="154"/>
      <c r="TK842" s="154"/>
      <c r="TL842" s="154"/>
      <c r="TM842" s="154"/>
      <c r="TN842" s="154"/>
      <c r="TO842" s="154"/>
      <c r="TP842" s="154"/>
      <c r="TQ842" s="154"/>
      <c r="TR842" s="154"/>
      <c r="TS842" s="154"/>
      <c r="TT842" s="154"/>
      <c r="TU842" s="154"/>
      <c r="TV842" s="154"/>
      <c r="TW842" s="154"/>
      <c r="TX842" s="154"/>
      <c r="TY842" s="154"/>
      <c r="TZ842" s="154"/>
      <c r="UA842" s="154"/>
      <c r="UB842" s="154"/>
      <c r="UC842" s="154"/>
      <c r="UD842" s="154"/>
      <c r="UE842" s="154"/>
      <c r="UF842" s="154"/>
      <c r="UG842" s="154"/>
      <c r="UH842" s="154"/>
      <c r="UI842" s="154"/>
      <c r="UJ842" s="154"/>
      <c r="UK842" s="154"/>
      <c r="UL842" s="154"/>
      <c r="UM842" s="154"/>
      <c r="UN842" s="154"/>
      <c r="UO842" s="154"/>
      <c r="UP842" s="154"/>
      <c r="UQ842" s="154"/>
      <c r="UR842" s="154"/>
      <c r="US842" s="154"/>
      <c r="UT842" s="154"/>
      <c r="UU842" s="154"/>
      <c r="UV842" s="154"/>
      <c r="UW842" s="154"/>
      <c r="UX842" s="154"/>
      <c r="UY842" s="154"/>
      <c r="UZ842" s="154"/>
      <c r="VA842" s="154"/>
      <c r="VB842" s="154"/>
      <c r="VC842" s="154"/>
      <c r="VD842" s="154"/>
      <c r="VE842" s="154"/>
      <c r="VF842" s="154"/>
      <c r="VG842" s="154"/>
      <c r="VH842" s="154"/>
      <c r="VI842" s="154"/>
      <c r="VJ842" s="154"/>
      <c r="VK842" s="154"/>
      <c r="VL842" s="154"/>
      <c r="VM842" s="154"/>
      <c r="VN842" s="154"/>
      <c r="VO842" s="154"/>
      <c r="VP842" s="154"/>
      <c r="VQ842" s="154"/>
      <c r="VR842" s="154"/>
      <c r="VS842" s="154"/>
      <c r="VT842" s="154"/>
      <c r="VU842" s="154"/>
      <c r="VV842" s="154"/>
      <c r="VW842" s="154"/>
    </row>
    <row r="843" spans="1:595" s="153" customFormat="1" ht="106.5" customHeight="1">
      <c r="A843" s="798"/>
      <c r="B843" s="686"/>
      <c r="C843" s="676"/>
      <c r="D843" s="680"/>
      <c r="E843" s="683"/>
      <c r="F843" s="654"/>
      <c r="G843" s="684"/>
      <c r="H843" s="654"/>
      <c r="I843" s="175" t="s">
        <v>352</v>
      </c>
      <c r="J843" s="175" t="s">
        <v>260</v>
      </c>
      <c r="K843" s="200" t="s">
        <v>71</v>
      </c>
      <c r="L843" s="200" t="s">
        <v>29</v>
      </c>
      <c r="M843" s="155">
        <v>158900</v>
      </c>
      <c r="N843" s="155">
        <v>158900</v>
      </c>
      <c r="O843" s="155">
        <v>100922</v>
      </c>
      <c r="P843" s="199">
        <v>0</v>
      </c>
      <c r="Q843" s="155">
        <v>0</v>
      </c>
      <c r="R843" s="155">
        <v>0</v>
      </c>
      <c r="S843" s="546">
        <v>3</v>
      </c>
      <c r="AU843" s="154"/>
      <c r="AV843" s="154"/>
      <c r="AW843" s="154"/>
      <c r="AX843" s="154"/>
      <c r="AY843" s="154"/>
      <c r="AZ843" s="154"/>
      <c r="BA843" s="154"/>
      <c r="BB843" s="154"/>
      <c r="BC843" s="154"/>
      <c r="BD843" s="154"/>
      <c r="BE843" s="154"/>
      <c r="BF843" s="154"/>
      <c r="BG843" s="154"/>
      <c r="BH843" s="154"/>
      <c r="BI843" s="154"/>
      <c r="BJ843" s="154"/>
      <c r="BK843" s="154"/>
      <c r="BL843" s="154"/>
      <c r="BM843" s="154"/>
      <c r="BN843" s="154"/>
      <c r="BO843" s="154"/>
      <c r="BP843" s="154"/>
      <c r="BQ843" s="154"/>
      <c r="BR843" s="154"/>
      <c r="BS843" s="154"/>
      <c r="BT843" s="154"/>
      <c r="BU843" s="154"/>
      <c r="BV843" s="154"/>
      <c r="BW843" s="154"/>
      <c r="BX843" s="154"/>
      <c r="BY843" s="154"/>
      <c r="BZ843" s="154"/>
      <c r="CA843" s="154"/>
      <c r="CB843" s="154"/>
      <c r="CC843" s="154"/>
      <c r="CD843" s="154"/>
      <c r="CE843" s="154"/>
      <c r="CF843" s="154"/>
      <c r="CG843" s="154"/>
      <c r="CH843" s="154"/>
      <c r="CI843" s="154"/>
      <c r="CJ843" s="154"/>
      <c r="CK843" s="154"/>
      <c r="CL843" s="154"/>
      <c r="CM843" s="154"/>
      <c r="CN843" s="154"/>
      <c r="CO843" s="154"/>
      <c r="CP843" s="154"/>
      <c r="CQ843" s="154"/>
      <c r="CR843" s="154"/>
      <c r="CS843" s="154"/>
      <c r="CT843" s="154"/>
      <c r="CU843" s="154"/>
      <c r="CV843" s="154"/>
      <c r="CW843" s="154"/>
      <c r="CX843" s="154"/>
      <c r="CY843" s="154"/>
      <c r="CZ843" s="154"/>
      <c r="DA843" s="154"/>
      <c r="DB843" s="154"/>
      <c r="DC843" s="154"/>
      <c r="DD843" s="154"/>
      <c r="DE843" s="154"/>
      <c r="DF843" s="154"/>
      <c r="DG843" s="154"/>
      <c r="DH843" s="154"/>
      <c r="DI843" s="154"/>
      <c r="DJ843" s="154"/>
      <c r="DK843" s="154"/>
      <c r="DL843" s="154"/>
      <c r="DM843" s="154"/>
      <c r="DN843" s="154"/>
      <c r="DO843" s="154"/>
      <c r="DP843" s="154"/>
      <c r="DQ843" s="154"/>
      <c r="DR843" s="154"/>
      <c r="DS843" s="154"/>
      <c r="DT843" s="154"/>
      <c r="DU843" s="154"/>
      <c r="DV843" s="154"/>
      <c r="DW843" s="154"/>
      <c r="DX843" s="154"/>
      <c r="DY843" s="154"/>
      <c r="DZ843" s="154"/>
      <c r="EA843" s="154"/>
      <c r="EB843" s="154"/>
      <c r="EC843" s="154"/>
      <c r="ED843" s="154"/>
      <c r="EE843" s="154"/>
      <c r="EF843" s="154"/>
      <c r="EG843" s="154"/>
      <c r="EH843" s="154"/>
      <c r="EI843" s="154"/>
      <c r="EJ843" s="154"/>
      <c r="EK843" s="154"/>
      <c r="EL843" s="154"/>
      <c r="EM843" s="154"/>
      <c r="EN843" s="154"/>
      <c r="EO843" s="154"/>
      <c r="EP843" s="154"/>
      <c r="EQ843" s="154"/>
      <c r="ER843" s="154"/>
      <c r="ES843" s="154"/>
      <c r="ET843" s="154"/>
      <c r="EU843" s="154"/>
      <c r="EV843" s="154"/>
      <c r="EW843" s="154"/>
      <c r="EX843" s="154"/>
      <c r="EY843" s="154"/>
      <c r="EZ843" s="154"/>
      <c r="FA843" s="154"/>
      <c r="FB843" s="154"/>
      <c r="FC843" s="154"/>
      <c r="FD843" s="154"/>
      <c r="FE843" s="154"/>
      <c r="FF843" s="154"/>
      <c r="FG843" s="154"/>
      <c r="FH843" s="154"/>
      <c r="FI843" s="154"/>
      <c r="FJ843" s="154"/>
      <c r="FK843" s="154"/>
      <c r="FL843" s="154"/>
      <c r="FM843" s="154"/>
      <c r="FN843" s="154"/>
      <c r="FO843" s="154"/>
      <c r="FP843" s="154"/>
      <c r="FQ843" s="154"/>
      <c r="FR843" s="154"/>
      <c r="FS843" s="154"/>
      <c r="FT843" s="154"/>
      <c r="FU843" s="154"/>
      <c r="FV843" s="154"/>
      <c r="FW843" s="154"/>
      <c r="FX843" s="154"/>
      <c r="FY843" s="154"/>
      <c r="FZ843" s="154"/>
      <c r="GA843" s="154"/>
      <c r="GB843" s="154"/>
      <c r="GC843" s="154"/>
      <c r="GD843" s="154"/>
      <c r="GE843" s="154"/>
      <c r="GF843" s="154"/>
      <c r="GG843" s="154"/>
      <c r="GH843" s="154"/>
      <c r="GI843" s="154"/>
      <c r="GJ843" s="154"/>
      <c r="GK843" s="154"/>
      <c r="GL843" s="154"/>
      <c r="GM843" s="154"/>
      <c r="GN843" s="154"/>
      <c r="GO843" s="154"/>
      <c r="GP843" s="154"/>
      <c r="GQ843" s="154"/>
      <c r="GR843" s="154"/>
      <c r="GS843" s="154"/>
      <c r="GT843" s="154"/>
      <c r="GU843" s="154"/>
      <c r="GV843" s="154"/>
      <c r="GW843" s="154"/>
      <c r="GX843" s="154"/>
      <c r="GY843" s="154"/>
      <c r="GZ843" s="154"/>
      <c r="HA843" s="154"/>
      <c r="HB843" s="154"/>
      <c r="HC843" s="154"/>
      <c r="HD843" s="154"/>
      <c r="HE843" s="154"/>
      <c r="HF843" s="154"/>
      <c r="HG843" s="154"/>
      <c r="HH843" s="154"/>
      <c r="HI843" s="154"/>
      <c r="HJ843" s="154"/>
      <c r="HK843" s="154"/>
      <c r="HL843" s="154"/>
      <c r="HM843" s="154"/>
      <c r="HN843" s="154"/>
      <c r="HO843" s="154"/>
      <c r="HP843" s="154"/>
      <c r="HQ843" s="154"/>
      <c r="HR843" s="154"/>
      <c r="HS843" s="154"/>
      <c r="HT843" s="154"/>
      <c r="HU843" s="154"/>
      <c r="HV843" s="154"/>
      <c r="HW843" s="154"/>
      <c r="HX843" s="154"/>
      <c r="HY843" s="154"/>
      <c r="HZ843" s="154"/>
      <c r="IA843" s="154"/>
      <c r="IB843" s="154"/>
      <c r="IC843" s="154"/>
      <c r="ID843" s="154"/>
      <c r="IE843" s="154"/>
      <c r="IF843" s="154"/>
      <c r="IG843" s="154"/>
      <c r="IH843" s="154"/>
      <c r="II843" s="154"/>
      <c r="IJ843" s="154"/>
      <c r="IK843" s="154"/>
      <c r="IL843" s="154"/>
      <c r="IM843" s="154"/>
      <c r="IN843" s="154"/>
      <c r="IO843" s="154"/>
      <c r="IP843" s="154"/>
      <c r="IQ843" s="154"/>
      <c r="IR843" s="154"/>
      <c r="IS843" s="154"/>
      <c r="IT843" s="154"/>
      <c r="IU843" s="154"/>
      <c r="IV843" s="154"/>
      <c r="IW843" s="154"/>
      <c r="IX843" s="154"/>
      <c r="IY843" s="154"/>
      <c r="IZ843" s="154"/>
      <c r="JA843" s="154"/>
      <c r="JB843" s="154"/>
      <c r="JC843" s="154"/>
      <c r="JD843" s="154"/>
      <c r="JE843" s="154"/>
      <c r="JF843" s="154"/>
      <c r="JG843" s="154"/>
      <c r="JH843" s="154"/>
      <c r="JI843" s="154"/>
      <c r="JJ843" s="154"/>
      <c r="JK843" s="154"/>
      <c r="JL843" s="154"/>
      <c r="JM843" s="154"/>
      <c r="JN843" s="154"/>
      <c r="JO843" s="154"/>
      <c r="JP843" s="154"/>
      <c r="JQ843" s="154"/>
      <c r="JR843" s="154"/>
      <c r="JS843" s="154"/>
      <c r="JT843" s="154"/>
      <c r="JU843" s="154"/>
      <c r="JV843" s="154"/>
      <c r="JW843" s="154"/>
      <c r="JX843" s="154"/>
      <c r="JY843" s="154"/>
      <c r="JZ843" s="154"/>
      <c r="KA843" s="154"/>
      <c r="KB843" s="154"/>
      <c r="KC843" s="154"/>
      <c r="KD843" s="154"/>
      <c r="KE843" s="154"/>
      <c r="KF843" s="154"/>
      <c r="KG843" s="154"/>
      <c r="KH843" s="154"/>
      <c r="KI843" s="154"/>
      <c r="KJ843" s="154"/>
      <c r="KK843" s="154"/>
      <c r="KL843" s="154"/>
      <c r="KM843" s="154"/>
      <c r="KN843" s="154"/>
      <c r="KO843" s="154"/>
      <c r="KP843" s="154"/>
      <c r="KQ843" s="154"/>
      <c r="KR843" s="154"/>
      <c r="KS843" s="154"/>
      <c r="KT843" s="154"/>
      <c r="KU843" s="154"/>
      <c r="KV843" s="154"/>
      <c r="KW843" s="154"/>
      <c r="KX843" s="154"/>
      <c r="KY843" s="154"/>
      <c r="KZ843" s="154"/>
      <c r="LA843" s="154"/>
      <c r="LB843" s="154"/>
      <c r="LC843" s="154"/>
      <c r="LD843" s="154"/>
      <c r="LE843" s="154"/>
      <c r="LF843" s="154"/>
      <c r="LG843" s="154"/>
      <c r="LH843" s="154"/>
      <c r="LI843" s="154"/>
      <c r="LJ843" s="154"/>
      <c r="LK843" s="154"/>
      <c r="LL843" s="154"/>
      <c r="LM843" s="154"/>
      <c r="LN843" s="154"/>
      <c r="LO843" s="154"/>
      <c r="LP843" s="154"/>
      <c r="LQ843" s="154"/>
      <c r="LR843" s="154"/>
      <c r="LS843" s="154"/>
      <c r="LT843" s="154"/>
      <c r="LU843" s="154"/>
      <c r="LV843" s="154"/>
      <c r="LW843" s="154"/>
      <c r="LX843" s="154"/>
      <c r="LY843" s="154"/>
      <c r="LZ843" s="154"/>
      <c r="MA843" s="154"/>
      <c r="MB843" s="154"/>
      <c r="MC843" s="154"/>
      <c r="MD843" s="154"/>
      <c r="ME843" s="154"/>
      <c r="MF843" s="154"/>
      <c r="MG843" s="154"/>
      <c r="MH843" s="154"/>
      <c r="MI843" s="154"/>
      <c r="MJ843" s="154"/>
      <c r="MK843" s="154"/>
      <c r="ML843" s="154"/>
      <c r="MM843" s="154"/>
      <c r="MN843" s="154"/>
      <c r="MO843" s="154"/>
      <c r="MP843" s="154"/>
      <c r="MQ843" s="154"/>
      <c r="MR843" s="154"/>
      <c r="MS843" s="154"/>
      <c r="MT843" s="154"/>
      <c r="MU843" s="154"/>
      <c r="MV843" s="154"/>
      <c r="MW843" s="154"/>
      <c r="MX843" s="154"/>
      <c r="MY843" s="154"/>
      <c r="MZ843" s="154"/>
      <c r="NA843" s="154"/>
      <c r="NB843" s="154"/>
      <c r="NC843" s="154"/>
      <c r="ND843" s="154"/>
      <c r="NE843" s="154"/>
      <c r="NF843" s="154"/>
      <c r="NG843" s="154"/>
      <c r="NH843" s="154"/>
      <c r="NI843" s="154"/>
      <c r="NJ843" s="154"/>
      <c r="NK843" s="154"/>
      <c r="NL843" s="154"/>
      <c r="NM843" s="154"/>
      <c r="NN843" s="154"/>
      <c r="NO843" s="154"/>
      <c r="NP843" s="154"/>
      <c r="NQ843" s="154"/>
      <c r="NR843" s="154"/>
      <c r="NS843" s="154"/>
      <c r="NT843" s="154"/>
      <c r="NU843" s="154"/>
      <c r="NV843" s="154"/>
      <c r="NW843" s="154"/>
      <c r="NX843" s="154"/>
      <c r="NY843" s="154"/>
      <c r="NZ843" s="154"/>
      <c r="OA843" s="154"/>
      <c r="OB843" s="154"/>
      <c r="OC843" s="154"/>
      <c r="OD843" s="154"/>
      <c r="OE843" s="154"/>
      <c r="OF843" s="154"/>
      <c r="OG843" s="154"/>
      <c r="OH843" s="154"/>
      <c r="OI843" s="154"/>
      <c r="OJ843" s="154"/>
      <c r="OK843" s="154"/>
      <c r="OL843" s="154"/>
      <c r="OM843" s="154"/>
      <c r="ON843" s="154"/>
      <c r="OO843" s="154"/>
      <c r="OP843" s="154"/>
      <c r="OQ843" s="154"/>
      <c r="OR843" s="154"/>
      <c r="OS843" s="154"/>
      <c r="OT843" s="154"/>
      <c r="OU843" s="154"/>
      <c r="OV843" s="154"/>
      <c r="OW843" s="154"/>
      <c r="OX843" s="154"/>
      <c r="OY843" s="154"/>
      <c r="OZ843" s="154"/>
      <c r="PA843" s="154"/>
      <c r="PB843" s="154"/>
      <c r="PC843" s="154"/>
      <c r="PD843" s="154"/>
      <c r="PE843" s="154"/>
      <c r="PF843" s="154"/>
      <c r="PG843" s="154"/>
      <c r="PH843" s="154"/>
      <c r="PI843" s="154"/>
      <c r="PJ843" s="154"/>
      <c r="PK843" s="154"/>
      <c r="PL843" s="154"/>
      <c r="PM843" s="154"/>
      <c r="PN843" s="154"/>
      <c r="PO843" s="154"/>
      <c r="PP843" s="154"/>
      <c r="PQ843" s="154"/>
      <c r="PR843" s="154"/>
      <c r="PS843" s="154"/>
      <c r="PT843" s="154"/>
      <c r="PU843" s="154"/>
      <c r="PV843" s="154"/>
      <c r="PW843" s="154"/>
      <c r="PX843" s="154"/>
      <c r="PY843" s="154"/>
      <c r="PZ843" s="154"/>
      <c r="QA843" s="154"/>
      <c r="QB843" s="154"/>
      <c r="QC843" s="154"/>
      <c r="QD843" s="154"/>
      <c r="QE843" s="154"/>
      <c r="QF843" s="154"/>
      <c r="QG843" s="154"/>
      <c r="QH843" s="154"/>
      <c r="QI843" s="154"/>
      <c r="QJ843" s="154"/>
      <c r="QK843" s="154"/>
      <c r="QL843" s="154"/>
      <c r="QM843" s="154"/>
      <c r="QN843" s="154"/>
      <c r="QO843" s="154"/>
      <c r="QP843" s="154"/>
      <c r="QQ843" s="154"/>
      <c r="QR843" s="154"/>
      <c r="QS843" s="154"/>
      <c r="QT843" s="154"/>
      <c r="QU843" s="154"/>
      <c r="QV843" s="154"/>
      <c r="QW843" s="154"/>
      <c r="QX843" s="154"/>
      <c r="QY843" s="154"/>
      <c r="QZ843" s="154"/>
      <c r="RA843" s="154"/>
      <c r="RB843" s="154"/>
      <c r="RC843" s="154"/>
      <c r="RD843" s="154"/>
      <c r="RE843" s="154"/>
      <c r="RF843" s="154"/>
      <c r="RG843" s="154"/>
      <c r="RH843" s="154"/>
      <c r="RI843" s="154"/>
      <c r="RJ843" s="154"/>
      <c r="RK843" s="154"/>
      <c r="RL843" s="154"/>
      <c r="RM843" s="154"/>
      <c r="RN843" s="154"/>
      <c r="RO843" s="154"/>
      <c r="RP843" s="154"/>
      <c r="RQ843" s="154"/>
      <c r="RR843" s="154"/>
      <c r="RS843" s="154"/>
      <c r="RT843" s="154"/>
      <c r="RU843" s="154"/>
      <c r="RV843" s="154"/>
      <c r="RW843" s="154"/>
      <c r="RX843" s="154"/>
      <c r="RY843" s="154"/>
      <c r="RZ843" s="154"/>
      <c r="SA843" s="154"/>
      <c r="SB843" s="154"/>
      <c r="SC843" s="154"/>
      <c r="SD843" s="154"/>
      <c r="SE843" s="154"/>
      <c r="SF843" s="154"/>
      <c r="SG843" s="154"/>
      <c r="SH843" s="154"/>
      <c r="SI843" s="154"/>
      <c r="SJ843" s="154"/>
      <c r="SK843" s="154"/>
      <c r="SL843" s="154"/>
      <c r="SM843" s="154"/>
      <c r="SN843" s="154"/>
      <c r="SO843" s="154"/>
      <c r="SP843" s="154"/>
      <c r="SQ843" s="154"/>
      <c r="SR843" s="154"/>
      <c r="SS843" s="154"/>
      <c r="ST843" s="154"/>
      <c r="SU843" s="154"/>
      <c r="SV843" s="154"/>
      <c r="SW843" s="154"/>
      <c r="SX843" s="154"/>
      <c r="SY843" s="154"/>
      <c r="SZ843" s="154"/>
      <c r="TA843" s="154"/>
      <c r="TB843" s="154"/>
      <c r="TC843" s="154"/>
      <c r="TD843" s="154"/>
      <c r="TE843" s="154"/>
      <c r="TF843" s="154"/>
      <c r="TG843" s="154"/>
      <c r="TH843" s="154"/>
      <c r="TI843" s="154"/>
      <c r="TJ843" s="154"/>
      <c r="TK843" s="154"/>
      <c r="TL843" s="154"/>
      <c r="TM843" s="154"/>
      <c r="TN843" s="154"/>
      <c r="TO843" s="154"/>
      <c r="TP843" s="154"/>
      <c r="TQ843" s="154"/>
      <c r="TR843" s="154"/>
      <c r="TS843" s="154"/>
      <c r="TT843" s="154"/>
      <c r="TU843" s="154"/>
      <c r="TV843" s="154"/>
      <c r="TW843" s="154"/>
      <c r="TX843" s="154"/>
      <c r="TY843" s="154"/>
      <c r="TZ843" s="154"/>
      <c r="UA843" s="154"/>
      <c r="UB843" s="154"/>
      <c r="UC843" s="154"/>
      <c r="UD843" s="154"/>
      <c r="UE843" s="154"/>
      <c r="UF843" s="154"/>
      <c r="UG843" s="154"/>
      <c r="UH843" s="154"/>
      <c r="UI843" s="154"/>
      <c r="UJ843" s="154"/>
      <c r="UK843" s="154"/>
      <c r="UL843" s="154"/>
      <c r="UM843" s="154"/>
      <c r="UN843" s="154"/>
      <c r="UO843" s="154"/>
      <c r="UP843" s="154"/>
      <c r="UQ843" s="154"/>
      <c r="UR843" s="154"/>
      <c r="US843" s="154"/>
      <c r="UT843" s="154"/>
      <c r="UU843" s="154"/>
      <c r="UV843" s="154"/>
      <c r="UW843" s="154"/>
      <c r="UX843" s="154"/>
      <c r="UY843" s="154"/>
      <c r="UZ843" s="154"/>
      <c r="VA843" s="154"/>
      <c r="VB843" s="154"/>
      <c r="VC843" s="154"/>
      <c r="VD843" s="154"/>
      <c r="VE843" s="154"/>
      <c r="VF843" s="154"/>
      <c r="VG843" s="154"/>
      <c r="VH843" s="154"/>
      <c r="VI843" s="154"/>
      <c r="VJ843" s="154"/>
      <c r="VK843" s="154"/>
      <c r="VL843" s="154"/>
      <c r="VM843" s="154"/>
      <c r="VN843" s="154"/>
      <c r="VO843" s="154"/>
      <c r="VP843" s="154"/>
      <c r="VQ843" s="154"/>
      <c r="VR843" s="154"/>
      <c r="VS843" s="154"/>
      <c r="VT843" s="154"/>
      <c r="VU843" s="154"/>
      <c r="VV843" s="154"/>
      <c r="VW843" s="154"/>
    </row>
    <row r="844" spans="1:595" s="153" customFormat="1" ht="129.75" customHeight="1">
      <c r="A844" s="798"/>
      <c r="B844" s="656"/>
      <c r="C844" s="658"/>
      <c r="D844" s="660"/>
      <c r="E844" s="487" t="s">
        <v>1715</v>
      </c>
      <c r="F844" s="160" t="s">
        <v>51</v>
      </c>
      <c r="G844" s="176">
        <v>45868</v>
      </c>
      <c r="H844" s="160" t="s">
        <v>24</v>
      </c>
      <c r="I844" s="175" t="s">
        <v>352</v>
      </c>
      <c r="J844" s="175" t="s">
        <v>260</v>
      </c>
      <c r="K844" s="200" t="s">
        <v>71</v>
      </c>
      <c r="L844" s="200" t="s">
        <v>30</v>
      </c>
      <c r="M844" s="155">
        <v>48000</v>
      </c>
      <c r="N844" s="155">
        <v>48000</v>
      </c>
      <c r="O844" s="155">
        <v>30478</v>
      </c>
      <c r="P844" s="199">
        <v>0</v>
      </c>
      <c r="Q844" s="155">
        <v>0</v>
      </c>
      <c r="R844" s="155">
        <v>0</v>
      </c>
      <c r="S844" s="546">
        <v>3</v>
      </c>
      <c r="AU844" s="154"/>
      <c r="AV844" s="154"/>
      <c r="AW844" s="154"/>
      <c r="AX844" s="154"/>
      <c r="AY844" s="154"/>
      <c r="AZ844" s="154"/>
      <c r="BA844" s="154"/>
      <c r="BB844" s="154"/>
      <c r="BC844" s="154"/>
      <c r="BD844" s="154"/>
      <c r="BE844" s="154"/>
      <c r="BF844" s="154"/>
      <c r="BG844" s="154"/>
      <c r="BH844" s="154"/>
      <c r="BI844" s="154"/>
      <c r="BJ844" s="154"/>
      <c r="BK844" s="154"/>
      <c r="BL844" s="154"/>
      <c r="BM844" s="154"/>
      <c r="BN844" s="154"/>
      <c r="BO844" s="154"/>
      <c r="BP844" s="154"/>
      <c r="BQ844" s="154"/>
      <c r="BR844" s="154"/>
      <c r="BS844" s="154"/>
      <c r="BT844" s="154"/>
      <c r="BU844" s="154"/>
      <c r="BV844" s="154"/>
      <c r="BW844" s="154"/>
      <c r="BX844" s="154"/>
      <c r="BY844" s="154"/>
      <c r="BZ844" s="154"/>
      <c r="CA844" s="154"/>
      <c r="CB844" s="154"/>
      <c r="CC844" s="154"/>
      <c r="CD844" s="154"/>
      <c r="CE844" s="154"/>
      <c r="CF844" s="154"/>
      <c r="CG844" s="154"/>
      <c r="CH844" s="154"/>
      <c r="CI844" s="154"/>
      <c r="CJ844" s="154"/>
      <c r="CK844" s="154"/>
      <c r="CL844" s="154"/>
      <c r="CM844" s="154"/>
      <c r="CN844" s="154"/>
      <c r="CO844" s="154"/>
      <c r="CP844" s="154"/>
      <c r="CQ844" s="154"/>
      <c r="CR844" s="154"/>
      <c r="CS844" s="154"/>
      <c r="CT844" s="154"/>
      <c r="CU844" s="154"/>
      <c r="CV844" s="154"/>
      <c r="CW844" s="154"/>
      <c r="CX844" s="154"/>
      <c r="CY844" s="154"/>
      <c r="CZ844" s="154"/>
      <c r="DA844" s="154"/>
      <c r="DB844" s="154"/>
      <c r="DC844" s="154"/>
      <c r="DD844" s="154"/>
      <c r="DE844" s="154"/>
      <c r="DF844" s="154"/>
      <c r="DG844" s="154"/>
      <c r="DH844" s="154"/>
      <c r="DI844" s="154"/>
      <c r="DJ844" s="154"/>
      <c r="DK844" s="154"/>
      <c r="DL844" s="154"/>
      <c r="DM844" s="154"/>
      <c r="DN844" s="154"/>
      <c r="DO844" s="154"/>
      <c r="DP844" s="154"/>
      <c r="DQ844" s="154"/>
      <c r="DR844" s="154"/>
      <c r="DS844" s="154"/>
      <c r="DT844" s="154"/>
      <c r="DU844" s="154"/>
      <c r="DV844" s="154"/>
      <c r="DW844" s="154"/>
      <c r="DX844" s="154"/>
      <c r="DY844" s="154"/>
      <c r="DZ844" s="154"/>
      <c r="EA844" s="154"/>
      <c r="EB844" s="154"/>
      <c r="EC844" s="154"/>
      <c r="ED844" s="154"/>
      <c r="EE844" s="154"/>
      <c r="EF844" s="154"/>
      <c r="EG844" s="154"/>
      <c r="EH844" s="154"/>
      <c r="EI844" s="154"/>
      <c r="EJ844" s="154"/>
      <c r="EK844" s="154"/>
      <c r="EL844" s="154"/>
      <c r="EM844" s="154"/>
      <c r="EN844" s="154"/>
      <c r="EO844" s="154"/>
      <c r="EP844" s="154"/>
      <c r="EQ844" s="154"/>
      <c r="ER844" s="154"/>
      <c r="ES844" s="154"/>
      <c r="ET844" s="154"/>
      <c r="EU844" s="154"/>
      <c r="EV844" s="154"/>
      <c r="EW844" s="154"/>
      <c r="EX844" s="154"/>
      <c r="EY844" s="154"/>
      <c r="EZ844" s="154"/>
      <c r="FA844" s="154"/>
      <c r="FB844" s="154"/>
      <c r="FC844" s="154"/>
      <c r="FD844" s="154"/>
      <c r="FE844" s="154"/>
      <c r="FF844" s="154"/>
      <c r="FG844" s="154"/>
      <c r="FH844" s="154"/>
      <c r="FI844" s="154"/>
      <c r="FJ844" s="154"/>
      <c r="FK844" s="154"/>
      <c r="FL844" s="154"/>
      <c r="FM844" s="154"/>
      <c r="FN844" s="154"/>
      <c r="FO844" s="154"/>
      <c r="FP844" s="154"/>
      <c r="FQ844" s="154"/>
      <c r="FR844" s="154"/>
      <c r="FS844" s="154"/>
      <c r="FT844" s="154"/>
      <c r="FU844" s="154"/>
      <c r="FV844" s="154"/>
      <c r="FW844" s="154"/>
      <c r="FX844" s="154"/>
      <c r="FY844" s="154"/>
      <c r="FZ844" s="154"/>
      <c r="GA844" s="154"/>
      <c r="GB844" s="154"/>
      <c r="GC844" s="154"/>
      <c r="GD844" s="154"/>
      <c r="GE844" s="154"/>
      <c r="GF844" s="154"/>
      <c r="GG844" s="154"/>
      <c r="GH844" s="154"/>
      <c r="GI844" s="154"/>
      <c r="GJ844" s="154"/>
      <c r="GK844" s="154"/>
      <c r="GL844" s="154"/>
      <c r="GM844" s="154"/>
      <c r="GN844" s="154"/>
      <c r="GO844" s="154"/>
      <c r="GP844" s="154"/>
      <c r="GQ844" s="154"/>
      <c r="GR844" s="154"/>
      <c r="GS844" s="154"/>
      <c r="GT844" s="154"/>
      <c r="GU844" s="154"/>
      <c r="GV844" s="154"/>
      <c r="GW844" s="154"/>
      <c r="GX844" s="154"/>
      <c r="GY844" s="154"/>
      <c r="GZ844" s="154"/>
      <c r="HA844" s="154"/>
      <c r="HB844" s="154"/>
      <c r="HC844" s="154"/>
      <c r="HD844" s="154"/>
      <c r="HE844" s="154"/>
      <c r="HF844" s="154"/>
      <c r="HG844" s="154"/>
      <c r="HH844" s="154"/>
      <c r="HI844" s="154"/>
      <c r="HJ844" s="154"/>
      <c r="HK844" s="154"/>
      <c r="HL844" s="154"/>
      <c r="HM844" s="154"/>
      <c r="HN844" s="154"/>
      <c r="HO844" s="154"/>
      <c r="HP844" s="154"/>
      <c r="HQ844" s="154"/>
      <c r="HR844" s="154"/>
      <c r="HS844" s="154"/>
      <c r="HT844" s="154"/>
      <c r="HU844" s="154"/>
      <c r="HV844" s="154"/>
      <c r="HW844" s="154"/>
      <c r="HX844" s="154"/>
      <c r="HY844" s="154"/>
      <c r="HZ844" s="154"/>
      <c r="IA844" s="154"/>
      <c r="IB844" s="154"/>
      <c r="IC844" s="154"/>
      <c r="ID844" s="154"/>
      <c r="IE844" s="154"/>
      <c r="IF844" s="154"/>
      <c r="IG844" s="154"/>
      <c r="IH844" s="154"/>
      <c r="II844" s="154"/>
      <c r="IJ844" s="154"/>
      <c r="IK844" s="154"/>
      <c r="IL844" s="154"/>
      <c r="IM844" s="154"/>
      <c r="IN844" s="154"/>
      <c r="IO844" s="154"/>
      <c r="IP844" s="154"/>
      <c r="IQ844" s="154"/>
      <c r="IR844" s="154"/>
      <c r="IS844" s="154"/>
      <c r="IT844" s="154"/>
      <c r="IU844" s="154"/>
      <c r="IV844" s="154"/>
      <c r="IW844" s="154"/>
      <c r="IX844" s="154"/>
      <c r="IY844" s="154"/>
      <c r="IZ844" s="154"/>
      <c r="JA844" s="154"/>
      <c r="JB844" s="154"/>
      <c r="JC844" s="154"/>
      <c r="JD844" s="154"/>
      <c r="JE844" s="154"/>
      <c r="JF844" s="154"/>
      <c r="JG844" s="154"/>
      <c r="JH844" s="154"/>
      <c r="JI844" s="154"/>
      <c r="JJ844" s="154"/>
      <c r="JK844" s="154"/>
      <c r="JL844" s="154"/>
      <c r="JM844" s="154"/>
      <c r="JN844" s="154"/>
      <c r="JO844" s="154"/>
      <c r="JP844" s="154"/>
      <c r="JQ844" s="154"/>
      <c r="JR844" s="154"/>
      <c r="JS844" s="154"/>
      <c r="JT844" s="154"/>
      <c r="JU844" s="154"/>
      <c r="JV844" s="154"/>
      <c r="JW844" s="154"/>
      <c r="JX844" s="154"/>
      <c r="JY844" s="154"/>
      <c r="JZ844" s="154"/>
      <c r="KA844" s="154"/>
      <c r="KB844" s="154"/>
      <c r="KC844" s="154"/>
      <c r="KD844" s="154"/>
      <c r="KE844" s="154"/>
      <c r="KF844" s="154"/>
      <c r="KG844" s="154"/>
      <c r="KH844" s="154"/>
      <c r="KI844" s="154"/>
      <c r="KJ844" s="154"/>
      <c r="KK844" s="154"/>
      <c r="KL844" s="154"/>
      <c r="KM844" s="154"/>
      <c r="KN844" s="154"/>
      <c r="KO844" s="154"/>
      <c r="KP844" s="154"/>
      <c r="KQ844" s="154"/>
      <c r="KR844" s="154"/>
      <c r="KS844" s="154"/>
      <c r="KT844" s="154"/>
      <c r="KU844" s="154"/>
      <c r="KV844" s="154"/>
      <c r="KW844" s="154"/>
      <c r="KX844" s="154"/>
      <c r="KY844" s="154"/>
      <c r="KZ844" s="154"/>
      <c r="LA844" s="154"/>
      <c r="LB844" s="154"/>
      <c r="LC844" s="154"/>
      <c r="LD844" s="154"/>
      <c r="LE844" s="154"/>
      <c r="LF844" s="154"/>
      <c r="LG844" s="154"/>
      <c r="LH844" s="154"/>
      <c r="LI844" s="154"/>
      <c r="LJ844" s="154"/>
      <c r="LK844" s="154"/>
      <c r="LL844" s="154"/>
      <c r="LM844" s="154"/>
      <c r="LN844" s="154"/>
      <c r="LO844" s="154"/>
      <c r="LP844" s="154"/>
      <c r="LQ844" s="154"/>
      <c r="LR844" s="154"/>
      <c r="LS844" s="154"/>
      <c r="LT844" s="154"/>
      <c r="LU844" s="154"/>
      <c r="LV844" s="154"/>
      <c r="LW844" s="154"/>
      <c r="LX844" s="154"/>
      <c r="LY844" s="154"/>
      <c r="LZ844" s="154"/>
      <c r="MA844" s="154"/>
      <c r="MB844" s="154"/>
      <c r="MC844" s="154"/>
      <c r="MD844" s="154"/>
      <c r="ME844" s="154"/>
      <c r="MF844" s="154"/>
      <c r="MG844" s="154"/>
      <c r="MH844" s="154"/>
      <c r="MI844" s="154"/>
      <c r="MJ844" s="154"/>
      <c r="MK844" s="154"/>
      <c r="ML844" s="154"/>
      <c r="MM844" s="154"/>
      <c r="MN844" s="154"/>
      <c r="MO844" s="154"/>
      <c r="MP844" s="154"/>
      <c r="MQ844" s="154"/>
      <c r="MR844" s="154"/>
      <c r="MS844" s="154"/>
      <c r="MT844" s="154"/>
      <c r="MU844" s="154"/>
      <c r="MV844" s="154"/>
      <c r="MW844" s="154"/>
      <c r="MX844" s="154"/>
      <c r="MY844" s="154"/>
      <c r="MZ844" s="154"/>
      <c r="NA844" s="154"/>
      <c r="NB844" s="154"/>
      <c r="NC844" s="154"/>
      <c r="ND844" s="154"/>
      <c r="NE844" s="154"/>
      <c r="NF844" s="154"/>
      <c r="NG844" s="154"/>
      <c r="NH844" s="154"/>
      <c r="NI844" s="154"/>
      <c r="NJ844" s="154"/>
      <c r="NK844" s="154"/>
      <c r="NL844" s="154"/>
      <c r="NM844" s="154"/>
      <c r="NN844" s="154"/>
      <c r="NO844" s="154"/>
      <c r="NP844" s="154"/>
      <c r="NQ844" s="154"/>
      <c r="NR844" s="154"/>
      <c r="NS844" s="154"/>
      <c r="NT844" s="154"/>
      <c r="NU844" s="154"/>
      <c r="NV844" s="154"/>
      <c r="NW844" s="154"/>
      <c r="NX844" s="154"/>
      <c r="NY844" s="154"/>
      <c r="NZ844" s="154"/>
      <c r="OA844" s="154"/>
      <c r="OB844" s="154"/>
      <c r="OC844" s="154"/>
      <c r="OD844" s="154"/>
      <c r="OE844" s="154"/>
      <c r="OF844" s="154"/>
      <c r="OG844" s="154"/>
      <c r="OH844" s="154"/>
      <c r="OI844" s="154"/>
      <c r="OJ844" s="154"/>
      <c r="OK844" s="154"/>
      <c r="OL844" s="154"/>
      <c r="OM844" s="154"/>
      <c r="ON844" s="154"/>
      <c r="OO844" s="154"/>
      <c r="OP844" s="154"/>
      <c r="OQ844" s="154"/>
      <c r="OR844" s="154"/>
      <c r="OS844" s="154"/>
      <c r="OT844" s="154"/>
      <c r="OU844" s="154"/>
      <c r="OV844" s="154"/>
      <c r="OW844" s="154"/>
      <c r="OX844" s="154"/>
      <c r="OY844" s="154"/>
      <c r="OZ844" s="154"/>
      <c r="PA844" s="154"/>
      <c r="PB844" s="154"/>
      <c r="PC844" s="154"/>
      <c r="PD844" s="154"/>
      <c r="PE844" s="154"/>
      <c r="PF844" s="154"/>
      <c r="PG844" s="154"/>
      <c r="PH844" s="154"/>
      <c r="PI844" s="154"/>
      <c r="PJ844" s="154"/>
      <c r="PK844" s="154"/>
      <c r="PL844" s="154"/>
      <c r="PM844" s="154"/>
      <c r="PN844" s="154"/>
      <c r="PO844" s="154"/>
      <c r="PP844" s="154"/>
      <c r="PQ844" s="154"/>
      <c r="PR844" s="154"/>
      <c r="PS844" s="154"/>
      <c r="PT844" s="154"/>
      <c r="PU844" s="154"/>
      <c r="PV844" s="154"/>
      <c r="PW844" s="154"/>
      <c r="PX844" s="154"/>
      <c r="PY844" s="154"/>
      <c r="PZ844" s="154"/>
      <c r="QA844" s="154"/>
      <c r="QB844" s="154"/>
      <c r="QC844" s="154"/>
      <c r="QD844" s="154"/>
      <c r="QE844" s="154"/>
      <c r="QF844" s="154"/>
      <c r="QG844" s="154"/>
      <c r="QH844" s="154"/>
      <c r="QI844" s="154"/>
      <c r="QJ844" s="154"/>
      <c r="QK844" s="154"/>
      <c r="QL844" s="154"/>
      <c r="QM844" s="154"/>
      <c r="QN844" s="154"/>
      <c r="QO844" s="154"/>
      <c r="QP844" s="154"/>
      <c r="QQ844" s="154"/>
      <c r="QR844" s="154"/>
      <c r="QS844" s="154"/>
      <c r="QT844" s="154"/>
      <c r="QU844" s="154"/>
      <c r="QV844" s="154"/>
      <c r="QW844" s="154"/>
      <c r="QX844" s="154"/>
      <c r="QY844" s="154"/>
      <c r="QZ844" s="154"/>
      <c r="RA844" s="154"/>
      <c r="RB844" s="154"/>
      <c r="RC844" s="154"/>
      <c r="RD844" s="154"/>
      <c r="RE844" s="154"/>
      <c r="RF844" s="154"/>
      <c r="RG844" s="154"/>
      <c r="RH844" s="154"/>
      <c r="RI844" s="154"/>
      <c r="RJ844" s="154"/>
      <c r="RK844" s="154"/>
      <c r="RL844" s="154"/>
      <c r="RM844" s="154"/>
      <c r="RN844" s="154"/>
      <c r="RO844" s="154"/>
      <c r="RP844" s="154"/>
      <c r="RQ844" s="154"/>
      <c r="RR844" s="154"/>
      <c r="RS844" s="154"/>
      <c r="RT844" s="154"/>
      <c r="RU844" s="154"/>
      <c r="RV844" s="154"/>
      <c r="RW844" s="154"/>
      <c r="RX844" s="154"/>
      <c r="RY844" s="154"/>
      <c r="RZ844" s="154"/>
      <c r="SA844" s="154"/>
      <c r="SB844" s="154"/>
      <c r="SC844" s="154"/>
      <c r="SD844" s="154"/>
      <c r="SE844" s="154"/>
      <c r="SF844" s="154"/>
      <c r="SG844" s="154"/>
      <c r="SH844" s="154"/>
      <c r="SI844" s="154"/>
      <c r="SJ844" s="154"/>
      <c r="SK844" s="154"/>
      <c r="SL844" s="154"/>
      <c r="SM844" s="154"/>
      <c r="SN844" s="154"/>
      <c r="SO844" s="154"/>
      <c r="SP844" s="154"/>
      <c r="SQ844" s="154"/>
      <c r="SR844" s="154"/>
      <c r="SS844" s="154"/>
      <c r="ST844" s="154"/>
      <c r="SU844" s="154"/>
      <c r="SV844" s="154"/>
      <c r="SW844" s="154"/>
      <c r="SX844" s="154"/>
      <c r="SY844" s="154"/>
      <c r="SZ844" s="154"/>
      <c r="TA844" s="154"/>
      <c r="TB844" s="154"/>
      <c r="TC844" s="154"/>
      <c r="TD844" s="154"/>
      <c r="TE844" s="154"/>
      <c r="TF844" s="154"/>
      <c r="TG844" s="154"/>
      <c r="TH844" s="154"/>
      <c r="TI844" s="154"/>
      <c r="TJ844" s="154"/>
      <c r="TK844" s="154"/>
      <c r="TL844" s="154"/>
      <c r="TM844" s="154"/>
      <c r="TN844" s="154"/>
      <c r="TO844" s="154"/>
      <c r="TP844" s="154"/>
      <c r="TQ844" s="154"/>
      <c r="TR844" s="154"/>
      <c r="TS844" s="154"/>
      <c r="TT844" s="154"/>
      <c r="TU844" s="154"/>
      <c r="TV844" s="154"/>
      <c r="TW844" s="154"/>
      <c r="TX844" s="154"/>
      <c r="TY844" s="154"/>
      <c r="TZ844" s="154"/>
      <c r="UA844" s="154"/>
      <c r="UB844" s="154"/>
      <c r="UC844" s="154"/>
      <c r="UD844" s="154"/>
      <c r="UE844" s="154"/>
      <c r="UF844" s="154"/>
      <c r="UG844" s="154"/>
      <c r="UH844" s="154"/>
      <c r="UI844" s="154"/>
      <c r="UJ844" s="154"/>
      <c r="UK844" s="154"/>
      <c r="UL844" s="154"/>
      <c r="UM844" s="154"/>
      <c r="UN844" s="154"/>
      <c r="UO844" s="154"/>
      <c r="UP844" s="154"/>
      <c r="UQ844" s="154"/>
      <c r="UR844" s="154"/>
      <c r="US844" s="154"/>
      <c r="UT844" s="154"/>
      <c r="UU844" s="154"/>
      <c r="UV844" s="154"/>
      <c r="UW844" s="154"/>
      <c r="UX844" s="154"/>
      <c r="UY844" s="154"/>
      <c r="UZ844" s="154"/>
      <c r="VA844" s="154"/>
      <c r="VB844" s="154"/>
      <c r="VC844" s="154"/>
      <c r="VD844" s="154"/>
      <c r="VE844" s="154"/>
      <c r="VF844" s="154"/>
      <c r="VG844" s="154"/>
      <c r="VH844" s="154"/>
      <c r="VI844" s="154"/>
      <c r="VJ844" s="154"/>
      <c r="VK844" s="154"/>
      <c r="VL844" s="154"/>
      <c r="VM844" s="154"/>
      <c r="VN844" s="154"/>
      <c r="VO844" s="154"/>
      <c r="VP844" s="154"/>
      <c r="VQ844" s="154"/>
      <c r="VR844" s="154"/>
      <c r="VS844" s="154"/>
      <c r="VT844" s="154"/>
      <c r="VU844" s="154"/>
      <c r="VV844" s="154"/>
      <c r="VW844" s="154"/>
    </row>
    <row r="845" spans="1:595" s="153" customFormat="1" ht="70.5" customHeight="1">
      <c r="A845" s="798"/>
      <c r="B845" s="655" t="s">
        <v>1716</v>
      </c>
      <c r="C845" s="657" t="s">
        <v>1717</v>
      </c>
      <c r="D845" s="669" t="s">
        <v>1718</v>
      </c>
      <c r="E845" s="661" t="s">
        <v>1719</v>
      </c>
      <c r="F845" s="671" t="s">
        <v>51</v>
      </c>
      <c r="G845" s="672">
        <v>44110</v>
      </c>
      <c r="H845" s="671" t="s">
        <v>24</v>
      </c>
      <c r="I845" s="193" t="s">
        <v>352</v>
      </c>
      <c r="J845" s="193" t="s">
        <v>260</v>
      </c>
      <c r="K845" s="193" t="s">
        <v>1316</v>
      </c>
      <c r="L845" s="193" t="s">
        <v>28</v>
      </c>
      <c r="M845" s="152">
        <f t="shared" ref="M845:R845" si="127">M846</f>
        <v>71000</v>
      </c>
      <c r="N845" s="152">
        <f t="shared" si="127"/>
        <v>71000</v>
      </c>
      <c r="O845" s="152">
        <f t="shared" si="127"/>
        <v>78000</v>
      </c>
      <c r="P845" s="203">
        <f t="shared" si="127"/>
        <v>78000</v>
      </c>
      <c r="Q845" s="202">
        <f t="shared" si="127"/>
        <v>78000</v>
      </c>
      <c r="R845" s="202">
        <f t="shared" si="127"/>
        <v>78000</v>
      </c>
      <c r="S845" s="545"/>
      <c r="AU845" s="154"/>
      <c r="AV845" s="154"/>
      <c r="AW845" s="154"/>
      <c r="AX845" s="154"/>
      <c r="AY845" s="154"/>
      <c r="AZ845" s="154"/>
      <c r="BA845" s="154"/>
      <c r="BB845" s="154"/>
      <c r="BC845" s="154"/>
      <c r="BD845" s="154"/>
      <c r="BE845" s="154"/>
      <c r="BF845" s="154"/>
      <c r="BG845" s="154"/>
      <c r="BH845" s="154"/>
      <c r="BI845" s="154"/>
      <c r="BJ845" s="154"/>
      <c r="BK845" s="154"/>
      <c r="BL845" s="154"/>
      <c r="BM845" s="154"/>
      <c r="BN845" s="154"/>
      <c r="BO845" s="154"/>
      <c r="BP845" s="154"/>
      <c r="BQ845" s="154"/>
      <c r="BR845" s="154"/>
      <c r="BS845" s="154"/>
      <c r="BT845" s="154"/>
      <c r="BU845" s="154"/>
      <c r="BV845" s="154"/>
      <c r="BW845" s="154"/>
      <c r="BX845" s="154"/>
      <c r="BY845" s="154"/>
      <c r="BZ845" s="154"/>
      <c r="CA845" s="154"/>
      <c r="CB845" s="154"/>
      <c r="CC845" s="154"/>
      <c r="CD845" s="154"/>
      <c r="CE845" s="154"/>
      <c r="CF845" s="154"/>
      <c r="CG845" s="154"/>
      <c r="CH845" s="154"/>
      <c r="CI845" s="154"/>
      <c r="CJ845" s="154"/>
      <c r="CK845" s="154"/>
      <c r="CL845" s="154"/>
      <c r="CM845" s="154"/>
      <c r="CN845" s="154"/>
      <c r="CO845" s="154"/>
      <c r="CP845" s="154"/>
      <c r="CQ845" s="154"/>
      <c r="CR845" s="154"/>
      <c r="CS845" s="154"/>
      <c r="CT845" s="154"/>
      <c r="CU845" s="154"/>
      <c r="CV845" s="154"/>
      <c r="CW845" s="154"/>
      <c r="CX845" s="154"/>
      <c r="CY845" s="154"/>
      <c r="CZ845" s="154"/>
      <c r="DA845" s="154"/>
      <c r="DB845" s="154"/>
      <c r="DC845" s="154"/>
      <c r="DD845" s="154"/>
      <c r="DE845" s="154"/>
      <c r="DF845" s="154"/>
      <c r="DG845" s="154"/>
      <c r="DH845" s="154"/>
      <c r="DI845" s="154"/>
      <c r="DJ845" s="154"/>
      <c r="DK845" s="154"/>
      <c r="DL845" s="154"/>
      <c r="DM845" s="154"/>
      <c r="DN845" s="154"/>
      <c r="DO845" s="154"/>
      <c r="DP845" s="154"/>
      <c r="DQ845" s="154"/>
      <c r="DR845" s="154"/>
      <c r="DS845" s="154"/>
      <c r="DT845" s="154"/>
      <c r="DU845" s="154"/>
      <c r="DV845" s="154"/>
      <c r="DW845" s="154"/>
      <c r="DX845" s="154"/>
      <c r="DY845" s="154"/>
      <c r="DZ845" s="154"/>
      <c r="EA845" s="154"/>
      <c r="EB845" s="154"/>
      <c r="EC845" s="154"/>
      <c r="ED845" s="154"/>
      <c r="EE845" s="154"/>
      <c r="EF845" s="154"/>
      <c r="EG845" s="154"/>
      <c r="EH845" s="154"/>
      <c r="EI845" s="154"/>
      <c r="EJ845" s="154"/>
      <c r="EK845" s="154"/>
      <c r="EL845" s="154"/>
      <c r="EM845" s="154"/>
      <c r="EN845" s="154"/>
      <c r="EO845" s="154"/>
      <c r="EP845" s="154"/>
      <c r="EQ845" s="154"/>
      <c r="ER845" s="154"/>
      <c r="ES845" s="154"/>
      <c r="ET845" s="154"/>
      <c r="EU845" s="154"/>
      <c r="EV845" s="154"/>
      <c r="EW845" s="154"/>
      <c r="EX845" s="154"/>
      <c r="EY845" s="154"/>
      <c r="EZ845" s="154"/>
      <c r="FA845" s="154"/>
      <c r="FB845" s="154"/>
      <c r="FC845" s="154"/>
      <c r="FD845" s="154"/>
      <c r="FE845" s="154"/>
      <c r="FF845" s="154"/>
      <c r="FG845" s="154"/>
      <c r="FH845" s="154"/>
      <c r="FI845" s="154"/>
      <c r="FJ845" s="154"/>
      <c r="FK845" s="154"/>
      <c r="FL845" s="154"/>
      <c r="FM845" s="154"/>
      <c r="FN845" s="154"/>
      <c r="FO845" s="154"/>
      <c r="FP845" s="154"/>
      <c r="FQ845" s="154"/>
      <c r="FR845" s="154"/>
      <c r="FS845" s="154"/>
      <c r="FT845" s="154"/>
      <c r="FU845" s="154"/>
      <c r="FV845" s="154"/>
      <c r="FW845" s="154"/>
      <c r="FX845" s="154"/>
      <c r="FY845" s="154"/>
      <c r="FZ845" s="154"/>
      <c r="GA845" s="154"/>
      <c r="GB845" s="154"/>
      <c r="GC845" s="154"/>
      <c r="GD845" s="154"/>
      <c r="GE845" s="154"/>
      <c r="GF845" s="154"/>
      <c r="GG845" s="154"/>
      <c r="GH845" s="154"/>
      <c r="GI845" s="154"/>
      <c r="GJ845" s="154"/>
      <c r="GK845" s="154"/>
      <c r="GL845" s="154"/>
      <c r="GM845" s="154"/>
      <c r="GN845" s="154"/>
      <c r="GO845" s="154"/>
      <c r="GP845" s="154"/>
      <c r="GQ845" s="154"/>
      <c r="GR845" s="154"/>
      <c r="GS845" s="154"/>
      <c r="GT845" s="154"/>
      <c r="GU845" s="154"/>
      <c r="GV845" s="154"/>
      <c r="GW845" s="154"/>
      <c r="GX845" s="154"/>
      <c r="GY845" s="154"/>
      <c r="GZ845" s="154"/>
      <c r="HA845" s="154"/>
      <c r="HB845" s="154"/>
      <c r="HC845" s="154"/>
      <c r="HD845" s="154"/>
      <c r="HE845" s="154"/>
      <c r="HF845" s="154"/>
      <c r="HG845" s="154"/>
      <c r="HH845" s="154"/>
      <c r="HI845" s="154"/>
      <c r="HJ845" s="154"/>
      <c r="HK845" s="154"/>
      <c r="HL845" s="154"/>
      <c r="HM845" s="154"/>
      <c r="HN845" s="154"/>
      <c r="HO845" s="154"/>
      <c r="HP845" s="154"/>
      <c r="HQ845" s="154"/>
      <c r="HR845" s="154"/>
      <c r="HS845" s="154"/>
      <c r="HT845" s="154"/>
      <c r="HU845" s="154"/>
      <c r="HV845" s="154"/>
      <c r="HW845" s="154"/>
      <c r="HX845" s="154"/>
      <c r="HY845" s="154"/>
      <c r="HZ845" s="154"/>
      <c r="IA845" s="154"/>
      <c r="IB845" s="154"/>
      <c r="IC845" s="154"/>
      <c r="ID845" s="154"/>
      <c r="IE845" s="154"/>
      <c r="IF845" s="154"/>
      <c r="IG845" s="154"/>
      <c r="IH845" s="154"/>
      <c r="II845" s="154"/>
      <c r="IJ845" s="154"/>
      <c r="IK845" s="154"/>
      <c r="IL845" s="154"/>
      <c r="IM845" s="154"/>
      <c r="IN845" s="154"/>
      <c r="IO845" s="154"/>
      <c r="IP845" s="154"/>
      <c r="IQ845" s="154"/>
      <c r="IR845" s="154"/>
      <c r="IS845" s="154"/>
      <c r="IT845" s="154"/>
      <c r="IU845" s="154"/>
      <c r="IV845" s="154"/>
      <c r="IW845" s="154"/>
      <c r="IX845" s="154"/>
      <c r="IY845" s="154"/>
      <c r="IZ845" s="154"/>
      <c r="JA845" s="154"/>
      <c r="JB845" s="154"/>
      <c r="JC845" s="154"/>
      <c r="JD845" s="154"/>
      <c r="JE845" s="154"/>
      <c r="JF845" s="154"/>
      <c r="JG845" s="154"/>
      <c r="JH845" s="154"/>
      <c r="JI845" s="154"/>
      <c r="JJ845" s="154"/>
      <c r="JK845" s="154"/>
      <c r="JL845" s="154"/>
      <c r="JM845" s="154"/>
      <c r="JN845" s="154"/>
      <c r="JO845" s="154"/>
      <c r="JP845" s="154"/>
      <c r="JQ845" s="154"/>
      <c r="JR845" s="154"/>
      <c r="JS845" s="154"/>
      <c r="JT845" s="154"/>
      <c r="JU845" s="154"/>
      <c r="JV845" s="154"/>
      <c r="JW845" s="154"/>
      <c r="JX845" s="154"/>
      <c r="JY845" s="154"/>
      <c r="JZ845" s="154"/>
      <c r="KA845" s="154"/>
      <c r="KB845" s="154"/>
      <c r="KC845" s="154"/>
      <c r="KD845" s="154"/>
      <c r="KE845" s="154"/>
      <c r="KF845" s="154"/>
      <c r="KG845" s="154"/>
      <c r="KH845" s="154"/>
      <c r="KI845" s="154"/>
      <c r="KJ845" s="154"/>
      <c r="KK845" s="154"/>
      <c r="KL845" s="154"/>
      <c r="KM845" s="154"/>
      <c r="KN845" s="154"/>
      <c r="KO845" s="154"/>
      <c r="KP845" s="154"/>
      <c r="KQ845" s="154"/>
      <c r="KR845" s="154"/>
      <c r="KS845" s="154"/>
      <c r="KT845" s="154"/>
      <c r="KU845" s="154"/>
      <c r="KV845" s="154"/>
      <c r="KW845" s="154"/>
      <c r="KX845" s="154"/>
      <c r="KY845" s="154"/>
      <c r="KZ845" s="154"/>
      <c r="LA845" s="154"/>
      <c r="LB845" s="154"/>
      <c r="LC845" s="154"/>
      <c r="LD845" s="154"/>
      <c r="LE845" s="154"/>
      <c r="LF845" s="154"/>
      <c r="LG845" s="154"/>
      <c r="LH845" s="154"/>
      <c r="LI845" s="154"/>
      <c r="LJ845" s="154"/>
      <c r="LK845" s="154"/>
      <c r="LL845" s="154"/>
      <c r="LM845" s="154"/>
      <c r="LN845" s="154"/>
      <c r="LO845" s="154"/>
      <c r="LP845" s="154"/>
      <c r="LQ845" s="154"/>
      <c r="LR845" s="154"/>
      <c r="LS845" s="154"/>
      <c r="LT845" s="154"/>
      <c r="LU845" s="154"/>
      <c r="LV845" s="154"/>
      <c r="LW845" s="154"/>
      <c r="LX845" s="154"/>
      <c r="LY845" s="154"/>
      <c r="LZ845" s="154"/>
      <c r="MA845" s="154"/>
      <c r="MB845" s="154"/>
      <c r="MC845" s="154"/>
      <c r="MD845" s="154"/>
      <c r="ME845" s="154"/>
      <c r="MF845" s="154"/>
      <c r="MG845" s="154"/>
      <c r="MH845" s="154"/>
      <c r="MI845" s="154"/>
      <c r="MJ845" s="154"/>
      <c r="MK845" s="154"/>
      <c r="ML845" s="154"/>
      <c r="MM845" s="154"/>
      <c r="MN845" s="154"/>
      <c r="MO845" s="154"/>
      <c r="MP845" s="154"/>
      <c r="MQ845" s="154"/>
      <c r="MR845" s="154"/>
      <c r="MS845" s="154"/>
      <c r="MT845" s="154"/>
      <c r="MU845" s="154"/>
      <c r="MV845" s="154"/>
      <c r="MW845" s="154"/>
      <c r="MX845" s="154"/>
      <c r="MY845" s="154"/>
      <c r="MZ845" s="154"/>
      <c r="NA845" s="154"/>
      <c r="NB845" s="154"/>
      <c r="NC845" s="154"/>
      <c r="ND845" s="154"/>
      <c r="NE845" s="154"/>
      <c r="NF845" s="154"/>
      <c r="NG845" s="154"/>
      <c r="NH845" s="154"/>
      <c r="NI845" s="154"/>
      <c r="NJ845" s="154"/>
      <c r="NK845" s="154"/>
      <c r="NL845" s="154"/>
      <c r="NM845" s="154"/>
      <c r="NN845" s="154"/>
      <c r="NO845" s="154"/>
      <c r="NP845" s="154"/>
      <c r="NQ845" s="154"/>
      <c r="NR845" s="154"/>
      <c r="NS845" s="154"/>
      <c r="NT845" s="154"/>
      <c r="NU845" s="154"/>
      <c r="NV845" s="154"/>
      <c r="NW845" s="154"/>
      <c r="NX845" s="154"/>
      <c r="NY845" s="154"/>
      <c r="NZ845" s="154"/>
      <c r="OA845" s="154"/>
      <c r="OB845" s="154"/>
      <c r="OC845" s="154"/>
      <c r="OD845" s="154"/>
      <c r="OE845" s="154"/>
      <c r="OF845" s="154"/>
      <c r="OG845" s="154"/>
      <c r="OH845" s="154"/>
      <c r="OI845" s="154"/>
      <c r="OJ845" s="154"/>
      <c r="OK845" s="154"/>
      <c r="OL845" s="154"/>
      <c r="OM845" s="154"/>
      <c r="ON845" s="154"/>
      <c r="OO845" s="154"/>
      <c r="OP845" s="154"/>
      <c r="OQ845" s="154"/>
      <c r="OR845" s="154"/>
      <c r="OS845" s="154"/>
      <c r="OT845" s="154"/>
      <c r="OU845" s="154"/>
      <c r="OV845" s="154"/>
      <c r="OW845" s="154"/>
      <c r="OX845" s="154"/>
      <c r="OY845" s="154"/>
      <c r="OZ845" s="154"/>
      <c r="PA845" s="154"/>
      <c r="PB845" s="154"/>
      <c r="PC845" s="154"/>
      <c r="PD845" s="154"/>
      <c r="PE845" s="154"/>
      <c r="PF845" s="154"/>
      <c r="PG845" s="154"/>
      <c r="PH845" s="154"/>
      <c r="PI845" s="154"/>
      <c r="PJ845" s="154"/>
      <c r="PK845" s="154"/>
      <c r="PL845" s="154"/>
      <c r="PM845" s="154"/>
      <c r="PN845" s="154"/>
      <c r="PO845" s="154"/>
      <c r="PP845" s="154"/>
      <c r="PQ845" s="154"/>
      <c r="PR845" s="154"/>
      <c r="PS845" s="154"/>
      <c r="PT845" s="154"/>
      <c r="PU845" s="154"/>
      <c r="PV845" s="154"/>
      <c r="PW845" s="154"/>
      <c r="PX845" s="154"/>
      <c r="PY845" s="154"/>
      <c r="PZ845" s="154"/>
      <c r="QA845" s="154"/>
      <c r="QB845" s="154"/>
      <c r="QC845" s="154"/>
      <c r="QD845" s="154"/>
      <c r="QE845" s="154"/>
      <c r="QF845" s="154"/>
      <c r="QG845" s="154"/>
      <c r="QH845" s="154"/>
      <c r="QI845" s="154"/>
      <c r="QJ845" s="154"/>
      <c r="QK845" s="154"/>
      <c r="QL845" s="154"/>
      <c r="QM845" s="154"/>
      <c r="QN845" s="154"/>
      <c r="QO845" s="154"/>
      <c r="QP845" s="154"/>
      <c r="QQ845" s="154"/>
      <c r="QR845" s="154"/>
      <c r="QS845" s="154"/>
      <c r="QT845" s="154"/>
      <c r="QU845" s="154"/>
      <c r="QV845" s="154"/>
      <c r="QW845" s="154"/>
      <c r="QX845" s="154"/>
      <c r="QY845" s="154"/>
      <c r="QZ845" s="154"/>
      <c r="RA845" s="154"/>
      <c r="RB845" s="154"/>
      <c r="RC845" s="154"/>
      <c r="RD845" s="154"/>
      <c r="RE845" s="154"/>
      <c r="RF845" s="154"/>
      <c r="RG845" s="154"/>
      <c r="RH845" s="154"/>
      <c r="RI845" s="154"/>
      <c r="RJ845" s="154"/>
      <c r="RK845" s="154"/>
      <c r="RL845" s="154"/>
      <c r="RM845" s="154"/>
      <c r="RN845" s="154"/>
      <c r="RO845" s="154"/>
      <c r="RP845" s="154"/>
      <c r="RQ845" s="154"/>
      <c r="RR845" s="154"/>
      <c r="RS845" s="154"/>
      <c r="RT845" s="154"/>
      <c r="RU845" s="154"/>
      <c r="RV845" s="154"/>
      <c r="RW845" s="154"/>
      <c r="RX845" s="154"/>
      <c r="RY845" s="154"/>
      <c r="RZ845" s="154"/>
      <c r="SA845" s="154"/>
      <c r="SB845" s="154"/>
      <c r="SC845" s="154"/>
      <c r="SD845" s="154"/>
      <c r="SE845" s="154"/>
      <c r="SF845" s="154"/>
      <c r="SG845" s="154"/>
      <c r="SH845" s="154"/>
      <c r="SI845" s="154"/>
      <c r="SJ845" s="154"/>
      <c r="SK845" s="154"/>
      <c r="SL845" s="154"/>
      <c r="SM845" s="154"/>
      <c r="SN845" s="154"/>
      <c r="SO845" s="154"/>
      <c r="SP845" s="154"/>
      <c r="SQ845" s="154"/>
      <c r="SR845" s="154"/>
      <c r="SS845" s="154"/>
      <c r="ST845" s="154"/>
      <c r="SU845" s="154"/>
      <c r="SV845" s="154"/>
      <c r="SW845" s="154"/>
      <c r="SX845" s="154"/>
      <c r="SY845" s="154"/>
      <c r="SZ845" s="154"/>
      <c r="TA845" s="154"/>
      <c r="TB845" s="154"/>
      <c r="TC845" s="154"/>
      <c r="TD845" s="154"/>
      <c r="TE845" s="154"/>
      <c r="TF845" s="154"/>
      <c r="TG845" s="154"/>
      <c r="TH845" s="154"/>
      <c r="TI845" s="154"/>
      <c r="TJ845" s="154"/>
      <c r="TK845" s="154"/>
      <c r="TL845" s="154"/>
      <c r="TM845" s="154"/>
      <c r="TN845" s="154"/>
      <c r="TO845" s="154"/>
      <c r="TP845" s="154"/>
      <c r="TQ845" s="154"/>
      <c r="TR845" s="154"/>
      <c r="TS845" s="154"/>
      <c r="TT845" s="154"/>
      <c r="TU845" s="154"/>
      <c r="TV845" s="154"/>
      <c r="TW845" s="154"/>
      <c r="TX845" s="154"/>
      <c r="TY845" s="154"/>
      <c r="TZ845" s="154"/>
      <c r="UA845" s="154"/>
      <c r="UB845" s="154"/>
      <c r="UC845" s="154"/>
      <c r="UD845" s="154"/>
      <c r="UE845" s="154"/>
      <c r="UF845" s="154"/>
      <c r="UG845" s="154"/>
      <c r="UH845" s="154"/>
      <c r="UI845" s="154"/>
      <c r="UJ845" s="154"/>
      <c r="UK845" s="154"/>
      <c r="UL845" s="154"/>
      <c r="UM845" s="154"/>
      <c r="UN845" s="154"/>
      <c r="UO845" s="154"/>
      <c r="UP845" s="154"/>
      <c r="UQ845" s="154"/>
      <c r="UR845" s="154"/>
      <c r="US845" s="154"/>
      <c r="UT845" s="154"/>
      <c r="UU845" s="154"/>
      <c r="UV845" s="154"/>
      <c r="UW845" s="154"/>
      <c r="UX845" s="154"/>
      <c r="UY845" s="154"/>
      <c r="UZ845" s="154"/>
      <c r="VA845" s="154"/>
      <c r="VB845" s="154"/>
      <c r="VC845" s="154"/>
      <c r="VD845" s="154"/>
      <c r="VE845" s="154"/>
      <c r="VF845" s="154"/>
      <c r="VG845" s="154"/>
      <c r="VH845" s="154"/>
      <c r="VI845" s="154"/>
      <c r="VJ845" s="154"/>
      <c r="VK845" s="154"/>
      <c r="VL845" s="154"/>
      <c r="VM845" s="154"/>
      <c r="VN845" s="154"/>
      <c r="VO845" s="154"/>
      <c r="VP845" s="154"/>
      <c r="VQ845" s="154"/>
      <c r="VR845" s="154"/>
      <c r="VS845" s="154"/>
      <c r="VT845" s="154"/>
      <c r="VU845" s="154"/>
      <c r="VV845" s="154"/>
      <c r="VW845" s="154"/>
    </row>
    <row r="846" spans="1:595" s="153" customFormat="1" ht="121.5" customHeight="1">
      <c r="A846" s="798"/>
      <c r="B846" s="686"/>
      <c r="C846" s="676"/>
      <c r="D846" s="669"/>
      <c r="E846" s="683"/>
      <c r="F846" s="671"/>
      <c r="G846" s="672"/>
      <c r="H846" s="671"/>
      <c r="I846" s="169" t="s">
        <v>352</v>
      </c>
      <c r="J846" s="169" t="s">
        <v>260</v>
      </c>
      <c r="K846" s="169" t="s">
        <v>1316</v>
      </c>
      <c r="L846" s="169" t="s">
        <v>36</v>
      </c>
      <c r="M846" s="155">
        <v>71000</v>
      </c>
      <c r="N846" s="155">
        <v>71000</v>
      </c>
      <c r="O846" s="155">
        <v>78000</v>
      </c>
      <c r="P846" s="168">
        <v>78000</v>
      </c>
      <c r="Q846" s="161">
        <v>78000</v>
      </c>
      <c r="R846" s="161">
        <v>78000</v>
      </c>
      <c r="S846" s="545">
        <v>3</v>
      </c>
      <c r="AU846" s="154"/>
      <c r="AV846" s="154"/>
      <c r="AW846" s="154"/>
      <c r="AX846" s="154"/>
      <c r="AY846" s="154"/>
      <c r="AZ846" s="154"/>
      <c r="BA846" s="154"/>
      <c r="BB846" s="154"/>
      <c r="BC846" s="154"/>
      <c r="BD846" s="154"/>
      <c r="BE846" s="154"/>
      <c r="BF846" s="154"/>
      <c r="BG846" s="154"/>
      <c r="BH846" s="154"/>
      <c r="BI846" s="154"/>
      <c r="BJ846" s="154"/>
      <c r="BK846" s="154"/>
      <c r="BL846" s="154"/>
      <c r="BM846" s="154"/>
      <c r="BN846" s="154"/>
      <c r="BO846" s="154"/>
      <c r="BP846" s="154"/>
      <c r="BQ846" s="154"/>
      <c r="BR846" s="154"/>
      <c r="BS846" s="154"/>
      <c r="BT846" s="154"/>
      <c r="BU846" s="154"/>
      <c r="BV846" s="154"/>
      <c r="BW846" s="154"/>
      <c r="BX846" s="154"/>
      <c r="BY846" s="154"/>
      <c r="BZ846" s="154"/>
      <c r="CA846" s="154"/>
      <c r="CB846" s="154"/>
      <c r="CC846" s="154"/>
      <c r="CD846" s="154"/>
      <c r="CE846" s="154"/>
      <c r="CF846" s="154"/>
      <c r="CG846" s="154"/>
      <c r="CH846" s="154"/>
      <c r="CI846" s="154"/>
      <c r="CJ846" s="154"/>
      <c r="CK846" s="154"/>
      <c r="CL846" s="154"/>
      <c r="CM846" s="154"/>
      <c r="CN846" s="154"/>
      <c r="CO846" s="154"/>
      <c r="CP846" s="154"/>
      <c r="CQ846" s="154"/>
      <c r="CR846" s="154"/>
      <c r="CS846" s="154"/>
      <c r="CT846" s="154"/>
      <c r="CU846" s="154"/>
      <c r="CV846" s="154"/>
      <c r="CW846" s="154"/>
      <c r="CX846" s="154"/>
      <c r="CY846" s="154"/>
      <c r="CZ846" s="154"/>
      <c r="DA846" s="154"/>
      <c r="DB846" s="154"/>
      <c r="DC846" s="154"/>
      <c r="DD846" s="154"/>
      <c r="DE846" s="154"/>
      <c r="DF846" s="154"/>
      <c r="DG846" s="154"/>
      <c r="DH846" s="154"/>
      <c r="DI846" s="154"/>
      <c r="DJ846" s="154"/>
      <c r="DK846" s="154"/>
      <c r="DL846" s="154"/>
      <c r="DM846" s="154"/>
      <c r="DN846" s="154"/>
      <c r="DO846" s="154"/>
      <c r="DP846" s="154"/>
      <c r="DQ846" s="154"/>
      <c r="DR846" s="154"/>
      <c r="DS846" s="154"/>
      <c r="DT846" s="154"/>
      <c r="DU846" s="154"/>
      <c r="DV846" s="154"/>
      <c r="DW846" s="154"/>
      <c r="DX846" s="154"/>
      <c r="DY846" s="154"/>
      <c r="DZ846" s="154"/>
      <c r="EA846" s="154"/>
      <c r="EB846" s="154"/>
      <c r="EC846" s="154"/>
      <c r="ED846" s="154"/>
      <c r="EE846" s="154"/>
      <c r="EF846" s="154"/>
      <c r="EG846" s="154"/>
      <c r="EH846" s="154"/>
      <c r="EI846" s="154"/>
      <c r="EJ846" s="154"/>
      <c r="EK846" s="154"/>
      <c r="EL846" s="154"/>
      <c r="EM846" s="154"/>
      <c r="EN846" s="154"/>
      <c r="EO846" s="154"/>
      <c r="EP846" s="154"/>
      <c r="EQ846" s="154"/>
      <c r="ER846" s="154"/>
      <c r="ES846" s="154"/>
      <c r="ET846" s="154"/>
      <c r="EU846" s="154"/>
      <c r="EV846" s="154"/>
      <c r="EW846" s="154"/>
      <c r="EX846" s="154"/>
      <c r="EY846" s="154"/>
      <c r="EZ846" s="154"/>
      <c r="FA846" s="154"/>
      <c r="FB846" s="154"/>
      <c r="FC846" s="154"/>
      <c r="FD846" s="154"/>
      <c r="FE846" s="154"/>
      <c r="FF846" s="154"/>
      <c r="FG846" s="154"/>
      <c r="FH846" s="154"/>
      <c r="FI846" s="154"/>
      <c r="FJ846" s="154"/>
      <c r="FK846" s="154"/>
      <c r="FL846" s="154"/>
      <c r="FM846" s="154"/>
      <c r="FN846" s="154"/>
      <c r="FO846" s="154"/>
      <c r="FP846" s="154"/>
      <c r="FQ846" s="154"/>
      <c r="FR846" s="154"/>
      <c r="FS846" s="154"/>
      <c r="FT846" s="154"/>
      <c r="FU846" s="154"/>
      <c r="FV846" s="154"/>
      <c r="FW846" s="154"/>
      <c r="FX846" s="154"/>
      <c r="FY846" s="154"/>
      <c r="FZ846" s="154"/>
      <c r="GA846" s="154"/>
      <c r="GB846" s="154"/>
      <c r="GC846" s="154"/>
      <c r="GD846" s="154"/>
      <c r="GE846" s="154"/>
      <c r="GF846" s="154"/>
      <c r="GG846" s="154"/>
      <c r="GH846" s="154"/>
      <c r="GI846" s="154"/>
      <c r="GJ846" s="154"/>
      <c r="GK846" s="154"/>
      <c r="GL846" s="154"/>
      <c r="GM846" s="154"/>
      <c r="GN846" s="154"/>
      <c r="GO846" s="154"/>
      <c r="GP846" s="154"/>
      <c r="GQ846" s="154"/>
      <c r="GR846" s="154"/>
      <c r="GS846" s="154"/>
      <c r="GT846" s="154"/>
      <c r="GU846" s="154"/>
      <c r="GV846" s="154"/>
      <c r="GW846" s="154"/>
      <c r="GX846" s="154"/>
      <c r="GY846" s="154"/>
      <c r="GZ846" s="154"/>
      <c r="HA846" s="154"/>
      <c r="HB846" s="154"/>
      <c r="HC846" s="154"/>
      <c r="HD846" s="154"/>
      <c r="HE846" s="154"/>
      <c r="HF846" s="154"/>
      <c r="HG846" s="154"/>
      <c r="HH846" s="154"/>
      <c r="HI846" s="154"/>
      <c r="HJ846" s="154"/>
      <c r="HK846" s="154"/>
      <c r="HL846" s="154"/>
      <c r="HM846" s="154"/>
      <c r="HN846" s="154"/>
      <c r="HO846" s="154"/>
      <c r="HP846" s="154"/>
      <c r="HQ846" s="154"/>
      <c r="HR846" s="154"/>
      <c r="HS846" s="154"/>
      <c r="HT846" s="154"/>
      <c r="HU846" s="154"/>
      <c r="HV846" s="154"/>
      <c r="HW846" s="154"/>
      <c r="HX846" s="154"/>
      <c r="HY846" s="154"/>
      <c r="HZ846" s="154"/>
      <c r="IA846" s="154"/>
      <c r="IB846" s="154"/>
      <c r="IC846" s="154"/>
      <c r="ID846" s="154"/>
      <c r="IE846" s="154"/>
      <c r="IF846" s="154"/>
      <c r="IG846" s="154"/>
      <c r="IH846" s="154"/>
      <c r="II846" s="154"/>
      <c r="IJ846" s="154"/>
      <c r="IK846" s="154"/>
      <c r="IL846" s="154"/>
      <c r="IM846" s="154"/>
      <c r="IN846" s="154"/>
      <c r="IO846" s="154"/>
      <c r="IP846" s="154"/>
      <c r="IQ846" s="154"/>
      <c r="IR846" s="154"/>
      <c r="IS846" s="154"/>
      <c r="IT846" s="154"/>
      <c r="IU846" s="154"/>
      <c r="IV846" s="154"/>
      <c r="IW846" s="154"/>
      <c r="IX846" s="154"/>
      <c r="IY846" s="154"/>
      <c r="IZ846" s="154"/>
      <c r="JA846" s="154"/>
      <c r="JB846" s="154"/>
      <c r="JC846" s="154"/>
      <c r="JD846" s="154"/>
      <c r="JE846" s="154"/>
      <c r="JF846" s="154"/>
      <c r="JG846" s="154"/>
      <c r="JH846" s="154"/>
      <c r="JI846" s="154"/>
      <c r="JJ846" s="154"/>
      <c r="JK846" s="154"/>
      <c r="JL846" s="154"/>
      <c r="JM846" s="154"/>
      <c r="JN846" s="154"/>
      <c r="JO846" s="154"/>
      <c r="JP846" s="154"/>
      <c r="JQ846" s="154"/>
      <c r="JR846" s="154"/>
      <c r="JS846" s="154"/>
      <c r="JT846" s="154"/>
      <c r="JU846" s="154"/>
      <c r="JV846" s="154"/>
      <c r="JW846" s="154"/>
      <c r="JX846" s="154"/>
      <c r="JY846" s="154"/>
      <c r="JZ846" s="154"/>
      <c r="KA846" s="154"/>
      <c r="KB846" s="154"/>
      <c r="KC846" s="154"/>
      <c r="KD846" s="154"/>
      <c r="KE846" s="154"/>
      <c r="KF846" s="154"/>
      <c r="KG846" s="154"/>
      <c r="KH846" s="154"/>
      <c r="KI846" s="154"/>
      <c r="KJ846" s="154"/>
      <c r="KK846" s="154"/>
      <c r="KL846" s="154"/>
      <c r="KM846" s="154"/>
      <c r="KN846" s="154"/>
      <c r="KO846" s="154"/>
      <c r="KP846" s="154"/>
      <c r="KQ846" s="154"/>
      <c r="KR846" s="154"/>
      <c r="KS846" s="154"/>
      <c r="KT846" s="154"/>
      <c r="KU846" s="154"/>
      <c r="KV846" s="154"/>
      <c r="KW846" s="154"/>
      <c r="KX846" s="154"/>
      <c r="KY846" s="154"/>
      <c r="KZ846" s="154"/>
      <c r="LA846" s="154"/>
      <c r="LB846" s="154"/>
      <c r="LC846" s="154"/>
      <c r="LD846" s="154"/>
      <c r="LE846" s="154"/>
      <c r="LF846" s="154"/>
      <c r="LG846" s="154"/>
      <c r="LH846" s="154"/>
      <c r="LI846" s="154"/>
      <c r="LJ846" s="154"/>
      <c r="LK846" s="154"/>
      <c r="LL846" s="154"/>
      <c r="LM846" s="154"/>
      <c r="LN846" s="154"/>
      <c r="LO846" s="154"/>
      <c r="LP846" s="154"/>
      <c r="LQ846" s="154"/>
      <c r="LR846" s="154"/>
      <c r="LS846" s="154"/>
      <c r="LT846" s="154"/>
      <c r="LU846" s="154"/>
      <c r="LV846" s="154"/>
      <c r="LW846" s="154"/>
      <c r="LX846" s="154"/>
      <c r="LY846" s="154"/>
      <c r="LZ846" s="154"/>
      <c r="MA846" s="154"/>
      <c r="MB846" s="154"/>
      <c r="MC846" s="154"/>
      <c r="MD846" s="154"/>
      <c r="ME846" s="154"/>
      <c r="MF846" s="154"/>
      <c r="MG846" s="154"/>
      <c r="MH846" s="154"/>
      <c r="MI846" s="154"/>
      <c r="MJ846" s="154"/>
      <c r="MK846" s="154"/>
      <c r="ML846" s="154"/>
      <c r="MM846" s="154"/>
      <c r="MN846" s="154"/>
      <c r="MO846" s="154"/>
      <c r="MP846" s="154"/>
      <c r="MQ846" s="154"/>
      <c r="MR846" s="154"/>
      <c r="MS846" s="154"/>
      <c r="MT846" s="154"/>
      <c r="MU846" s="154"/>
      <c r="MV846" s="154"/>
      <c r="MW846" s="154"/>
      <c r="MX846" s="154"/>
      <c r="MY846" s="154"/>
      <c r="MZ846" s="154"/>
      <c r="NA846" s="154"/>
      <c r="NB846" s="154"/>
      <c r="NC846" s="154"/>
      <c r="ND846" s="154"/>
      <c r="NE846" s="154"/>
      <c r="NF846" s="154"/>
      <c r="NG846" s="154"/>
      <c r="NH846" s="154"/>
      <c r="NI846" s="154"/>
      <c r="NJ846" s="154"/>
      <c r="NK846" s="154"/>
      <c r="NL846" s="154"/>
      <c r="NM846" s="154"/>
      <c r="NN846" s="154"/>
      <c r="NO846" s="154"/>
      <c r="NP846" s="154"/>
      <c r="NQ846" s="154"/>
      <c r="NR846" s="154"/>
      <c r="NS846" s="154"/>
      <c r="NT846" s="154"/>
      <c r="NU846" s="154"/>
      <c r="NV846" s="154"/>
      <c r="NW846" s="154"/>
      <c r="NX846" s="154"/>
      <c r="NY846" s="154"/>
      <c r="NZ846" s="154"/>
      <c r="OA846" s="154"/>
      <c r="OB846" s="154"/>
      <c r="OC846" s="154"/>
      <c r="OD846" s="154"/>
      <c r="OE846" s="154"/>
      <c r="OF846" s="154"/>
      <c r="OG846" s="154"/>
      <c r="OH846" s="154"/>
      <c r="OI846" s="154"/>
      <c r="OJ846" s="154"/>
      <c r="OK846" s="154"/>
      <c r="OL846" s="154"/>
      <c r="OM846" s="154"/>
      <c r="ON846" s="154"/>
      <c r="OO846" s="154"/>
      <c r="OP846" s="154"/>
      <c r="OQ846" s="154"/>
      <c r="OR846" s="154"/>
      <c r="OS846" s="154"/>
      <c r="OT846" s="154"/>
      <c r="OU846" s="154"/>
      <c r="OV846" s="154"/>
      <c r="OW846" s="154"/>
      <c r="OX846" s="154"/>
      <c r="OY846" s="154"/>
      <c r="OZ846" s="154"/>
      <c r="PA846" s="154"/>
      <c r="PB846" s="154"/>
      <c r="PC846" s="154"/>
      <c r="PD846" s="154"/>
      <c r="PE846" s="154"/>
      <c r="PF846" s="154"/>
      <c r="PG846" s="154"/>
      <c r="PH846" s="154"/>
      <c r="PI846" s="154"/>
      <c r="PJ846" s="154"/>
      <c r="PK846" s="154"/>
      <c r="PL846" s="154"/>
      <c r="PM846" s="154"/>
      <c r="PN846" s="154"/>
      <c r="PO846" s="154"/>
      <c r="PP846" s="154"/>
      <c r="PQ846" s="154"/>
      <c r="PR846" s="154"/>
      <c r="PS846" s="154"/>
      <c r="PT846" s="154"/>
      <c r="PU846" s="154"/>
      <c r="PV846" s="154"/>
      <c r="PW846" s="154"/>
      <c r="PX846" s="154"/>
      <c r="PY846" s="154"/>
      <c r="PZ846" s="154"/>
      <c r="QA846" s="154"/>
      <c r="QB846" s="154"/>
      <c r="QC846" s="154"/>
      <c r="QD846" s="154"/>
      <c r="QE846" s="154"/>
      <c r="QF846" s="154"/>
      <c r="QG846" s="154"/>
      <c r="QH846" s="154"/>
      <c r="QI846" s="154"/>
      <c r="QJ846" s="154"/>
      <c r="QK846" s="154"/>
      <c r="QL846" s="154"/>
      <c r="QM846" s="154"/>
      <c r="QN846" s="154"/>
      <c r="QO846" s="154"/>
      <c r="QP846" s="154"/>
      <c r="QQ846" s="154"/>
      <c r="QR846" s="154"/>
      <c r="QS846" s="154"/>
      <c r="QT846" s="154"/>
      <c r="QU846" s="154"/>
      <c r="QV846" s="154"/>
      <c r="QW846" s="154"/>
      <c r="QX846" s="154"/>
      <c r="QY846" s="154"/>
      <c r="QZ846" s="154"/>
      <c r="RA846" s="154"/>
      <c r="RB846" s="154"/>
      <c r="RC846" s="154"/>
      <c r="RD846" s="154"/>
      <c r="RE846" s="154"/>
      <c r="RF846" s="154"/>
      <c r="RG846" s="154"/>
      <c r="RH846" s="154"/>
      <c r="RI846" s="154"/>
      <c r="RJ846" s="154"/>
      <c r="RK846" s="154"/>
      <c r="RL846" s="154"/>
      <c r="RM846" s="154"/>
      <c r="RN846" s="154"/>
      <c r="RO846" s="154"/>
      <c r="RP846" s="154"/>
      <c r="RQ846" s="154"/>
      <c r="RR846" s="154"/>
      <c r="RS846" s="154"/>
      <c r="RT846" s="154"/>
      <c r="RU846" s="154"/>
      <c r="RV846" s="154"/>
      <c r="RW846" s="154"/>
      <c r="RX846" s="154"/>
      <c r="RY846" s="154"/>
      <c r="RZ846" s="154"/>
      <c r="SA846" s="154"/>
      <c r="SB846" s="154"/>
      <c r="SC846" s="154"/>
      <c r="SD846" s="154"/>
      <c r="SE846" s="154"/>
      <c r="SF846" s="154"/>
      <c r="SG846" s="154"/>
      <c r="SH846" s="154"/>
      <c r="SI846" s="154"/>
      <c r="SJ846" s="154"/>
      <c r="SK846" s="154"/>
      <c r="SL846" s="154"/>
      <c r="SM846" s="154"/>
      <c r="SN846" s="154"/>
      <c r="SO846" s="154"/>
      <c r="SP846" s="154"/>
      <c r="SQ846" s="154"/>
      <c r="SR846" s="154"/>
      <c r="SS846" s="154"/>
      <c r="ST846" s="154"/>
      <c r="SU846" s="154"/>
      <c r="SV846" s="154"/>
      <c r="SW846" s="154"/>
      <c r="SX846" s="154"/>
      <c r="SY846" s="154"/>
      <c r="SZ846" s="154"/>
      <c r="TA846" s="154"/>
      <c r="TB846" s="154"/>
      <c r="TC846" s="154"/>
      <c r="TD846" s="154"/>
      <c r="TE846" s="154"/>
      <c r="TF846" s="154"/>
      <c r="TG846" s="154"/>
      <c r="TH846" s="154"/>
      <c r="TI846" s="154"/>
      <c r="TJ846" s="154"/>
      <c r="TK846" s="154"/>
      <c r="TL846" s="154"/>
      <c r="TM846" s="154"/>
      <c r="TN846" s="154"/>
      <c r="TO846" s="154"/>
      <c r="TP846" s="154"/>
      <c r="TQ846" s="154"/>
      <c r="TR846" s="154"/>
      <c r="TS846" s="154"/>
      <c r="TT846" s="154"/>
      <c r="TU846" s="154"/>
      <c r="TV846" s="154"/>
      <c r="TW846" s="154"/>
      <c r="TX846" s="154"/>
      <c r="TY846" s="154"/>
      <c r="TZ846" s="154"/>
      <c r="UA846" s="154"/>
      <c r="UB846" s="154"/>
      <c r="UC846" s="154"/>
      <c r="UD846" s="154"/>
      <c r="UE846" s="154"/>
      <c r="UF846" s="154"/>
      <c r="UG846" s="154"/>
      <c r="UH846" s="154"/>
      <c r="UI846" s="154"/>
      <c r="UJ846" s="154"/>
      <c r="UK846" s="154"/>
      <c r="UL846" s="154"/>
      <c r="UM846" s="154"/>
      <c r="UN846" s="154"/>
      <c r="UO846" s="154"/>
      <c r="UP846" s="154"/>
      <c r="UQ846" s="154"/>
      <c r="UR846" s="154"/>
      <c r="US846" s="154"/>
      <c r="UT846" s="154"/>
      <c r="UU846" s="154"/>
      <c r="UV846" s="154"/>
      <c r="UW846" s="154"/>
      <c r="UX846" s="154"/>
      <c r="UY846" s="154"/>
      <c r="UZ846" s="154"/>
      <c r="VA846" s="154"/>
      <c r="VB846" s="154"/>
      <c r="VC846" s="154"/>
      <c r="VD846" s="154"/>
      <c r="VE846" s="154"/>
      <c r="VF846" s="154"/>
      <c r="VG846" s="154"/>
      <c r="VH846" s="154"/>
      <c r="VI846" s="154"/>
      <c r="VJ846" s="154"/>
      <c r="VK846" s="154"/>
      <c r="VL846" s="154"/>
      <c r="VM846" s="154"/>
      <c r="VN846" s="154"/>
      <c r="VO846" s="154"/>
      <c r="VP846" s="154"/>
      <c r="VQ846" s="154"/>
      <c r="VR846" s="154"/>
      <c r="VS846" s="154"/>
      <c r="VT846" s="154"/>
      <c r="VU846" s="154"/>
      <c r="VV846" s="154"/>
      <c r="VW846" s="154"/>
    </row>
    <row r="847" spans="1:595" s="153" customFormat="1" ht="36" customHeight="1">
      <c r="A847" s="798"/>
      <c r="B847" s="686"/>
      <c r="C847" s="676"/>
      <c r="D847" s="669"/>
      <c r="E847" s="670" t="s">
        <v>1720</v>
      </c>
      <c r="F847" s="654" t="s">
        <v>51</v>
      </c>
      <c r="G847" s="684">
        <v>40634</v>
      </c>
      <c r="H847" s="654" t="s">
        <v>24</v>
      </c>
      <c r="I847" s="193" t="s">
        <v>16</v>
      </c>
      <c r="J847" s="193" t="s">
        <v>26</v>
      </c>
      <c r="K847" s="193" t="s">
        <v>1316</v>
      </c>
      <c r="L847" s="193" t="s">
        <v>28</v>
      </c>
      <c r="M847" s="152">
        <f>M848+M849</f>
        <v>2969000</v>
      </c>
      <c r="N847" s="152">
        <f t="shared" ref="N847:R847" si="128">N848+N849</f>
        <v>2969000</v>
      </c>
      <c r="O847" s="152">
        <f t="shared" si="128"/>
        <v>3356950</v>
      </c>
      <c r="P847" s="152">
        <f t="shared" si="128"/>
        <v>3356950</v>
      </c>
      <c r="Q847" s="152">
        <f t="shared" si="128"/>
        <v>3356950</v>
      </c>
      <c r="R847" s="152">
        <f t="shared" si="128"/>
        <v>3356950</v>
      </c>
      <c r="S847" s="545"/>
      <c r="AU847" s="154"/>
      <c r="AV847" s="154"/>
      <c r="AW847" s="154"/>
      <c r="AX847" s="154"/>
      <c r="AY847" s="154"/>
      <c r="AZ847" s="154"/>
      <c r="BA847" s="154"/>
      <c r="BB847" s="154"/>
      <c r="BC847" s="154"/>
      <c r="BD847" s="154"/>
      <c r="BE847" s="154"/>
      <c r="BF847" s="154"/>
      <c r="BG847" s="154"/>
      <c r="BH847" s="154"/>
      <c r="BI847" s="154"/>
      <c r="BJ847" s="154"/>
      <c r="BK847" s="154"/>
      <c r="BL847" s="154"/>
      <c r="BM847" s="154"/>
      <c r="BN847" s="154"/>
      <c r="BO847" s="154"/>
      <c r="BP847" s="154"/>
      <c r="BQ847" s="154"/>
      <c r="BR847" s="154"/>
      <c r="BS847" s="154"/>
      <c r="BT847" s="154"/>
      <c r="BU847" s="154"/>
      <c r="BV847" s="154"/>
      <c r="BW847" s="154"/>
      <c r="BX847" s="154"/>
      <c r="BY847" s="154"/>
      <c r="BZ847" s="154"/>
      <c r="CA847" s="154"/>
      <c r="CB847" s="154"/>
      <c r="CC847" s="154"/>
      <c r="CD847" s="154"/>
      <c r="CE847" s="154"/>
      <c r="CF847" s="154"/>
      <c r="CG847" s="154"/>
      <c r="CH847" s="154"/>
      <c r="CI847" s="154"/>
      <c r="CJ847" s="154"/>
      <c r="CK847" s="154"/>
      <c r="CL847" s="154"/>
      <c r="CM847" s="154"/>
      <c r="CN847" s="154"/>
      <c r="CO847" s="154"/>
      <c r="CP847" s="154"/>
      <c r="CQ847" s="154"/>
      <c r="CR847" s="154"/>
      <c r="CS847" s="154"/>
      <c r="CT847" s="154"/>
      <c r="CU847" s="154"/>
      <c r="CV847" s="154"/>
      <c r="CW847" s="154"/>
      <c r="CX847" s="154"/>
      <c r="CY847" s="154"/>
      <c r="CZ847" s="154"/>
      <c r="DA847" s="154"/>
      <c r="DB847" s="154"/>
      <c r="DC847" s="154"/>
      <c r="DD847" s="154"/>
      <c r="DE847" s="154"/>
      <c r="DF847" s="154"/>
      <c r="DG847" s="154"/>
      <c r="DH847" s="154"/>
      <c r="DI847" s="154"/>
      <c r="DJ847" s="154"/>
      <c r="DK847" s="154"/>
      <c r="DL847" s="154"/>
      <c r="DM847" s="154"/>
      <c r="DN847" s="154"/>
      <c r="DO847" s="154"/>
      <c r="DP847" s="154"/>
      <c r="DQ847" s="154"/>
      <c r="DR847" s="154"/>
      <c r="DS847" s="154"/>
      <c r="DT847" s="154"/>
      <c r="DU847" s="154"/>
      <c r="DV847" s="154"/>
      <c r="DW847" s="154"/>
      <c r="DX847" s="154"/>
      <c r="DY847" s="154"/>
      <c r="DZ847" s="154"/>
      <c r="EA847" s="154"/>
      <c r="EB847" s="154"/>
      <c r="EC847" s="154"/>
      <c r="ED847" s="154"/>
      <c r="EE847" s="154"/>
      <c r="EF847" s="154"/>
      <c r="EG847" s="154"/>
      <c r="EH847" s="154"/>
      <c r="EI847" s="154"/>
      <c r="EJ847" s="154"/>
      <c r="EK847" s="154"/>
      <c r="EL847" s="154"/>
      <c r="EM847" s="154"/>
      <c r="EN847" s="154"/>
      <c r="EO847" s="154"/>
      <c r="EP847" s="154"/>
      <c r="EQ847" s="154"/>
      <c r="ER847" s="154"/>
      <c r="ES847" s="154"/>
      <c r="ET847" s="154"/>
      <c r="EU847" s="154"/>
      <c r="EV847" s="154"/>
      <c r="EW847" s="154"/>
      <c r="EX847" s="154"/>
      <c r="EY847" s="154"/>
      <c r="EZ847" s="154"/>
      <c r="FA847" s="154"/>
      <c r="FB847" s="154"/>
      <c r="FC847" s="154"/>
      <c r="FD847" s="154"/>
      <c r="FE847" s="154"/>
      <c r="FF847" s="154"/>
      <c r="FG847" s="154"/>
      <c r="FH847" s="154"/>
      <c r="FI847" s="154"/>
      <c r="FJ847" s="154"/>
      <c r="FK847" s="154"/>
      <c r="FL847" s="154"/>
      <c r="FM847" s="154"/>
      <c r="FN847" s="154"/>
      <c r="FO847" s="154"/>
      <c r="FP847" s="154"/>
      <c r="FQ847" s="154"/>
      <c r="FR847" s="154"/>
      <c r="FS847" s="154"/>
      <c r="FT847" s="154"/>
      <c r="FU847" s="154"/>
      <c r="FV847" s="154"/>
      <c r="FW847" s="154"/>
      <c r="FX847" s="154"/>
      <c r="FY847" s="154"/>
      <c r="FZ847" s="154"/>
      <c r="GA847" s="154"/>
      <c r="GB847" s="154"/>
      <c r="GC847" s="154"/>
      <c r="GD847" s="154"/>
      <c r="GE847" s="154"/>
      <c r="GF847" s="154"/>
      <c r="GG847" s="154"/>
      <c r="GH847" s="154"/>
      <c r="GI847" s="154"/>
      <c r="GJ847" s="154"/>
      <c r="GK847" s="154"/>
      <c r="GL847" s="154"/>
      <c r="GM847" s="154"/>
      <c r="GN847" s="154"/>
      <c r="GO847" s="154"/>
      <c r="GP847" s="154"/>
      <c r="GQ847" s="154"/>
      <c r="GR847" s="154"/>
      <c r="GS847" s="154"/>
      <c r="GT847" s="154"/>
      <c r="GU847" s="154"/>
      <c r="GV847" s="154"/>
      <c r="GW847" s="154"/>
      <c r="GX847" s="154"/>
      <c r="GY847" s="154"/>
      <c r="GZ847" s="154"/>
      <c r="HA847" s="154"/>
      <c r="HB847" s="154"/>
      <c r="HC847" s="154"/>
      <c r="HD847" s="154"/>
      <c r="HE847" s="154"/>
      <c r="HF847" s="154"/>
      <c r="HG847" s="154"/>
      <c r="HH847" s="154"/>
      <c r="HI847" s="154"/>
      <c r="HJ847" s="154"/>
      <c r="HK847" s="154"/>
      <c r="HL847" s="154"/>
      <c r="HM847" s="154"/>
      <c r="HN847" s="154"/>
      <c r="HO847" s="154"/>
      <c r="HP847" s="154"/>
      <c r="HQ847" s="154"/>
      <c r="HR847" s="154"/>
      <c r="HS847" s="154"/>
      <c r="HT847" s="154"/>
      <c r="HU847" s="154"/>
      <c r="HV847" s="154"/>
      <c r="HW847" s="154"/>
      <c r="HX847" s="154"/>
      <c r="HY847" s="154"/>
      <c r="HZ847" s="154"/>
      <c r="IA847" s="154"/>
      <c r="IB847" s="154"/>
      <c r="IC847" s="154"/>
      <c r="ID847" s="154"/>
      <c r="IE847" s="154"/>
      <c r="IF847" s="154"/>
      <c r="IG847" s="154"/>
      <c r="IH847" s="154"/>
      <c r="II847" s="154"/>
      <c r="IJ847" s="154"/>
      <c r="IK847" s="154"/>
      <c r="IL847" s="154"/>
      <c r="IM847" s="154"/>
      <c r="IN847" s="154"/>
      <c r="IO847" s="154"/>
      <c r="IP847" s="154"/>
      <c r="IQ847" s="154"/>
      <c r="IR847" s="154"/>
      <c r="IS847" s="154"/>
      <c r="IT847" s="154"/>
      <c r="IU847" s="154"/>
      <c r="IV847" s="154"/>
      <c r="IW847" s="154"/>
      <c r="IX847" s="154"/>
      <c r="IY847" s="154"/>
      <c r="IZ847" s="154"/>
      <c r="JA847" s="154"/>
      <c r="JB847" s="154"/>
      <c r="JC847" s="154"/>
      <c r="JD847" s="154"/>
      <c r="JE847" s="154"/>
      <c r="JF847" s="154"/>
      <c r="JG847" s="154"/>
      <c r="JH847" s="154"/>
      <c r="JI847" s="154"/>
      <c r="JJ847" s="154"/>
      <c r="JK847" s="154"/>
      <c r="JL847" s="154"/>
      <c r="JM847" s="154"/>
      <c r="JN847" s="154"/>
      <c r="JO847" s="154"/>
      <c r="JP847" s="154"/>
      <c r="JQ847" s="154"/>
      <c r="JR847" s="154"/>
      <c r="JS847" s="154"/>
      <c r="JT847" s="154"/>
      <c r="JU847" s="154"/>
      <c r="JV847" s="154"/>
      <c r="JW847" s="154"/>
      <c r="JX847" s="154"/>
      <c r="JY847" s="154"/>
      <c r="JZ847" s="154"/>
      <c r="KA847" s="154"/>
      <c r="KB847" s="154"/>
      <c r="KC847" s="154"/>
      <c r="KD847" s="154"/>
      <c r="KE847" s="154"/>
      <c r="KF847" s="154"/>
      <c r="KG847" s="154"/>
      <c r="KH847" s="154"/>
      <c r="KI847" s="154"/>
      <c r="KJ847" s="154"/>
      <c r="KK847" s="154"/>
      <c r="KL847" s="154"/>
      <c r="KM847" s="154"/>
      <c r="KN847" s="154"/>
      <c r="KO847" s="154"/>
      <c r="KP847" s="154"/>
      <c r="KQ847" s="154"/>
      <c r="KR847" s="154"/>
      <c r="KS847" s="154"/>
      <c r="KT847" s="154"/>
      <c r="KU847" s="154"/>
      <c r="KV847" s="154"/>
      <c r="KW847" s="154"/>
      <c r="KX847" s="154"/>
      <c r="KY847" s="154"/>
      <c r="KZ847" s="154"/>
      <c r="LA847" s="154"/>
      <c r="LB847" s="154"/>
      <c r="LC847" s="154"/>
      <c r="LD847" s="154"/>
      <c r="LE847" s="154"/>
      <c r="LF847" s="154"/>
      <c r="LG847" s="154"/>
      <c r="LH847" s="154"/>
      <c r="LI847" s="154"/>
      <c r="LJ847" s="154"/>
      <c r="LK847" s="154"/>
      <c r="LL847" s="154"/>
      <c r="LM847" s="154"/>
      <c r="LN847" s="154"/>
      <c r="LO847" s="154"/>
      <c r="LP847" s="154"/>
      <c r="LQ847" s="154"/>
      <c r="LR847" s="154"/>
      <c r="LS847" s="154"/>
      <c r="LT847" s="154"/>
      <c r="LU847" s="154"/>
      <c r="LV847" s="154"/>
      <c r="LW847" s="154"/>
      <c r="LX847" s="154"/>
      <c r="LY847" s="154"/>
      <c r="LZ847" s="154"/>
      <c r="MA847" s="154"/>
      <c r="MB847" s="154"/>
      <c r="MC847" s="154"/>
      <c r="MD847" s="154"/>
      <c r="ME847" s="154"/>
      <c r="MF847" s="154"/>
      <c r="MG847" s="154"/>
      <c r="MH847" s="154"/>
      <c r="MI847" s="154"/>
      <c r="MJ847" s="154"/>
      <c r="MK847" s="154"/>
      <c r="ML847" s="154"/>
      <c r="MM847" s="154"/>
      <c r="MN847" s="154"/>
      <c r="MO847" s="154"/>
      <c r="MP847" s="154"/>
      <c r="MQ847" s="154"/>
      <c r="MR847" s="154"/>
      <c r="MS847" s="154"/>
      <c r="MT847" s="154"/>
      <c r="MU847" s="154"/>
      <c r="MV847" s="154"/>
      <c r="MW847" s="154"/>
      <c r="MX847" s="154"/>
      <c r="MY847" s="154"/>
      <c r="MZ847" s="154"/>
      <c r="NA847" s="154"/>
      <c r="NB847" s="154"/>
      <c r="NC847" s="154"/>
      <c r="ND847" s="154"/>
      <c r="NE847" s="154"/>
      <c r="NF847" s="154"/>
      <c r="NG847" s="154"/>
      <c r="NH847" s="154"/>
      <c r="NI847" s="154"/>
      <c r="NJ847" s="154"/>
      <c r="NK847" s="154"/>
      <c r="NL847" s="154"/>
      <c r="NM847" s="154"/>
      <c r="NN847" s="154"/>
      <c r="NO847" s="154"/>
      <c r="NP847" s="154"/>
      <c r="NQ847" s="154"/>
      <c r="NR847" s="154"/>
      <c r="NS847" s="154"/>
      <c r="NT847" s="154"/>
      <c r="NU847" s="154"/>
      <c r="NV847" s="154"/>
      <c r="NW847" s="154"/>
      <c r="NX847" s="154"/>
      <c r="NY847" s="154"/>
      <c r="NZ847" s="154"/>
      <c r="OA847" s="154"/>
      <c r="OB847" s="154"/>
      <c r="OC847" s="154"/>
      <c r="OD847" s="154"/>
      <c r="OE847" s="154"/>
      <c r="OF847" s="154"/>
      <c r="OG847" s="154"/>
      <c r="OH847" s="154"/>
      <c r="OI847" s="154"/>
      <c r="OJ847" s="154"/>
      <c r="OK847" s="154"/>
      <c r="OL847" s="154"/>
      <c r="OM847" s="154"/>
      <c r="ON847" s="154"/>
      <c r="OO847" s="154"/>
      <c r="OP847" s="154"/>
      <c r="OQ847" s="154"/>
      <c r="OR847" s="154"/>
      <c r="OS847" s="154"/>
      <c r="OT847" s="154"/>
      <c r="OU847" s="154"/>
      <c r="OV847" s="154"/>
      <c r="OW847" s="154"/>
      <c r="OX847" s="154"/>
      <c r="OY847" s="154"/>
      <c r="OZ847" s="154"/>
      <c r="PA847" s="154"/>
      <c r="PB847" s="154"/>
      <c r="PC847" s="154"/>
      <c r="PD847" s="154"/>
      <c r="PE847" s="154"/>
      <c r="PF847" s="154"/>
      <c r="PG847" s="154"/>
      <c r="PH847" s="154"/>
      <c r="PI847" s="154"/>
      <c r="PJ847" s="154"/>
      <c r="PK847" s="154"/>
      <c r="PL847" s="154"/>
      <c r="PM847" s="154"/>
      <c r="PN847" s="154"/>
      <c r="PO847" s="154"/>
      <c r="PP847" s="154"/>
      <c r="PQ847" s="154"/>
      <c r="PR847" s="154"/>
      <c r="PS847" s="154"/>
      <c r="PT847" s="154"/>
      <c r="PU847" s="154"/>
      <c r="PV847" s="154"/>
      <c r="PW847" s="154"/>
      <c r="PX847" s="154"/>
      <c r="PY847" s="154"/>
      <c r="PZ847" s="154"/>
      <c r="QA847" s="154"/>
      <c r="QB847" s="154"/>
      <c r="QC847" s="154"/>
      <c r="QD847" s="154"/>
      <c r="QE847" s="154"/>
      <c r="QF847" s="154"/>
      <c r="QG847" s="154"/>
      <c r="QH847" s="154"/>
      <c r="QI847" s="154"/>
      <c r="QJ847" s="154"/>
      <c r="QK847" s="154"/>
      <c r="QL847" s="154"/>
      <c r="QM847" s="154"/>
      <c r="QN847" s="154"/>
      <c r="QO847" s="154"/>
      <c r="QP847" s="154"/>
      <c r="QQ847" s="154"/>
      <c r="QR847" s="154"/>
      <c r="QS847" s="154"/>
      <c r="QT847" s="154"/>
      <c r="QU847" s="154"/>
      <c r="QV847" s="154"/>
      <c r="QW847" s="154"/>
      <c r="QX847" s="154"/>
      <c r="QY847" s="154"/>
      <c r="QZ847" s="154"/>
      <c r="RA847" s="154"/>
      <c r="RB847" s="154"/>
      <c r="RC847" s="154"/>
      <c r="RD847" s="154"/>
      <c r="RE847" s="154"/>
      <c r="RF847" s="154"/>
      <c r="RG847" s="154"/>
      <c r="RH847" s="154"/>
      <c r="RI847" s="154"/>
      <c r="RJ847" s="154"/>
      <c r="RK847" s="154"/>
      <c r="RL847" s="154"/>
      <c r="RM847" s="154"/>
      <c r="RN847" s="154"/>
      <c r="RO847" s="154"/>
      <c r="RP847" s="154"/>
      <c r="RQ847" s="154"/>
      <c r="RR847" s="154"/>
      <c r="RS847" s="154"/>
      <c r="RT847" s="154"/>
      <c r="RU847" s="154"/>
      <c r="RV847" s="154"/>
      <c r="RW847" s="154"/>
      <c r="RX847" s="154"/>
      <c r="RY847" s="154"/>
      <c r="RZ847" s="154"/>
      <c r="SA847" s="154"/>
      <c r="SB847" s="154"/>
      <c r="SC847" s="154"/>
      <c r="SD847" s="154"/>
      <c r="SE847" s="154"/>
      <c r="SF847" s="154"/>
      <c r="SG847" s="154"/>
      <c r="SH847" s="154"/>
      <c r="SI847" s="154"/>
      <c r="SJ847" s="154"/>
      <c r="SK847" s="154"/>
      <c r="SL847" s="154"/>
      <c r="SM847" s="154"/>
      <c r="SN847" s="154"/>
      <c r="SO847" s="154"/>
      <c r="SP847" s="154"/>
      <c r="SQ847" s="154"/>
      <c r="SR847" s="154"/>
      <c r="SS847" s="154"/>
      <c r="ST847" s="154"/>
      <c r="SU847" s="154"/>
      <c r="SV847" s="154"/>
      <c r="SW847" s="154"/>
      <c r="SX847" s="154"/>
      <c r="SY847" s="154"/>
      <c r="SZ847" s="154"/>
      <c r="TA847" s="154"/>
      <c r="TB847" s="154"/>
      <c r="TC847" s="154"/>
      <c r="TD847" s="154"/>
      <c r="TE847" s="154"/>
      <c r="TF847" s="154"/>
      <c r="TG847" s="154"/>
      <c r="TH847" s="154"/>
      <c r="TI847" s="154"/>
      <c r="TJ847" s="154"/>
      <c r="TK847" s="154"/>
      <c r="TL847" s="154"/>
      <c r="TM847" s="154"/>
      <c r="TN847" s="154"/>
      <c r="TO847" s="154"/>
      <c r="TP847" s="154"/>
      <c r="TQ847" s="154"/>
      <c r="TR847" s="154"/>
      <c r="TS847" s="154"/>
      <c r="TT847" s="154"/>
      <c r="TU847" s="154"/>
      <c r="TV847" s="154"/>
      <c r="TW847" s="154"/>
      <c r="TX847" s="154"/>
      <c r="TY847" s="154"/>
      <c r="TZ847" s="154"/>
      <c r="UA847" s="154"/>
      <c r="UB847" s="154"/>
      <c r="UC847" s="154"/>
      <c r="UD847" s="154"/>
      <c r="UE847" s="154"/>
      <c r="UF847" s="154"/>
      <c r="UG847" s="154"/>
      <c r="UH847" s="154"/>
      <c r="UI847" s="154"/>
      <c r="UJ847" s="154"/>
      <c r="UK847" s="154"/>
      <c r="UL847" s="154"/>
      <c r="UM847" s="154"/>
      <c r="UN847" s="154"/>
      <c r="UO847" s="154"/>
      <c r="UP847" s="154"/>
      <c r="UQ847" s="154"/>
      <c r="UR847" s="154"/>
      <c r="US847" s="154"/>
      <c r="UT847" s="154"/>
      <c r="UU847" s="154"/>
      <c r="UV847" s="154"/>
      <c r="UW847" s="154"/>
      <c r="UX847" s="154"/>
      <c r="UY847" s="154"/>
      <c r="UZ847" s="154"/>
      <c r="VA847" s="154"/>
      <c r="VB847" s="154"/>
      <c r="VC847" s="154"/>
      <c r="VD847" s="154"/>
      <c r="VE847" s="154"/>
      <c r="VF847" s="154"/>
      <c r="VG847" s="154"/>
      <c r="VH847" s="154"/>
      <c r="VI847" s="154"/>
      <c r="VJ847" s="154"/>
      <c r="VK847" s="154"/>
      <c r="VL847" s="154"/>
      <c r="VM847" s="154"/>
      <c r="VN847" s="154"/>
      <c r="VO847" s="154"/>
      <c r="VP847" s="154"/>
      <c r="VQ847" s="154"/>
      <c r="VR847" s="154"/>
      <c r="VS847" s="154"/>
      <c r="VT847" s="154"/>
      <c r="VU847" s="154"/>
      <c r="VV847" s="154"/>
      <c r="VW847" s="154"/>
    </row>
    <row r="848" spans="1:595" s="153" customFormat="1" ht="36" customHeight="1">
      <c r="A848" s="798"/>
      <c r="B848" s="686"/>
      <c r="C848" s="676"/>
      <c r="D848" s="669"/>
      <c r="E848" s="670"/>
      <c r="F848" s="654"/>
      <c r="G848" s="684"/>
      <c r="H848" s="654"/>
      <c r="I848" s="169" t="s">
        <v>16</v>
      </c>
      <c r="J848" s="169" t="s">
        <v>26</v>
      </c>
      <c r="K848" s="169" t="s">
        <v>1316</v>
      </c>
      <c r="L848" s="169" t="s">
        <v>36</v>
      </c>
      <c r="M848" s="155">
        <v>23531.18</v>
      </c>
      <c r="N848" s="155">
        <v>23531.18</v>
      </c>
      <c r="O848" s="155">
        <v>33570</v>
      </c>
      <c r="P848" s="168">
        <v>33570</v>
      </c>
      <c r="Q848" s="161">
        <v>33570</v>
      </c>
      <c r="R848" s="161">
        <v>33570</v>
      </c>
      <c r="S848" s="545">
        <v>3</v>
      </c>
      <c r="AU848" s="154"/>
      <c r="AV848" s="154"/>
      <c r="AW848" s="154"/>
      <c r="AX848" s="154"/>
      <c r="AY848" s="154"/>
      <c r="AZ848" s="154"/>
      <c r="BA848" s="154"/>
      <c r="BB848" s="154"/>
      <c r="BC848" s="154"/>
      <c r="BD848" s="154"/>
      <c r="BE848" s="154"/>
      <c r="BF848" s="154"/>
      <c r="BG848" s="154"/>
      <c r="BH848" s="154"/>
      <c r="BI848" s="154"/>
      <c r="BJ848" s="154"/>
      <c r="BK848" s="154"/>
      <c r="BL848" s="154"/>
      <c r="BM848" s="154"/>
      <c r="BN848" s="154"/>
      <c r="BO848" s="154"/>
      <c r="BP848" s="154"/>
      <c r="BQ848" s="154"/>
      <c r="BR848" s="154"/>
      <c r="BS848" s="154"/>
      <c r="BT848" s="154"/>
      <c r="BU848" s="154"/>
      <c r="BV848" s="154"/>
      <c r="BW848" s="154"/>
      <c r="BX848" s="154"/>
      <c r="BY848" s="154"/>
      <c r="BZ848" s="154"/>
      <c r="CA848" s="154"/>
      <c r="CB848" s="154"/>
      <c r="CC848" s="154"/>
      <c r="CD848" s="154"/>
      <c r="CE848" s="154"/>
      <c r="CF848" s="154"/>
      <c r="CG848" s="154"/>
      <c r="CH848" s="154"/>
      <c r="CI848" s="154"/>
      <c r="CJ848" s="154"/>
      <c r="CK848" s="154"/>
      <c r="CL848" s="154"/>
      <c r="CM848" s="154"/>
      <c r="CN848" s="154"/>
      <c r="CO848" s="154"/>
      <c r="CP848" s="154"/>
      <c r="CQ848" s="154"/>
      <c r="CR848" s="154"/>
      <c r="CS848" s="154"/>
      <c r="CT848" s="154"/>
      <c r="CU848" s="154"/>
      <c r="CV848" s="154"/>
      <c r="CW848" s="154"/>
      <c r="CX848" s="154"/>
      <c r="CY848" s="154"/>
      <c r="CZ848" s="154"/>
      <c r="DA848" s="154"/>
      <c r="DB848" s="154"/>
      <c r="DC848" s="154"/>
      <c r="DD848" s="154"/>
      <c r="DE848" s="154"/>
      <c r="DF848" s="154"/>
      <c r="DG848" s="154"/>
      <c r="DH848" s="154"/>
      <c r="DI848" s="154"/>
      <c r="DJ848" s="154"/>
      <c r="DK848" s="154"/>
      <c r="DL848" s="154"/>
      <c r="DM848" s="154"/>
      <c r="DN848" s="154"/>
      <c r="DO848" s="154"/>
      <c r="DP848" s="154"/>
      <c r="DQ848" s="154"/>
      <c r="DR848" s="154"/>
      <c r="DS848" s="154"/>
      <c r="DT848" s="154"/>
      <c r="DU848" s="154"/>
      <c r="DV848" s="154"/>
      <c r="DW848" s="154"/>
      <c r="DX848" s="154"/>
      <c r="DY848" s="154"/>
      <c r="DZ848" s="154"/>
      <c r="EA848" s="154"/>
      <c r="EB848" s="154"/>
      <c r="EC848" s="154"/>
      <c r="ED848" s="154"/>
      <c r="EE848" s="154"/>
      <c r="EF848" s="154"/>
      <c r="EG848" s="154"/>
      <c r="EH848" s="154"/>
      <c r="EI848" s="154"/>
      <c r="EJ848" s="154"/>
      <c r="EK848" s="154"/>
      <c r="EL848" s="154"/>
      <c r="EM848" s="154"/>
      <c r="EN848" s="154"/>
      <c r="EO848" s="154"/>
      <c r="EP848" s="154"/>
      <c r="EQ848" s="154"/>
      <c r="ER848" s="154"/>
      <c r="ES848" s="154"/>
      <c r="ET848" s="154"/>
      <c r="EU848" s="154"/>
      <c r="EV848" s="154"/>
      <c r="EW848" s="154"/>
      <c r="EX848" s="154"/>
      <c r="EY848" s="154"/>
      <c r="EZ848" s="154"/>
      <c r="FA848" s="154"/>
      <c r="FB848" s="154"/>
      <c r="FC848" s="154"/>
      <c r="FD848" s="154"/>
      <c r="FE848" s="154"/>
      <c r="FF848" s="154"/>
      <c r="FG848" s="154"/>
      <c r="FH848" s="154"/>
      <c r="FI848" s="154"/>
      <c r="FJ848" s="154"/>
      <c r="FK848" s="154"/>
      <c r="FL848" s="154"/>
      <c r="FM848" s="154"/>
      <c r="FN848" s="154"/>
      <c r="FO848" s="154"/>
      <c r="FP848" s="154"/>
      <c r="FQ848" s="154"/>
      <c r="FR848" s="154"/>
      <c r="FS848" s="154"/>
      <c r="FT848" s="154"/>
      <c r="FU848" s="154"/>
      <c r="FV848" s="154"/>
      <c r="FW848" s="154"/>
      <c r="FX848" s="154"/>
      <c r="FY848" s="154"/>
      <c r="FZ848" s="154"/>
      <c r="GA848" s="154"/>
      <c r="GB848" s="154"/>
      <c r="GC848" s="154"/>
      <c r="GD848" s="154"/>
      <c r="GE848" s="154"/>
      <c r="GF848" s="154"/>
      <c r="GG848" s="154"/>
      <c r="GH848" s="154"/>
      <c r="GI848" s="154"/>
      <c r="GJ848" s="154"/>
      <c r="GK848" s="154"/>
      <c r="GL848" s="154"/>
      <c r="GM848" s="154"/>
      <c r="GN848" s="154"/>
      <c r="GO848" s="154"/>
      <c r="GP848" s="154"/>
      <c r="GQ848" s="154"/>
      <c r="GR848" s="154"/>
      <c r="GS848" s="154"/>
      <c r="GT848" s="154"/>
      <c r="GU848" s="154"/>
      <c r="GV848" s="154"/>
      <c r="GW848" s="154"/>
      <c r="GX848" s="154"/>
      <c r="GY848" s="154"/>
      <c r="GZ848" s="154"/>
      <c r="HA848" s="154"/>
      <c r="HB848" s="154"/>
      <c r="HC848" s="154"/>
      <c r="HD848" s="154"/>
      <c r="HE848" s="154"/>
      <c r="HF848" s="154"/>
      <c r="HG848" s="154"/>
      <c r="HH848" s="154"/>
      <c r="HI848" s="154"/>
      <c r="HJ848" s="154"/>
      <c r="HK848" s="154"/>
      <c r="HL848" s="154"/>
      <c r="HM848" s="154"/>
      <c r="HN848" s="154"/>
      <c r="HO848" s="154"/>
      <c r="HP848" s="154"/>
      <c r="HQ848" s="154"/>
      <c r="HR848" s="154"/>
      <c r="HS848" s="154"/>
      <c r="HT848" s="154"/>
      <c r="HU848" s="154"/>
      <c r="HV848" s="154"/>
      <c r="HW848" s="154"/>
      <c r="HX848" s="154"/>
      <c r="HY848" s="154"/>
      <c r="HZ848" s="154"/>
      <c r="IA848" s="154"/>
      <c r="IB848" s="154"/>
      <c r="IC848" s="154"/>
      <c r="ID848" s="154"/>
      <c r="IE848" s="154"/>
      <c r="IF848" s="154"/>
      <c r="IG848" s="154"/>
      <c r="IH848" s="154"/>
      <c r="II848" s="154"/>
      <c r="IJ848" s="154"/>
      <c r="IK848" s="154"/>
      <c r="IL848" s="154"/>
      <c r="IM848" s="154"/>
      <c r="IN848" s="154"/>
      <c r="IO848" s="154"/>
      <c r="IP848" s="154"/>
      <c r="IQ848" s="154"/>
      <c r="IR848" s="154"/>
      <c r="IS848" s="154"/>
      <c r="IT848" s="154"/>
      <c r="IU848" s="154"/>
      <c r="IV848" s="154"/>
      <c r="IW848" s="154"/>
      <c r="IX848" s="154"/>
      <c r="IY848" s="154"/>
      <c r="IZ848" s="154"/>
      <c r="JA848" s="154"/>
      <c r="JB848" s="154"/>
      <c r="JC848" s="154"/>
      <c r="JD848" s="154"/>
      <c r="JE848" s="154"/>
      <c r="JF848" s="154"/>
      <c r="JG848" s="154"/>
      <c r="JH848" s="154"/>
      <c r="JI848" s="154"/>
      <c r="JJ848" s="154"/>
      <c r="JK848" s="154"/>
      <c r="JL848" s="154"/>
      <c r="JM848" s="154"/>
      <c r="JN848" s="154"/>
      <c r="JO848" s="154"/>
      <c r="JP848" s="154"/>
      <c r="JQ848" s="154"/>
      <c r="JR848" s="154"/>
      <c r="JS848" s="154"/>
      <c r="JT848" s="154"/>
      <c r="JU848" s="154"/>
      <c r="JV848" s="154"/>
      <c r="JW848" s="154"/>
      <c r="JX848" s="154"/>
      <c r="JY848" s="154"/>
      <c r="JZ848" s="154"/>
      <c r="KA848" s="154"/>
      <c r="KB848" s="154"/>
      <c r="KC848" s="154"/>
      <c r="KD848" s="154"/>
      <c r="KE848" s="154"/>
      <c r="KF848" s="154"/>
      <c r="KG848" s="154"/>
      <c r="KH848" s="154"/>
      <c r="KI848" s="154"/>
      <c r="KJ848" s="154"/>
      <c r="KK848" s="154"/>
      <c r="KL848" s="154"/>
      <c r="KM848" s="154"/>
      <c r="KN848" s="154"/>
      <c r="KO848" s="154"/>
      <c r="KP848" s="154"/>
      <c r="KQ848" s="154"/>
      <c r="KR848" s="154"/>
      <c r="KS848" s="154"/>
      <c r="KT848" s="154"/>
      <c r="KU848" s="154"/>
      <c r="KV848" s="154"/>
      <c r="KW848" s="154"/>
      <c r="KX848" s="154"/>
      <c r="KY848" s="154"/>
      <c r="KZ848" s="154"/>
      <c r="LA848" s="154"/>
      <c r="LB848" s="154"/>
      <c r="LC848" s="154"/>
      <c r="LD848" s="154"/>
      <c r="LE848" s="154"/>
      <c r="LF848" s="154"/>
      <c r="LG848" s="154"/>
      <c r="LH848" s="154"/>
      <c r="LI848" s="154"/>
      <c r="LJ848" s="154"/>
      <c r="LK848" s="154"/>
      <c r="LL848" s="154"/>
      <c r="LM848" s="154"/>
      <c r="LN848" s="154"/>
      <c r="LO848" s="154"/>
      <c r="LP848" s="154"/>
      <c r="LQ848" s="154"/>
      <c r="LR848" s="154"/>
      <c r="LS848" s="154"/>
      <c r="LT848" s="154"/>
      <c r="LU848" s="154"/>
      <c r="LV848" s="154"/>
      <c r="LW848" s="154"/>
      <c r="LX848" s="154"/>
      <c r="LY848" s="154"/>
      <c r="LZ848" s="154"/>
      <c r="MA848" s="154"/>
      <c r="MB848" s="154"/>
      <c r="MC848" s="154"/>
      <c r="MD848" s="154"/>
      <c r="ME848" s="154"/>
      <c r="MF848" s="154"/>
      <c r="MG848" s="154"/>
      <c r="MH848" s="154"/>
      <c r="MI848" s="154"/>
      <c r="MJ848" s="154"/>
      <c r="MK848" s="154"/>
      <c r="ML848" s="154"/>
      <c r="MM848" s="154"/>
      <c r="MN848" s="154"/>
      <c r="MO848" s="154"/>
      <c r="MP848" s="154"/>
      <c r="MQ848" s="154"/>
      <c r="MR848" s="154"/>
      <c r="MS848" s="154"/>
      <c r="MT848" s="154"/>
      <c r="MU848" s="154"/>
      <c r="MV848" s="154"/>
      <c r="MW848" s="154"/>
      <c r="MX848" s="154"/>
      <c r="MY848" s="154"/>
      <c r="MZ848" s="154"/>
      <c r="NA848" s="154"/>
      <c r="NB848" s="154"/>
      <c r="NC848" s="154"/>
      <c r="ND848" s="154"/>
      <c r="NE848" s="154"/>
      <c r="NF848" s="154"/>
      <c r="NG848" s="154"/>
      <c r="NH848" s="154"/>
      <c r="NI848" s="154"/>
      <c r="NJ848" s="154"/>
      <c r="NK848" s="154"/>
      <c r="NL848" s="154"/>
      <c r="NM848" s="154"/>
      <c r="NN848" s="154"/>
      <c r="NO848" s="154"/>
      <c r="NP848" s="154"/>
      <c r="NQ848" s="154"/>
      <c r="NR848" s="154"/>
      <c r="NS848" s="154"/>
      <c r="NT848" s="154"/>
      <c r="NU848" s="154"/>
      <c r="NV848" s="154"/>
      <c r="NW848" s="154"/>
      <c r="NX848" s="154"/>
      <c r="NY848" s="154"/>
      <c r="NZ848" s="154"/>
      <c r="OA848" s="154"/>
      <c r="OB848" s="154"/>
      <c r="OC848" s="154"/>
      <c r="OD848" s="154"/>
      <c r="OE848" s="154"/>
      <c r="OF848" s="154"/>
      <c r="OG848" s="154"/>
      <c r="OH848" s="154"/>
      <c r="OI848" s="154"/>
      <c r="OJ848" s="154"/>
      <c r="OK848" s="154"/>
      <c r="OL848" s="154"/>
      <c r="OM848" s="154"/>
      <c r="ON848" s="154"/>
      <c r="OO848" s="154"/>
      <c r="OP848" s="154"/>
      <c r="OQ848" s="154"/>
      <c r="OR848" s="154"/>
      <c r="OS848" s="154"/>
      <c r="OT848" s="154"/>
      <c r="OU848" s="154"/>
      <c r="OV848" s="154"/>
      <c r="OW848" s="154"/>
      <c r="OX848" s="154"/>
      <c r="OY848" s="154"/>
      <c r="OZ848" s="154"/>
      <c r="PA848" s="154"/>
      <c r="PB848" s="154"/>
      <c r="PC848" s="154"/>
      <c r="PD848" s="154"/>
      <c r="PE848" s="154"/>
      <c r="PF848" s="154"/>
      <c r="PG848" s="154"/>
      <c r="PH848" s="154"/>
      <c r="PI848" s="154"/>
      <c r="PJ848" s="154"/>
      <c r="PK848" s="154"/>
      <c r="PL848" s="154"/>
      <c r="PM848" s="154"/>
      <c r="PN848" s="154"/>
      <c r="PO848" s="154"/>
      <c r="PP848" s="154"/>
      <c r="PQ848" s="154"/>
      <c r="PR848" s="154"/>
      <c r="PS848" s="154"/>
      <c r="PT848" s="154"/>
      <c r="PU848" s="154"/>
      <c r="PV848" s="154"/>
      <c r="PW848" s="154"/>
      <c r="PX848" s="154"/>
      <c r="PY848" s="154"/>
      <c r="PZ848" s="154"/>
      <c r="QA848" s="154"/>
      <c r="QB848" s="154"/>
      <c r="QC848" s="154"/>
      <c r="QD848" s="154"/>
      <c r="QE848" s="154"/>
      <c r="QF848" s="154"/>
      <c r="QG848" s="154"/>
      <c r="QH848" s="154"/>
      <c r="QI848" s="154"/>
      <c r="QJ848" s="154"/>
      <c r="QK848" s="154"/>
      <c r="QL848" s="154"/>
      <c r="QM848" s="154"/>
      <c r="QN848" s="154"/>
      <c r="QO848" s="154"/>
      <c r="QP848" s="154"/>
      <c r="QQ848" s="154"/>
      <c r="QR848" s="154"/>
      <c r="QS848" s="154"/>
      <c r="QT848" s="154"/>
      <c r="QU848" s="154"/>
      <c r="QV848" s="154"/>
      <c r="QW848" s="154"/>
      <c r="QX848" s="154"/>
      <c r="QY848" s="154"/>
      <c r="QZ848" s="154"/>
      <c r="RA848" s="154"/>
      <c r="RB848" s="154"/>
      <c r="RC848" s="154"/>
      <c r="RD848" s="154"/>
      <c r="RE848" s="154"/>
      <c r="RF848" s="154"/>
      <c r="RG848" s="154"/>
      <c r="RH848" s="154"/>
      <c r="RI848" s="154"/>
      <c r="RJ848" s="154"/>
      <c r="RK848" s="154"/>
      <c r="RL848" s="154"/>
      <c r="RM848" s="154"/>
      <c r="RN848" s="154"/>
      <c r="RO848" s="154"/>
      <c r="RP848" s="154"/>
      <c r="RQ848" s="154"/>
      <c r="RR848" s="154"/>
      <c r="RS848" s="154"/>
      <c r="RT848" s="154"/>
      <c r="RU848" s="154"/>
      <c r="RV848" s="154"/>
      <c r="RW848" s="154"/>
      <c r="RX848" s="154"/>
      <c r="RY848" s="154"/>
      <c r="RZ848" s="154"/>
      <c r="SA848" s="154"/>
      <c r="SB848" s="154"/>
      <c r="SC848" s="154"/>
      <c r="SD848" s="154"/>
      <c r="SE848" s="154"/>
      <c r="SF848" s="154"/>
      <c r="SG848" s="154"/>
      <c r="SH848" s="154"/>
      <c r="SI848" s="154"/>
      <c r="SJ848" s="154"/>
      <c r="SK848" s="154"/>
      <c r="SL848" s="154"/>
      <c r="SM848" s="154"/>
      <c r="SN848" s="154"/>
      <c r="SO848" s="154"/>
      <c r="SP848" s="154"/>
      <c r="SQ848" s="154"/>
      <c r="SR848" s="154"/>
      <c r="SS848" s="154"/>
      <c r="ST848" s="154"/>
      <c r="SU848" s="154"/>
      <c r="SV848" s="154"/>
      <c r="SW848" s="154"/>
      <c r="SX848" s="154"/>
      <c r="SY848" s="154"/>
      <c r="SZ848" s="154"/>
      <c r="TA848" s="154"/>
      <c r="TB848" s="154"/>
      <c r="TC848" s="154"/>
      <c r="TD848" s="154"/>
      <c r="TE848" s="154"/>
      <c r="TF848" s="154"/>
      <c r="TG848" s="154"/>
      <c r="TH848" s="154"/>
      <c r="TI848" s="154"/>
      <c r="TJ848" s="154"/>
      <c r="TK848" s="154"/>
      <c r="TL848" s="154"/>
      <c r="TM848" s="154"/>
      <c r="TN848" s="154"/>
      <c r="TO848" s="154"/>
      <c r="TP848" s="154"/>
      <c r="TQ848" s="154"/>
      <c r="TR848" s="154"/>
      <c r="TS848" s="154"/>
      <c r="TT848" s="154"/>
      <c r="TU848" s="154"/>
      <c r="TV848" s="154"/>
      <c r="TW848" s="154"/>
      <c r="TX848" s="154"/>
      <c r="TY848" s="154"/>
      <c r="TZ848" s="154"/>
      <c r="UA848" s="154"/>
      <c r="UB848" s="154"/>
      <c r="UC848" s="154"/>
      <c r="UD848" s="154"/>
      <c r="UE848" s="154"/>
      <c r="UF848" s="154"/>
      <c r="UG848" s="154"/>
      <c r="UH848" s="154"/>
      <c r="UI848" s="154"/>
      <c r="UJ848" s="154"/>
      <c r="UK848" s="154"/>
      <c r="UL848" s="154"/>
      <c r="UM848" s="154"/>
      <c r="UN848" s="154"/>
      <c r="UO848" s="154"/>
      <c r="UP848" s="154"/>
      <c r="UQ848" s="154"/>
      <c r="UR848" s="154"/>
      <c r="US848" s="154"/>
      <c r="UT848" s="154"/>
      <c r="UU848" s="154"/>
      <c r="UV848" s="154"/>
      <c r="UW848" s="154"/>
      <c r="UX848" s="154"/>
      <c r="UY848" s="154"/>
      <c r="UZ848" s="154"/>
      <c r="VA848" s="154"/>
      <c r="VB848" s="154"/>
      <c r="VC848" s="154"/>
      <c r="VD848" s="154"/>
      <c r="VE848" s="154"/>
      <c r="VF848" s="154"/>
      <c r="VG848" s="154"/>
      <c r="VH848" s="154"/>
      <c r="VI848" s="154"/>
      <c r="VJ848" s="154"/>
      <c r="VK848" s="154"/>
      <c r="VL848" s="154"/>
      <c r="VM848" s="154"/>
      <c r="VN848" s="154"/>
      <c r="VO848" s="154"/>
      <c r="VP848" s="154"/>
      <c r="VQ848" s="154"/>
      <c r="VR848" s="154"/>
      <c r="VS848" s="154"/>
      <c r="VT848" s="154"/>
      <c r="VU848" s="154"/>
      <c r="VV848" s="154"/>
      <c r="VW848" s="154"/>
    </row>
    <row r="849" spans="1:595" s="153" customFormat="1" ht="83.25" customHeight="1">
      <c r="A849" s="798"/>
      <c r="B849" s="656"/>
      <c r="C849" s="658"/>
      <c r="D849" s="669"/>
      <c r="E849" s="670"/>
      <c r="F849" s="663"/>
      <c r="G849" s="665"/>
      <c r="H849" s="663"/>
      <c r="I849" s="169" t="s">
        <v>16</v>
      </c>
      <c r="J849" s="169" t="s">
        <v>26</v>
      </c>
      <c r="K849" s="169" t="s">
        <v>1316</v>
      </c>
      <c r="L849" s="169" t="s">
        <v>516</v>
      </c>
      <c r="M849" s="155">
        <v>2945468.82</v>
      </c>
      <c r="N849" s="155">
        <v>2945468.82</v>
      </c>
      <c r="O849" s="155">
        <v>3323380</v>
      </c>
      <c r="P849" s="168">
        <v>3323380</v>
      </c>
      <c r="Q849" s="161">
        <v>3323380</v>
      </c>
      <c r="R849" s="161">
        <v>3323380</v>
      </c>
      <c r="S849" s="545">
        <v>3</v>
      </c>
      <c r="AU849" s="154"/>
      <c r="AV849" s="154"/>
      <c r="AW849" s="154"/>
      <c r="AX849" s="154"/>
      <c r="AY849" s="154"/>
      <c r="AZ849" s="154"/>
      <c r="BA849" s="154"/>
      <c r="BB849" s="154"/>
      <c r="BC849" s="154"/>
      <c r="BD849" s="154"/>
      <c r="BE849" s="154"/>
      <c r="BF849" s="154"/>
      <c r="BG849" s="154"/>
      <c r="BH849" s="154"/>
      <c r="BI849" s="154"/>
      <c r="BJ849" s="154"/>
      <c r="BK849" s="154"/>
      <c r="BL849" s="154"/>
      <c r="BM849" s="154"/>
      <c r="BN849" s="154"/>
      <c r="BO849" s="154"/>
      <c r="BP849" s="154"/>
      <c r="BQ849" s="154"/>
      <c r="BR849" s="154"/>
      <c r="BS849" s="154"/>
      <c r="BT849" s="154"/>
      <c r="BU849" s="154"/>
      <c r="BV849" s="154"/>
      <c r="BW849" s="154"/>
      <c r="BX849" s="154"/>
      <c r="BY849" s="154"/>
      <c r="BZ849" s="154"/>
      <c r="CA849" s="154"/>
      <c r="CB849" s="154"/>
      <c r="CC849" s="154"/>
      <c r="CD849" s="154"/>
      <c r="CE849" s="154"/>
      <c r="CF849" s="154"/>
      <c r="CG849" s="154"/>
      <c r="CH849" s="154"/>
      <c r="CI849" s="154"/>
      <c r="CJ849" s="154"/>
      <c r="CK849" s="154"/>
      <c r="CL849" s="154"/>
      <c r="CM849" s="154"/>
      <c r="CN849" s="154"/>
      <c r="CO849" s="154"/>
      <c r="CP849" s="154"/>
      <c r="CQ849" s="154"/>
      <c r="CR849" s="154"/>
      <c r="CS849" s="154"/>
      <c r="CT849" s="154"/>
      <c r="CU849" s="154"/>
      <c r="CV849" s="154"/>
      <c r="CW849" s="154"/>
      <c r="CX849" s="154"/>
      <c r="CY849" s="154"/>
      <c r="CZ849" s="154"/>
      <c r="DA849" s="154"/>
      <c r="DB849" s="154"/>
      <c r="DC849" s="154"/>
      <c r="DD849" s="154"/>
      <c r="DE849" s="154"/>
      <c r="DF849" s="154"/>
      <c r="DG849" s="154"/>
      <c r="DH849" s="154"/>
      <c r="DI849" s="154"/>
      <c r="DJ849" s="154"/>
      <c r="DK849" s="154"/>
      <c r="DL849" s="154"/>
      <c r="DM849" s="154"/>
      <c r="DN849" s="154"/>
      <c r="DO849" s="154"/>
      <c r="DP849" s="154"/>
      <c r="DQ849" s="154"/>
      <c r="DR849" s="154"/>
      <c r="DS849" s="154"/>
      <c r="DT849" s="154"/>
      <c r="DU849" s="154"/>
      <c r="DV849" s="154"/>
      <c r="DW849" s="154"/>
      <c r="DX849" s="154"/>
      <c r="DY849" s="154"/>
      <c r="DZ849" s="154"/>
      <c r="EA849" s="154"/>
      <c r="EB849" s="154"/>
      <c r="EC849" s="154"/>
      <c r="ED849" s="154"/>
      <c r="EE849" s="154"/>
      <c r="EF849" s="154"/>
      <c r="EG849" s="154"/>
      <c r="EH849" s="154"/>
      <c r="EI849" s="154"/>
      <c r="EJ849" s="154"/>
      <c r="EK849" s="154"/>
      <c r="EL849" s="154"/>
      <c r="EM849" s="154"/>
      <c r="EN849" s="154"/>
      <c r="EO849" s="154"/>
      <c r="EP849" s="154"/>
      <c r="EQ849" s="154"/>
      <c r="ER849" s="154"/>
      <c r="ES849" s="154"/>
      <c r="ET849" s="154"/>
      <c r="EU849" s="154"/>
      <c r="EV849" s="154"/>
      <c r="EW849" s="154"/>
      <c r="EX849" s="154"/>
      <c r="EY849" s="154"/>
      <c r="EZ849" s="154"/>
      <c r="FA849" s="154"/>
      <c r="FB849" s="154"/>
      <c r="FC849" s="154"/>
      <c r="FD849" s="154"/>
      <c r="FE849" s="154"/>
      <c r="FF849" s="154"/>
      <c r="FG849" s="154"/>
      <c r="FH849" s="154"/>
      <c r="FI849" s="154"/>
      <c r="FJ849" s="154"/>
      <c r="FK849" s="154"/>
      <c r="FL849" s="154"/>
      <c r="FM849" s="154"/>
      <c r="FN849" s="154"/>
      <c r="FO849" s="154"/>
      <c r="FP849" s="154"/>
      <c r="FQ849" s="154"/>
      <c r="FR849" s="154"/>
      <c r="FS849" s="154"/>
      <c r="FT849" s="154"/>
      <c r="FU849" s="154"/>
      <c r="FV849" s="154"/>
      <c r="FW849" s="154"/>
      <c r="FX849" s="154"/>
      <c r="FY849" s="154"/>
      <c r="FZ849" s="154"/>
      <c r="GA849" s="154"/>
      <c r="GB849" s="154"/>
      <c r="GC849" s="154"/>
      <c r="GD849" s="154"/>
      <c r="GE849" s="154"/>
      <c r="GF849" s="154"/>
      <c r="GG849" s="154"/>
      <c r="GH849" s="154"/>
      <c r="GI849" s="154"/>
      <c r="GJ849" s="154"/>
      <c r="GK849" s="154"/>
      <c r="GL849" s="154"/>
      <c r="GM849" s="154"/>
      <c r="GN849" s="154"/>
      <c r="GO849" s="154"/>
      <c r="GP849" s="154"/>
      <c r="GQ849" s="154"/>
      <c r="GR849" s="154"/>
      <c r="GS849" s="154"/>
      <c r="GT849" s="154"/>
      <c r="GU849" s="154"/>
      <c r="GV849" s="154"/>
      <c r="GW849" s="154"/>
      <c r="GX849" s="154"/>
      <c r="GY849" s="154"/>
      <c r="GZ849" s="154"/>
      <c r="HA849" s="154"/>
      <c r="HB849" s="154"/>
      <c r="HC849" s="154"/>
      <c r="HD849" s="154"/>
      <c r="HE849" s="154"/>
      <c r="HF849" s="154"/>
      <c r="HG849" s="154"/>
      <c r="HH849" s="154"/>
      <c r="HI849" s="154"/>
      <c r="HJ849" s="154"/>
      <c r="HK849" s="154"/>
      <c r="HL849" s="154"/>
      <c r="HM849" s="154"/>
      <c r="HN849" s="154"/>
      <c r="HO849" s="154"/>
      <c r="HP849" s="154"/>
      <c r="HQ849" s="154"/>
      <c r="HR849" s="154"/>
      <c r="HS849" s="154"/>
      <c r="HT849" s="154"/>
      <c r="HU849" s="154"/>
      <c r="HV849" s="154"/>
      <c r="HW849" s="154"/>
      <c r="HX849" s="154"/>
      <c r="HY849" s="154"/>
      <c r="HZ849" s="154"/>
      <c r="IA849" s="154"/>
      <c r="IB849" s="154"/>
      <c r="IC849" s="154"/>
      <c r="ID849" s="154"/>
      <c r="IE849" s="154"/>
      <c r="IF849" s="154"/>
      <c r="IG849" s="154"/>
      <c r="IH849" s="154"/>
      <c r="II849" s="154"/>
      <c r="IJ849" s="154"/>
      <c r="IK849" s="154"/>
      <c r="IL849" s="154"/>
      <c r="IM849" s="154"/>
      <c r="IN849" s="154"/>
      <c r="IO849" s="154"/>
      <c r="IP849" s="154"/>
      <c r="IQ849" s="154"/>
      <c r="IR849" s="154"/>
      <c r="IS849" s="154"/>
      <c r="IT849" s="154"/>
      <c r="IU849" s="154"/>
      <c r="IV849" s="154"/>
      <c r="IW849" s="154"/>
      <c r="IX849" s="154"/>
      <c r="IY849" s="154"/>
      <c r="IZ849" s="154"/>
      <c r="JA849" s="154"/>
      <c r="JB849" s="154"/>
      <c r="JC849" s="154"/>
      <c r="JD849" s="154"/>
      <c r="JE849" s="154"/>
      <c r="JF849" s="154"/>
      <c r="JG849" s="154"/>
      <c r="JH849" s="154"/>
      <c r="JI849" s="154"/>
      <c r="JJ849" s="154"/>
      <c r="JK849" s="154"/>
      <c r="JL849" s="154"/>
      <c r="JM849" s="154"/>
      <c r="JN849" s="154"/>
      <c r="JO849" s="154"/>
      <c r="JP849" s="154"/>
      <c r="JQ849" s="154"/>
      <c r="JR849" s="154"/>
      <c r="JS849" s="154"/>
      <c r="JT849" s="154"/>
      <c r="JU849" s="154"/>
      <c r="JV849" s="154"/>
      <c r="JW849" s="154"/>
      <c r="JX849" s="154"/>
      <c r="JY849" s="154"/>
      <c r="JZ849" s="154"/>
      <c r="KA849" s="154"/>
      <c r="KB849" s="154"/>
      <c r="KC849" s="154"/>
      <c r="KD849" s="154"/>
      <c r="KE849" s="154"/>
      <c r="KF849" s="154"/>
      <c r="KG849" s="154"/>
      <c r="KH849" s="154"/>
      <c r="KI849" s="154"/>
      <c r="KJ849" s="154"/>
      <c r="KK849" s="154"/>
      <c r="KL849" s="154"/>
      <c r="KM849" s="154"/>
      <c r="KN849" s="154"/>
      <c r="KO849" s="154"/>
      <c r="KP849" s="154"/>
      <c r="KQ849" s="154"/>
      <c r="KR849" s="154"/>
      <c r="KS849" s="154"/>
      <c r="KT849" s="154"/>
      <c r="KU849" s="154"/>
      <c r="KV849" s="154"/>
      <c r="KW849" s="154"/>
      <c r="KX849" s="154"/>
      <c r="KY849" s="154"/>
      <c r="KZ849" s="154"/>
      <c r="LA849" s="154"/>
      <c r="LB849" s="154"/>
      <c r="LC849" s="154"/>
      <c r="LD849" s="154"/>
      <c r="LE849" s="154"/>
      <c r="LF849" s="154"/>
      <c r="LG849" s="154"/>
      <c r="LH849" s="154"/>
      <c r="LI849" s="154"/>
      <c r="LJ849" s="154"/>
      <c r="LK849" s="154"/>
      <c r="LL849" s="154"/>
      <c r="LM849" s="154"/>
      <c r="LN849" s="154"/>
      <c r="LO849" s="154"/>
      <c r="LP849" s="154"/>
      <c r="LQ849" s="154"/>
      <c r="LR849" s="154"/>
      <c r="LS849" s="154"/>
      <c r="LT849" s="154"/>
      <c r="LU849" s="154"/>
      <c r="LV849" s="154"/>
      <c r="LW849" s="154"/>
      <c r="LX849" s="154"/>
      <c r="LY849" s="154"/>
      <c r="LZ849" s="154"/>
      <c r="MA849" s="154"/>
      <c r="MB849" s="154"/>
      <c r="MC849" s="154"/>
      <c r="MD849" s="154"/>
      <c r="ME849" s="154"/>
      <c r="MF849" s="154"/>
      <c r="MG849" s="154"/>
      <c r="MH849" s="154"/>
      <c r="MI849" s="154"/>
      <c r="MJ849" s="154"/>
      <c r="MK849" s="154"/>
      <c r="ML849" s="154"/>
      <c r="MM849" s="154"/>
      <c r="MN849" s="154"/>
      <c r="MO849" s="154"/>
      <c r="MP849" s="154"/>
      <c r="MQ849" s="154"/>
      <c r="MR849" s="154"/>
      <c r="MS849" s="154"/>
      <c r="MT849" s="154"/>
      <c r="MU849" s="154"/>
      <c r="MV849" s="154"/>
      <c r="MW849" s="154"/>
      <c r="MX849" s="154"/>
      <c r="MY849" s="154"/>
      <c r="MZ849" s="154"/>
      <c r="NA849" s="154"/>
      <c r="NB849" s="154"/>
      <c r="NC849" s="154"/>
      <c r="ND849" s="154"/>
      <c r="NE849" s="154"/>
      <c r="NF849" s="154"/>
      <c r="NG849" s="154"/>
      <c r="NH849" s="154"/>
      <c r="NI849" s="154"/>
      <c r="NJ849" s="154"/>
      <c r="NK849" s="154"/>
      <c r="NL849" s="154"/>
      <c r="NM849" s="154"/>
      <c r="NN849" s="154"/>
      <c r="NO849" s="154"/>
      <c r="NP849" s="154"/>
      <c r="NQ849" s="154"/>
      <c r="NR849" s="154"/>
      <c r="NS849" s="154"/>
      <c r="NT849" s="154"/>
      <c r="NU849" s="154"/>
      <c r="NV849" s="154"/>
      <c r="NW849" s="154"/>
      <c r="NX849" s="154"/>
      <c r="NY849" s="154"/>
      <c r="NZ849" s="154"/>
      <c r="OA849" s="154"/>
      <c r="OB849" s="154"/>
      <c r="OC849" s="154"/>
      <c r="OD849" s="154"/>
      <c r="OE849" s="154"/>
      <c r="OF849" s="154"/>
      <c r="OG849" s="154"/>
      <c r="OH849" s="154"/>
      <c r="OI849" s="154"/>
      <c r="OJ849" s="154"/>
      <c r="OK849" s="154"/>
      <c r="OL849" s="154"/>
      <c r="OM849" s="154"/>
      <c r="ON849" s="154"/>
      <c r="OO849" s="154"/>
      <c r="OP849" s="154"/>
      <c r="OQ849" s="154"/>
      <c r="OR849" s="154"/>
      <c r="OS849" s="154"/>
      <c r="OT849" s="154"/>
      <c r="OU849" s="154"/>
      <c r="OV849" s="154"/>
      <c r="OW849" s="154"/>
      <c r="OX849" s="154"/>
      <c r="OY849" s="154"/>
      <c r="OZ849" s="154"/>
      <c r="PA849" s="154"/>
      <c r="PB849" s="154"/>
      <c r="PC849" s="154"/>
      <c r="PD849" s="154"/>
      <c r="PE849" s="154"/>
      <c r="PF849" s="154"/>
      <c r="PG849" s="154"/>
      <c r="PH849" s="154"/>
      <c r="PI849" s="154"/>
      <c r="PJ849" s="154"/>
      <c r="PK849" s="154"/>
      <c r="PL849" s="154"/>
      <c r="PM849" s="154"/>
      <c r="PN849" s="154"/>
      <c r="PO849" s="154"/>
      <c r="PP849" s="154"/>
      <c r="PQ849" s="154"/>
      <c r="PR849" s="154"/>
      <c r="PS849" s="154"/>
      <c r="PT849" s="154"/>
      <c r="PU849" s="154"/>
      <c r="PV849" s="154"/>
      <c r="PW849" s="154"/>
      <c r="PX849" s="154"/>
      <c r="PY849" s="154"/>
      <c r="PZ849" s="154"/>
      <c r="QA849" s="154"/>
      <c r="QB849" s="154"/>
      <c r="QC849" s="154"/>
      <c r="QD849" s="154"/>
      <c r="QE849" s="154"/>
      <c r="QF849" s="154"/>
      <c r="QG849" s="154"/>
      <c r="QH849" s="154"/>
      <c r="QI849" s="154"/>
      <c r="QJ849" s="154"/>
      <c r="QK849" s="154"/>
      <c r="QL849" s="154"/>
      <c r="QM849" s="154"/>
      <c r="QN849" s="154"/>
      <c r="QO849" s="154"/>
      <c r="QP849" s="154"/>
      <c r="QQ849" s="154"/>
      <c r="QR849" s="154"/>
      <c r="QS849" s="154"/>
      <c r="QT849" s="154"/>
      <c r="QU849" s="154"/>
      <c r="QV849" s="154"/>
      <c r="QW849" s="154"/>
      <c r="QX849" s="154"/>
      <c r="QY849" s="154"/>
      <c r="QZ849" s="154"/>
      <c r="RA849" s="154"/>
      <c r="RB849" s="154"/>
      <c r="RC849" s="154"/>
      <c r="RD849" s="154"/>
      <c r="RE849" s="154"/>
      <c r="RF849" s="154"/>
      <c r="RG849" s="154"/>
      <c r="RH849" s="154"/>
      <c r="RI849" s="154"/>
      <c r="RJ849" s="154"/>
      <c r="RK849" s="154"/>
      <c r="RL849" s="154"/>
      <c r="RM849" s="154"/>
      <c r="RN849" s="154"/>
      <c r="RO849" s="154"/>
      <c r="RP849" s="154"/>
      <c r="RQ849" s="154"/>
      <c r="RR849" s="154"/>
      <c r="RS849" s="154"/>
      <c r="RT849" s="154"/>
      <c r="RU849" s="154"/>
      <c r="RV849" s="154"/>
      <c r="RW849" s="154"/>
      <c r="RX849" s="154"/>
      <c r="RY849" s="154"/>
      <c r="RZ849" s="154"/>
      <c r="SA849" s="154"/>
      <c r="SB849" s="154"/>
      <c r="SC849" s="154"/>
      <c r="SD849" s="154"/>
      <c r="SE849" s="154"/>
      <c r="SF849" s="154"/>
      <c r="SG849" s="154"/>
      <c r="SH849" s="154"/>
      <c r="SI849" s="154"/>
      <c r="SJ849" s="154"/>
      <c r="SK849" s="154"/>
      <c r="SL849" s="154"/>
      <c r="SM849" s="154"/>
      <c r="SN849" s="154"/>
      <c r="SO849" s="154"/>
      <c r="SP849" s="154"/>
      <c r="SQ849" s="154"/>
      <c r="SR849" s="154"/>
      <c r="SS849" s="154"/>
      <c r="ST849" s="154"/>
      <c r="SU849" s="154"/>
      <c r="SV849" s="154"/>
      <c r="SW849" s="154"/>
      <c r="SX849" s="154"/>
      <c r="SY849" s="154"/>
      <c r="SZ849" s="154"/>
      <c r="TA849" s="154"/>
      <c r="TB849" s="154"/>
      <c r="TC849" s="154"/>
      <c r="TD849" s="154"/>
      <c r="TE849" s="154"/>
      <c r="TF849" s="154"/>
      <c r="TG849" s="154"/>
      <c r="TH849" s="154"/>
      <c r="TI849" s="154"/>
      <c r="TJ849" s="154"/>
      <c r="TK849" s="154"/>
      <c r="TL849" s="154"/>
      <c r="TM849" s="154"/>
      <c r="TN849" s="154"/>
      <c r="TO849" s="154"/>
      <c r="TP849" s="154"/>
      <c r="TQ849" s="154"/>
      <c r="TR849" s="154"/>
      <c r="TS849" s="154"/>
      <c r="TT849" s="154"/>
      <c r="TU849" s="154"/>
      <c r="TV849" s="154"/>
      <c r="TW849" s="154"/>
      <c r="TX849" s="154"/>
      <c r="TY849" s="154"/>
      <c r="TZ849" s="154"/>
      <c r="UA849" s="154"/>
      <c r="UB849" s="154"/>
      <c r="UC849" s="154"/>
      <c r="UD849" s="154"/>
      <c r="UE849" s="154"/>
      <c r="UF849" s="154"/>
      <c r="UG849" s="154"/>
      <c r="UH849" s="154"/>
      <c r="UI849" s="154"/>
      <c r="UJ849" s="154"/>
      <c r="UK849" s="154"/>
      <c r="UL849" s="154"/>
      <c r="UM849" s="154"/>
      <c r="UN849" s="154"/>
      <c r="UO849" s="154"/>
      <c r="UP849" s="154"/>
      <c r="UQ849" s="154"/>
      <c r="UR849" s="154"/>
      <c r="US849" s="154"/>
      <c r="UT849" s="154"/>
      <c r="UU849" s="154"/>
      <c r="UV849" s="154"/>
      <c r="UW849" s="154"/>
      <c r="UX849" s="154"/>
      <c r="UY849" s="154"/>
      <c r="UZ849" s="154"/>
      <c r="VA849" s="154"/>
      <c r="VB849" s="154"/>
      <c r="VC849" s="154"/>
      <c r="VD849" s="154"/>
      <c r="VE849" s="154"/>
      <c r="VF849" s="154"/>
      <c r="VG849" s="154"/>
      <c r="VH849" s="154"/>
      <c r="VI849" s="154"/>
      <c r="VJ849" s="154"/>
      <c r="VK849" s="154"/>
      <c r="VL849" s="154"/>
      <c r="VM849" s="154"/>
      <c r="VN849" s="154"/>
      <c r="VO849" s="154"/>
      <c r="VP849" s="154"/>
      <c r="VQ849" s="154"/>
      <c r="VR849" s="154"/>
      <c r="VS849" s="154"/>
      <c r="VT849" s="154"/>
      <c r="VU849" s="154"/>
      <c r="VV849" s="154"/>
      <c r="VW849" s="154"/>
    </row>
    <row r="850" spans="1:595" s="172" customFormat="1" ht="103.5" customHeight="1">
      <c r="A850" s="798"/>
      <c r="B850" s="655" t="s">
        <v>1721</v>
      </c>
      <c r="C850" s="657" t="s">
        <v>1722</v>
      </c>
      <c r="D850" s="669" t="s">
        <v>1723</v>
      </c>
      <c r="E850" s="491" t="s">
        <v>1724</v>
      </c>
      <c r="F850" s="163" t="s">
        <v>51</v>
      </c>
      <c r="G850" s="177">
        <v>39357</v>
      </c>
      <c r="H850" s="179" t="s">
        <v>24</v>
      </c>
      <c r="I850" s="193" t="s">
        <v>16</v>
      </c>
      <c r="J850" s="188" t="s">
        <v>26</v>
      </c>
      <c r="K850" s="193" t="s">
        <v>1725</v>
      </c>
      <c r="L850" s="193" t="s">
        <v>28</v>
      </c>
      <c r="M850" s="249">
        <f t="shared" ref="M850:R850" si="129">M851+M852</f>
        <v>503700</v>
      </c>
      <c r="N850" s="249">
        <f t="shared" si="129"/>
        <v>490146.37</v>
      </c>
      <c r="O850" s="249">
        <f t="shared" si="129"/>
        <v>564600</v>
      </c>
      <c r="P850" s="250">
        <f t="shared" si="129"/>
        <v>539600</v>
      </c>
      <c r="Q850" s="251">
        <f t="shared" si="129"/>
        <v>539600</v>
      </c>
      <c r="R850" s="251">
        <f t="shared" si="129"/>
        <v>539600</v>
      </c>
      <c r="S850" s="551"/>
      <c r="T850" s="153"/>
      <c r="U850" s="153"/>
      <c r="V850" s="153"/>
      <c r="W850" s="153"/>
      <c r="X850" s="153"/>
      <c r="Y850" s="153"/>
      <c r="Z850" s="153"/>
      <c r="AA850" s="153"/>
      <c r="AB850" s="153"/>
      <c r="AC850" s="153"/>
      <c r="AD850" s="153"/>
      <c r="AE850" s="153"/>
      <c r="AF850" s="153"/>
      <c r="AG850" s="153"/>
      <c r="AH850" s="153"/>
      <c r="AI850" s="153"/>
      <c r="AJ850" s="153"/>
      <c r="AK850" s="153"/>
      <c r="AL850" s="153"/>
      <c r="AM850" s="153"/>
      <c r="AN850" s="153"/>
      <c r="AO850" s="153"/>
      <c r="AP850" s="153"/>
      <c r="AQ850" s="153"/>
      <c r="AR850" s="153"/>
      <c r="AS850" s="153"/>
      <c r="AT850" s="153"/>
      <c r="AU850" s="154"/>
      <c r="AV850" s="154"/>
      <c r="AW850" s="154"/>
      <c r="AX850" s="154"/>
      <c r="AY850" s="154"/>
      <c r="AZ850" s="154"/>
      <c r="BA850" s="154"/>
      <c r="BB850" s="154"/>
      <c r="BC850" s="154"/>
      <c r="BD850" s="154"/>
      <c r="BE850" s="154"/>
      <c r="BF850" s="154"/>
      <c r="BG850" s="154"/>
      <c r="BH850" s="154"/>
      <c r="BI850" s="154"/>
      <c r="BJ850" s="154"/>
      <c r="BK850" s="154"/>
      <c r="BL850" s="154"/>
      <c r="BM850" s="154"/>
      <c r="BN850" s="154"/>
      <c r="BO850" s="154"/>
      <c r="BP850" s="154"/>
      <c r="BQ850" s="154"/>
      <c r="BR850" s="154"/>
      <c r="BS850" s="154"/>
      <c r="BT850" s="154"/>
      <c r="BU850" s="154"/>
      <c r="BV850" s="154"/>
      <c r="BW850" s="154"/>
      <c r="BX850" s="154"/>
      <c r="BY850" s="154"/>
      <c r="BZ850" s="154"/>
      <c r="CA850" s="154"/>
      <c r="CB850" s="154"/>
      <c r="CC850" s="154"/>
      <c r="CD850" s="154"/>
      <c r="CE850" s="154"/>
      <c r="CF850" s="154"/>
      <c r="CG850" s="154"/>
      <c r="CH850" s="154"/>
      <c r="CI850" s="154"/>
      <c r="CJ850" s="154"/>
      <c r="CK850" s="154"/>
      <c r="CL850" s="154"/>
      <c r="CM850" s="154"/>
      <c r="CN850" s="154"/>
      <c r="CO850" s="154"/>
      <c r="CP850" s="154"/>
      <c r="CQ850" s="154"/>
      <c r="CR850" s="154"/>
      <c r="CS850" s="154"/>
      <c r="CT850" s="154"/>
      <c r="CU850" s="154"/>
      <c r="CV850" s="154"/>
      <c r="CW850" s="154"/>
      <c r="CX850" s="154"/>
      <c r="CY850" s="154"/>
      <c r="CZ850" s="154"/>
      <c r="DA850" s="154"/>
      <c r="DB850" s="154"/>
      <c r="DC850" s="154"/>
      <c r="DD850" s="154"/>
      <c r="DE850" s="154"/>
      <c r="DF850" s="154"/>
      <c r="DG850" s="154"/>
      <c r="DH850" s="154"/>
      <c r="DI850" s="154"/>
      <c r="DJ850" s="154"/>
      <c r="DK850" s="154"/>
      <c r="DL850" s="154"/>
      <c r="DM850" s="154"/>
      <c r="DN850" s="154"/>
      <c r="DO850" s="154"/>
      <c r="DP850" s="154"/>
      <c r="DQ850" s="154"/>
      <c r="DR850" s="154"/>
      <c r="DS850" s="154"/>
      <c r="DT850" s="154"/>
      <c r="DU850" s="154"/>
      <c r="DV850" s="154"/>
      <c r="DW850" s="154"/>
      <c r="DX850" s="154"/>
      <c r="DY850" s="154"/>
      <c r="DZ850" s="154"/>
      <c r="EA850" s="154"/>
      <c r="EB850" s="154"/>
      <c r="EC850" s="154"/>
      <c r="ED850" s="154"/>
      <c r="EE850" s="154"/>
      <c r="EF850" s="154"/>
      <c r="EG850" s="154"/>
      <c r="EH850" s="154"/>
      <c r="EI850" s="154"/>
      <c r="EJ850" s="154"/>
      <c r="EK850" s="154"/>
      <c r="EL850" s="154"/>
      <c r="EM850" s="154"/>
      <c r="EN850" s="154"/>
      <c r="EO850" s="154"/>
      <c r="EP850" s="154"/>
      <c r="EQ850" s="154"/>
      <c r="ER850" s="154"/>
      <c r="ES850" s="154"/>
      <c r="ET850" s="154"/>
      <c r="EU850" s="154"/>
      <c r="EV850" s="154"/>
      <c r="EW850" s="154"/>
      <c r="EX850" s="154"/>
      <c r="EY850" s="154"/>
      <c r="EZ850" s="154"/>
      <c r="FA850" s="154"/>
      <c r="FB850" s="154"/>
      <c r="FC850" s="154"/>
      <c r="FD850" s="154"/>
      <c r="FE850" s="154"/>
      <c r="FF850" s="154"/>
      <c r="FG850" s="154"/>
      <c r="FH850" s="154"/>
      <c r="FI850" s="154"/>
      <c r="FJ850" s="154"/>
      <c r="FK850" s="154"/>
      <c r="FL850" s="154"/>
      <c r="FM850" s="154"/>
      <c r="FN850" s="154"/>
      <c r="FO850" s="154"/>
      <c r="FP850" s="154"/>
      <c r="FQ850" s="154"/>
      <c r="FR850" s="154"/>
      <c r="FS850" s="154"/>
      <c r="FT850" s="154"/>
      <c r="FU850" s="154"/>
      <c r="FV850" s="154"/>
      <c r="FW850" s="154"/>
      <c r="FX850" s="154"/>
      <c r="FY850" s="154"/>
      <c r="FZ850" s="154"/>
      <c r="GA850" s="154"/>
      <c r="GB850" s="154"/>
      <c r="GC850" s="154"/>
      <c r="GD850" s="154"/>
      <c r="GE850" s="154"/>
      <c r="GF850" s="154"/>
      <c r="GG850" s="154"/>
      <c r="GH850" s="154"/>
      <c r="GI850" s="154"/>
      <c r="GJ850" s="154"/>
      <c r="GK850" s="154"/>
      <c r="GL850" s="154"/>
      <c r="GM850" s="154"/>
      <c r="GN850" s="154"/>
      <c r="GO850" s="154"/>
      <c r="GP850" s="154"/>
      <c r="GQ850" s="154"/>
      <c r="GR850" s="154"/>
      <c r="GS850" s="154"/>
      <c r="GT850" s="154"/>
      <c r="GU850" s="154"/>
      <c r="GV850" s="154"/>
      <c r="GW850" s="154"/>
      <c r="GX850" s="154"/>
      <c r="GY850" s="154"/>
      <c r="GZ850" s="154"/>
      <c r="HA850" s="154"/>
      <c r="HB850" s="154"/>
      <c r="HC850" s="154"/>
      <c r="HD850" s="154"/>
      <c r="HE850" s="154"/>
      <c r="HF850" s="154"/>
      <c r="HG850" s="154"/>
      <c r="HH850" s="154"/>
      <c r="HI850" s="154"/>
      <c r="HJ850" s="154"/>
      <c r="HK850" s="154"/>
      <c r="HL850" s="154"/>
      <c r="HM850" s="154"/>
      <c r="HN850" s="154"/>
      <c r="HO850" s="154"/>
      <c r="HP850" s="154"/>
      <c r="HQ850" s="154"/>
      <c r="HR850" s="154"/>
      <c r="HS850" s="154"/>
      <c r="HT850" s="154"/>
      <c r="HU850" s="154"/>
      <c r="HV850" s="154"/>
      <c r="HW850" s="154"/>
      <c r="HX850" s="154"/>
      <c r="HY850" s="154"/>
      <c r="HZ850" s="154"/>
      <c r="IA850" s="154"/>
      <c r="IB850" s="154"/>
      <c r="IC850" s="154"/>
      <c r="ID850" s="154"/>
      <c r="IE850" s="154"/>
      <c r="IF850" s="154"/>
      <c r="IG850" s="154"/>
      <c r="IH850" s="154"/>
      <c r="II850" s="154"/>
      <c r="IJ850" s="154"/>
      <c r="IK850" s="154"/>
      <c r="IL850" s="154"/>
      <c r="IM850" s="154"/>
      <c r="IN850" s="154"/>
      <c r="IO850" s="154"/>
      <c r="IP850" s="154"/>
      <c r="IQ850" s="154"/>
      <c r="IR850" s="154"/>
      <c r="IS850" s="154"/>
      <c r="IT850" s="154"/>
      <c r="IU850" s="154"/>
      <c r="IV850" s="154"/>
      <c r="IW850" s="154"/>
      <c r="IX850" s="154"/>
      <c r="IY850" s="154"/>
      <c r="IZ850" s="154"/>
      <c r="JA850" s="154"/>
      <c r="JB850" s="154"/>
      <c r="JC850" s="154"/>
      <c r="JD850" s="154"/>
      <c r="JE850" s="154"/>
      <c r="JF850" s="154"/>
      <c r="JG850" s="154"/>
      <c r="JH850" s="154"/>
      <c r="JI850" s="154"/>
      <c r="JJ850" s="154"/>
      <c r="JK850" s="154"/>
      <c r="JL850" s="154"/>
      <c r="JM850" s="154"/>
      <c r="JN850" s="154"/>
      <c r="JO850" s="154"/>
      <c r="JP850" s="154"/>
      <c r="JQ850" s="154"/>
      <c r="JR850" s="154"/>
      <c r="JS850" s="154"/>
      <c r="JT850" s="154"/>
      <c r="JU850" s="154"/>
      <c r="JV850" s="154"/>
      <c r="JW850" s="154"/>
      <c r="JX850" s="154"/>
      <c r="JY850" s="154"/>
      <c r="JZ850" s="154"/>
      <c r="KA850" s="154"/>
      <c r="KB850" s="154"/>
      <c r="KC850" s="154"/>
      <c r="KD850" s="154"/>
      <c r="KE850" s="154"/>
      <c r="KF850" s="154"/>
      <c r="KG850" s="154"/>
      <c r="KH850" s="154"/>
      <c r="KI850" s="154"/>
      <c r="KJ850" s="154"/>
      <c r="KK850" s="154"/>
      <c r="KL850" s="154"/>
      <c r="KM850" s="154"/>
      <c r="KN850" s="154"/>
      <c r="KO850" s="154"/>
      <c r="KP850" s="154"/>
      <c r="KQ850" s="154"/>
      <c r="KR850" s="154"/>
      <c r="KS850" s="154"/>
      <c r="KT850" s="154"/>
      <c r="KU850" s="154"/>
      <c r="KV850" s="154"/>
      <c r="KW850" s="154"/>
      <c r="KX850" s="154"/>
      <c r="KY850" s="154"/>
      <c r="KZ850" s="154"/>
      <c r="LA850" s="154"/>
      <c r="LB850" s="154"/>
      <c r="LC850" s="154"/>
      <c r="LD850" s="154"/>
      <c r="LE850" s="154"/>
      <c r="LF850" s="154"/>
      <c r="LG850" s="154"/>
      <c r="LH850" s="154"/>
      <c r="LI850" s="154"/>
      <c r="LJ850" s="154"/>
      <c r="LK850" s="154"/>
      <c r="LL850" s="154"/>
      <c r="LM850" s="154"/>
      <c r="LN850" s="154"/>
      <c r="LO850" s="154"/>
      <c r="LP850" s="154"/>
      <c r="LQ850" s="154"/>
      <c r="LR850" s="154"/>
      <c r="LS850" s="154"/>
      <c r="LT850" s="154"/>
      <c r="LU850" s="154"/>
      <c r="LV850" s="154"/>
      <c r="LW850" s="154"/>
      <c r="LX850" s="154"/>
      <c r="LY850" s="154"/>
      <c r="LZ850" s="154"/>
      <c r="MA850" s="154"/>
      <c r="MB850" s="154"/>
      <c r="MC850" s="154"/>
      <c r="MD850" s="154"/>
      <c r="ME850" s="154"/>
      <c r="MF850" s="154"/>
      <c r="MG850" s="154"/>
      <c r="MH850" s="154"/>
      <c r="MI850" s="154"/>
      <c r="MJ850" s="154"/>
      <c r="MK850" s="154"/>
      <c r="ML850" s="154"/>
      <c r="MM850" s="154"/>
      <c r="MN850" s="154"/>
      <c r="MO850" s="154"/>
      <c r="MP850" s="154"/>
      <c r="MQ850" s="154"/>
      <c r="MR850" s="154"/>
      <c r="MS850" s="154"/>
      <c r="MT850" s="154"/>
      <c r="MU850" s="154"/>
      <c r="MV850" s="154"/>
      <c r="MW850" s="154"/>
      <c r="MX850" s="154"/>
      <c r="MY850" s="154"/>
      <c r="MZ850" s="154"/>
      <c r="NA850" s="154"/>
      <c r="NB850" s="154"/>
      <c r="NC850" s="154"/>
      <c r="ND850" s="154"/>
      <c r="NE850" s="154"/>
      <c r="NF850" s="154"/>
      <c r="NG850" s="154"/>
      <c r="NH850" s="154"/>
      <c r="NI850" s="154"/>
      <c r="NJ850" s="154"/>
      <c r="NK850" s="154"/>
      <c r="NL850" s="154"/>
      <c r="NM850" s="154"/>
      <c r="NN850" s="154"/>
      <c r="NO850" s="154"/>
      <c r="NP850" s="154"/>
      <c r="NQ850" s="154"/>
      <c r="NR850" s="154"/>
      <c r="NS850" s="154"/>
      <c r="NT850" s="154"/>
      <c r="NU850" s="154"/>
      <c r="NV850" s="154"/>
      <c r="NW850" s="154"/>
      <c r="NX850" s="154"/>
      <c r="NY850" s="154"/>
      <c r="NZ850" s="154"/>
      <c r="OA850" s="154"/>
      <c r="OB850" s="154"/>
      <c r="OC850" s="154"/>
      <c r="OD850" s="154"/>
      <c r="OE850" s="154"/>
      <c r="OF850" s="154"/>
      <c r="OG850" s="154"/>
      <c r="OH850" s="154"/>
      <c r="OI850" s="154"/>
      <c r="OJ850" s="154"/>
      <c r="OK850" s="154"/>
      <c r="OL850" s="154"/>
      <c r="OM850" s="154"/>
      <c r="ON850" s="154"/>
      <c r="OO850" s="154"/>
      <c r="OP850" s="154"/>
      <c r="OQ850" s="154"/>
      <c r="OR850" s="154"/>
      <c r="OS850" s="154"/>
      <c r="OT850" s="154"/>
      <c r="OU850" s="154"/>
      <c r="OV850" s="154"/>
      <c r="OW850" s="154"/>
      <c r="OX850" s="154"/>
      <c r="OY850" s="154"/>
      <c r="OZ850" s="154"/>
      <c r="PA850" s="154"/>
      <c r="PB850" s="154"/>
      <c r="PC850" s="154"/>
      <c r="PD850" s="154"/>
      <c r="PE850" s="154"/>
      <c r="PF850" s="154"/>
      <c r="PG850" s="154"/>
      <c r="PH850" s="154"/>
      <c r="PI850" s="154"/>
      <c r="PJ850" s="154"/>
      <c r="PK850" s="154"/>
      <c r="PL850" s="154"/>
      <c r="PM850" s="154"/>
      <c r="PN850" s="154"/>
      <c r="PO850" s="154"/>
      <c r="PP850" s="154"/>
      <c r="PQ850" s="154"/>
      <c r="PR850" s="154"/>
      <c r="PS850" s="154"/>
      <c r="PT850" s="154"/>
      <c r="PU850" s="154"/>
      <c r="PV850" s="154"/>
      <c r="PW850" s="154"/>
      <c r="PX850" s="154"/>
      <c r="PY850" s="154"/>
      <c r="PZ850" s="154"/>
      <c r="QA850" s="154"/>
      <c r="QB850" s="154"/>
      <c r="QC850" s="154"/>
      <c r="QD850" s="154"/>
      <c r="QE850" s="154"/>
      <c r="QF850" s="154"/>
      <c r="QG850" s="154"/>
      <c r="QH850" s="154"/>
      <c r="QI850" s="154"/>
      <c r="QJ850" s="154"/>
      <c r="QK850" s="154"/>
      <c r="QL850" s="154"/>
      <c r="QM850" s="154"/>
      <c r="QN850" s="154"/>
      <c r="QO850" s="154"/>
      <c r="QP850" s="154"/>
      <c r="QQ850" s="154"/>
      <c r="QR850" s="154"/>
      <c r="QS850" s="154"/>
      <c r="QT850" s="154"/>
      <c r="QU850" s="154"/>
      <c r="QV850" s="154"/>
      <c r="QW850" s="154"/>
      <c r="QX850" s="154"/>
      <c r="QY850" s="154"/>
      <c r="QZ850" s="154"/>
      <c r="RA850" s="154"/>
      <c r="RB850" s="154"/>
      <c r="RC850" s="154"/>
      <c r="RD850" s="154"/>
      <c r="RE850" s="154"/>
      <c r="RF850" s="154"/>
      <c r="RG850" s="154"/>
      <c r="RH850" s="154"/>
      <c r="RI850" s="154"/>
      <c r="RJ850" s="154"/>
      <c r="RK850" s="154"/>
      <c r="RL850" s="154"/>
      <c r="RM850" s="154"/>
      <c r="RN850" s="154"/>
      <c r="RO850" s="154"/>
      <c r="RP850" s="154"/>
      <c r="RQ850" s="154"/>
      <c r="RR850" s="154"/>
      <c r="RS850" s="154"/>
      <c r="RT850" s="154"/>
      <c r="RU850" s="154"/>
      <c r="RV850" s="154"/>
      <c r="RW850" s="154"/>
      <c r="RX850" s="154"/>
      <c r="RY850" s="154"/>
      <c r="RZ850" s="154"/>
      <c r="SA850" s="154"/>
      <c r="SB850" s="154"/>
      <c r="SC850" s="154"/>
      <c r="SD850" s="154"/>
      <c r="SE850" s="154"/>
      <c r="SF850" s="154"/>
      <c r="SG850" s="154"/>
      <c r="SH850" s="154"/>
      <c r="SI850" s="154"/>
      <c r="SJ850" s="154"/>
      <c r="SK850" s="154"/>
      <c r="SL850" s="154"/>
      <c r="SM850" s="154"/>
      <c r="SN850" s="154"/>
      <c r="SO850" s="154"/>
      <c r="SP850" s="154"/>
      <c r="SQ850" s="154"/>
      <c r="SR850" s="154"/>
      <c r="SS850" s="154"/>
      <c r="ST850" s="154"/>
      <c r="SU850" s="154"/>
      <c r="SV850" s="154"/>
      <c r="SW850" s="154"/>
      <c r="SX850" s="154"/>
      <c r="SY850" s="154"/>
      <c r="SZ850" s="154"/>
      <c r="TA850" s="154"/>
      <c r="TB850" s="154"/>
      <c r="TC850" s="154"/>
      <c r="TD850" s="154"/>
      <c r="TE850" s="154"/>
      <c r="TF850" s="154"/>
      <c r="TG850" s="154"/>
      <c r="TH850" s="154"/>
      <c r="TI850" s="154"/>
      <c r="TJ850" s="154"/>
      <c r="TK850" s="154"/>
      <c r="TL850" s="154"/>
      <c r="TM850" s="154"/>
      <c r="TN850" s="154"/>
      <c r="TO850" s="154"/>
      <c r="TP850" s="154"/>
      <c r="TQ850" s="154"/>
      <c r="TR850" s="154"/>
      <c r="TS850" s="154"/>
      <c r="TT850" s="154"/>
      <c r="TU850" s="154"/>
      <c r="TV850" s="154"/>
      <c r="TW850" s="154"/>
      <c r="TX850" s="154"/>
      <c r="TY850" s="154"/>
      <c r="TZ850" s="154"/>
      <c r="UA850" s="154"/>
      <c r="UB850" s="154"/>
      <c r="UC850" s="154"/>
      <c r="UD850" s="154"/>
      <c r="UE850" s="154"/>
      <c r="UF850" s="154"/>
      <c r="UG850" s="154"/>
      <c r="UH850" s="154"/>
      <c r="UI850" s="154"/>
      <c r="UJ850" s="154"/>
      <c r="UK850" s="154"/>
      <c r="UL850" s="154"/>
      <c r="UM850" s="154"/>
      <c r="UN850" s="154"/>
      <c r="UO850" s="154"/>
      <c r="UP850" s="154"/>
      <c r="UQ850" s="154"/>
      <c r="UR850" s="154"/>
      <c r="US850" s="154"/>
      <c r="UT850" s="154"/>
      <c r="UU850" s="154"/>
      <c r="UV850" s="154"/>
      <c r="UW850" s="154"/>
      <c r="UX850" s="154"/>
      <c r="UY850" s="154"/>
      <c r="UZ850" s="154"/>
      <c r="VA850" s="154"/>
      <c r="VB850" s="154"/>
      <c r="VC850" s="154"/>
      <c r="VD850" s="154"/>
      <c r="VE850" s="154"/>
      <c r="VF850" s="154"/>
      <c r="VG850" s="154"/>
      <c r="VH850" s="154"/>
      <c r="VI850" s="154"/>
      <c r="VJ850" s="154"/>
      <c r="VK850" s="154"/>
      <c r="VL850" s="154"/>
      <c r="VM850" s="154"/>
      <c r="VN850" s="154"/>
      <c r="VO850" s="154"/>
      <c r="VP850" s="154"/>
      <c r="VQ850" s="154"/>
      <c r="VR850" s="154"/>
      <c r="VS850" s="154"/>
      <c r="VT850" s="154"/>
      <c r="VU850" s="154"/>
      <c r="VV850" s="154"/>
      <c r="VW850" s="154"/>
    </row>
    <row r="851" spans="1:595" s="153" customFormat="1" ht="119.25" customHeight="1">
      <c r="A851" s="798"/>
      <c r="B851" s="686"/>
      <c r="C851" s="676"/>
      <c r="D851" s="669"/>
      <c r="E851" s="492" t="s">
        <v>1726</v>
      </c>
      <c r="F851" s="163" t="s">
        <v>51</v>
      </c>
      <c r="G851" s="177">
        <v>38718</v>
      </c>
      <c r="H851" s="179" t="s">
        <v>24</v>
      </c>
      <c r="I851" s="169" t="s">
        <v>16</v>
      </c>
      <c r="J851" s="192" t="s">
        <v>26</v>
      </c>
      <c r="K851" s="169" t="s">
        <v>1725</v>
      </c>
      <c r="L851" s="169" t="s">
        <v>379</v>
      </c>
      <c r="M851" s="155">
        <v>497700</v>
      </c>
      <c r="N851" s="155">
        <v>486042</v>
      </c>
      <c r="O851" s="155">
        <v>559600</v>
      </c>
      <c r="P851" s="168">
        <v>534600</v>
      </c>
      <c r="Q851" s="161">
        <v>534600</v>
      </c>
      <c r="R851" s="161">
        <v>534600</v>
      </c>
      <c r="S851" s="545">
        <v>3</v>
      </c>
      <c r="AU851" s="154"/>
      <c r="AV851" s="154"/>
      <c r="AW851" s="154"/>
      <c r="AX851" s="154"/>
      <c r="AY851" s="154"/>
      <c r="AZ851" s="154"/>
      <c r="BA851" s="154"/>
      <c r="BB851" s="154"/>
      <c r="BC851" s="154"/>
      <c r="BD851" s="154"/>
      <c r="BE851" s="154"/>
      <c r="BF851" s="154"/>
      <c r="BG851" s="154"/>
      <c r="BH851" s="154"/>
      <c r="BI851" s="154"/>
      <c r="BJ851" s="154"/>
      <c r="BK851" s="154"/>
      <c r="BL851" s="154"/>
      <c r="BM851" s="154"/>
      <c r="BN851" s="154"/>
      <c r="BO851" s="154"/>
      <c r="BP851" s="154"/>
      <c r="BQ851" s="154"/>
      <c r="BR851" s="154"/>
      <c r="BS851" s="154"/>
      <c r="BT851" s="154"/>
      <c r="BU851" s="154"/>
      <c r="BV851" s="154"/>
      <c r="BW851" s="154"/>
      <c r="BX851" s="154"/>
      <c r="BY851" s="154"/>
      <c r="BZ851" s="154"/>
      <c r="CA851" s="154"/>
      <c r="CB851" s="154"/>
      <c r="CC851" s="154"/>
      <c r="CD851" s="154"/>
      <c r="CE851" s="154"/>
      <c r="CF851" s="154"/>
      <c r="CG851" s="154"/>
      <c r="CH851" s="154"/>
      <c r="CI851" s="154"/>
      <c r="CJ851" s="154"/>
      <c r="CK851" s="154"/>
      <c r="CL851" s="154"/>
      <c r="CM851" s="154"/>
      <c r="CN851" s="154"/>
      <c r="CO851" s="154"/>
      <c r="CP851" s="154"/>
      <c r="CQ851" s="154"/>
      <c r="CR851" s="154"/>
      <c r="CS851" s="154"/>
      <c r="CT851" s="154"/>
      <c r="CU851" s="154"/>
      <c r="CV851" s="154"/>
      <c r="CW851" s="154"/>
      <c r="CX851" s="154"/>
      <c r="CY851" s="154"/>
      <c r="CZ851" s="154"/>
      <c r="DA851" s="154"/>
      <c r="DB851" s="154"/>
      <c r="DC851" s="154"/>
      <c r="DD851" s="154"/>
      <c r="DE851" s="154"/>
      <c r="DF851" s="154"/>
      <c r="DG851" s="154"/>
      <c r="DH851" s="154"/>
      <c r="DI851" s="154"/>
      <c r="DJ851" s="154"/>
      <c r="DK851" s="154"/>
      <c r="DL851" s="154"/>
      <c r="DM851" s="154"/>
      <c r="DN851" s="154"/>
      <c r="DO851" s="154"/>
      <c r="DP851" s="154"/>
      <c r="DQ851" s="154"/>
      <c r="DR851" s="154"/>
      <c r="DS851" s="154"/>
      <c r="DT851" s="154"/>
      <c r="DU851" s="154"/>
      <c r="DV851" s="154"/>
      <c r="DW851" s="154"/>
      <c r="DX851" s="154"/>
      <c r="DY851" s="154"/>
      <c r="DZ851" s="154"/>
      <c r="EA851" s="154"/>
      <c r="EB851" s="154"/>
      <c r="EC851" s="154"/>
      <c r="ED851" s="154"/>
      <c r="EE851" s="154"/>
      <c r="EF851" s="154"/>
      <c r="EG851" s="154"/>
      <c r="EH851" s="154"/>
      <c r="EI851" s="154"/>
      <c r="EJ851" s="154"/>
      <c r="EK851" s="154"/>
      <c r="EL851" s="154"/>
      <c r="EM851" s="154"/>
      <c r="EN851" s="154"/>
      <c r="EO851" s="154"/>
      <c r="EP851" s="154"/>
      <c r="EQ851" s="154"/>
      <c r="ER851" s="154"/>
      <c r="ES851" s="154"/>
      <c r="ET851" s="154"/>
      <c r="EU851" s="154"/>
      <c r="EV851" s="154"/>
      <c r="EW851" s="154"/>
      <c r="EX851" s="154"/>
      <c r="EY851" s="154"/>
      <c r="EZ851" s="154"/>
      <c r="FA851" s="154"/>
      <c r="FB851" s="154"/>
      <c r="FC851" s="154"/>
      <c r="FD851" s="154"/>
      <c r="FE851" s="154"/>
      <c r="FF851" s="154"/>
      <c r="FG851" s="154"/>
      <c r="FH851" s="154"/>
      <c r="FI851" s="154"/>
      <c r="FJ851" s="154"/>
      <c r="FK851" s="154"/>
      <c r="FL851" s="154"/>
      <c r="FM851" s="154"/>
      <c r="FN851" s="154"/>
      <c r="FO851" s="154"/>
      <c r="FP851" s="154"/>
      <c r="FQ851" s="154"/>
      <c r="FR851" s="154"/>
      <c r="FS851" s="154"/>
      <c r="FT851" s="154"/>
      <c r="FU851" s="154"/>
      <c r="FV851" s="154"/>
      <c r="FW851" s="154"/>
      <c r="FX851" s="154"/>
      <c r="FY851" s="154"/>
      <c r="FZ851" s="154"/>
      <c r="GA851" s="154"/>
      <c r="GB851" s="154"/>
      <c r="GC851" s="154"/>
      <c r="GD851" s="154"/>
      <c r="GE851" s="154"/>
      <c r="GF851" s="154"/>
      <c r="GG851" s="154"/>
      <c r="GH851" s="154"/>
      <c r="GI851" s="154"/>
      <c r="GJ851" s="154"/>
      <c r="GK851" s="154"/>
      <c r="GL851" s="154"/>
      <c r="GM851" s="154"/>
      <c r="GN851" s="154"/>
      <c r="GO851" s="154"/>
      <c r="GP851" s="154"/>
      <c r="GQ851" s="154"/>
      <c r="GR851" s="154"/>
      <c r="GS851" s="154"/>
      <c r="GT851" s="154"/>
      <c r="GU851" s="154"/>
      <c r="GV851" s="154"/>
      <c r="GW851" s="154"/>
      <c r="GX851" s="154"/>
      <c r="GY851" s="154"/>
      <c r="GZ851" s="154"/>
      <c r="HA851" s="154"/>
      <c r="HB851" s="154"/>
      <c r="HC851" s="154"/>
      <c r="HD851" s="154"/>
      <c r="HE851" s="154"/>
      <c r="HF851" s="154"/>
      <c r="HG851" s="154"/>
      <c r="HH851" s="154"/>
      <c r="HI851" s="154"/>
      <c r="HJ851" s="154"/>
      <c r="HK851" s="154"/>
      <c r="HL851" s="154"/>
      <c r="HM851" s="154"/>
      <c r="HN851" s="154"/>
      <c r="HO851" s="154"/>
      <c r="HP851" s="154"/>
      <c r="HQ851" s="154"/>
      <c r="HR851" s="154"/>
      <c r="HS851" s="154"/>
      <c r="HT851" s="154"/>
      <c r="HU851" s="154"/>
      <c r="HV851" s="154"/>
      <c r="HW851" s="154"/>
      <c r="HX851" s="154"/>
      <c r="HY851" s="154"/>
      <c r="HZ851" s="154"/>
      <c r="IA851" s="154"/>
      <c r="IB851" s="154"/>
      <c r="IC851" s="154"/>
      <c r="ID851" s="154"/>
      <c r="IE851" s="154"/>
      <c r="IF851" s="154"/>
      <c r="IG851" s="154"/>
      <c r="IH851" s="154"/>
      <c r="II851" s="154"/>
      <c r="IJ851" s="154"/>
      <c r="IK851" s="154"/>
      <c r="IL851" s="154"/>
      <c r="IM851" s="154"/>
      <c r="IN851" s="154"/>
      <c r="IO851" s="154"/>
      <c r="IP851" s="154"/>
      <c r="IQ851" s="154"/>
      <c r="IR851" s="154"/>
      <c r="IS851" s="154"/>
      <c r="IT851" s="154"/>
      <c r="IU851" s="154"/>
      <c r="IV851" s="154"/>
      <c r="IW851" s="154"/>
      <c r="IX851" s="154"/>
      <c r="IY851" s="154"/>
      <c r="IZ851" s="154"/>
      <c r="JA851" s="154"/>
      <c r="JB851" s="154"/>
      <c r="JC851" s="154"/>
      <c r="JD851" s="154"/>
      <c r="JE851" s="154"/>
      <c r="JF851" s="154"/>
      <c r="JG851" s="154"/>
      <c r="JH851" s="154"/>
      <c r="JI851" s="154"/>
      <c r="JJ851" s="154"/>
      <c r="JK851" s="154"/>
      <c r="JL851" s="154"/>
      <c r="JM851" s="154"/>
      <c r="JN851" s="154"/>
      <c r="JO851" s="154"/>
      <c r="JP851" s="154"/>
      <c r="JQ851" s="154"/>
      <c r="JR851" s="154"/>
      <c r="JS851" s="154"/>
      <c r="JT851" s="154"/>
      <c r="JU851" s="154"/>
      <c r="JV851" s="154"/>
      <c r="JW851" s="154"/>
      <c r="JX851" s="154"/>
      <c r="JY851" s="154"/>
      <c r="JZ851" s="154"/>
      <c r="KA851" s="154"/>
      <c r="KB851" s="154"/>
      <c r="KC851" s="154"/>
      <c r="KD851" s="154"/>
      <c r="KE851" s="154"/>
      <c r="KF851" s="154"/>
      <c r="KG851" s="154"/>
      <c r="KH851" s="154"/>
      <c r="KI851" s="154"/>
      <c r="KJ851" s="154"/>
      <c r="KK851" s="154"/>
      <c r="KL851" s="154"/>
      <c r="KM851" s="154"/>
      <c r="KN851" s="154"/>
      <c r="KO851" s="154"/>
      <c r="KP851" s="154"/>
      <c r="KQ851" s="154"/>
      <c r="KR851" s="154"/>
      <c r="KS851" s="154"/>
      <c r="KT851" s="154"/>
      <c r="KU851" s="154"/>
      <c r="KV851" s="154"/>
      <c r="KW851" s="154"/>
      <c r="KX851" s="154"/>
      <c r="KY851" s="154"/>
      <c r="KZ851" s="154"/>
      <c r="LA851" s="154"/>
      <c r="LB851" s="154"/>
      <c r="LC851" s="154"/>
      <c r="LD851" s="154"/>
      <c r="LE851" s="154"/>
      <c r="LF851" s="154"/>
      <c r="LG851" s="154"/>
      <c r="LH851" s="154"/>
      <c r="LI851" s="154"/>
      <c r="LJ851" s="154"/>
      <c r="LK851" s="154"/>
      <c r="LL851" s="154"/>
      <c r="LM851" s="154"/>
      <c r="LN851" s="154"/>
      <c r="LO851" s="154"/>
      <c r="LP851" s="154"/>
      <c r="LQ851" s="154"/>
      <c r="LR851" s="154"/>
      <c r="LS851" s="154"/>
      <c r="LT851" s="154"/>
      <c r="LU851" s="154"/>
      <c r="LV851" s="154"/>
      <c r="LW851" s="154"/>
      <c r="LX851" s="154"/>
      <c r="LY851" s="154"/>
      <c r="LZ851" s="154"/>
      <c r="MA851" s="154"/>
      <c r="MB851" s="154"/>
      <c r="MC851" s="154"/>
      <c r="MD851" s="154"/>
      <c r="ME851" s="154"/>
      <c r="MF851" s="154"/>
      <c r="MG851" s="154"/>
      <c r="MH851" s="154"/>
      <c r="MI851" s="154"/>
      <c r="MJ851" s="154"/>
      <c r="MK851" s="154"/>
      <c r="ML851" s="154"/>
      <c r="MM851" s="154"/>
      <c r="MN851" s="154"/>
      <c r="MO851" s="154"/>
      <c r="MP851" s="154"/>
      <c r="MQ851" s="154"/>
      <c r="MR851" s="154"/>
      <c r="MS851" s="154"/>
      <c r="MT851" s="154"/>
      <c r="MU851" s="154"/>
      <c r="MV851" s="154"/>
      <c r="MW851" s="154"/>
      <c r="MX851" s="154"/>
      <c r="MY851" s="154"/>
      <c r="MZ851" s="154"/>
      <c r="NA851" s="154"/>
      <c r="NB851" s="154"/>
      <c r="NC851" s="154"/>
      <c r="ND851" s="154"/>
      <c r="NE851" s="154"/>
      <c r="NF851" s="154"/>
      <c r="NG851" s="154"/>
      <c r="NH851" s="154"/>
      <c r="NI851" s="154"/>
      <c r="NJ851" s="154"/>
      <c r="NK851" s="154"/>
      <c r="NL851" s="154"/>
      <c r="NM851" s="154"/>
      <c r="NN851" s="154"/>
      <c r="NO851" s="154"/>
      <c r="NP851" s="154"/>
      <c r="NQ851" s="154"/>
      <c r="NR851" s="154"/>
      <c r="NS851" s="154"/>
      <c r="NT851" s="154"/>
      <c r="NU851" s="154"/>
      <c r="NV851" s="154"/>
      <c r="NW851" s="154"/>
      <c r="NX851" s="154"/>
      <c r="NY851" s="154"/>
      <c r="NZ851" s="154"/>
      <c r="OA851" s="154"/>
      <c r="OB851" s="154"/>
      <c r="OC851" s="154"/>
      <c r="OD851" s="154"/>
      <c r="OE851" s="154"/>
      <c r="OF851" s="154"/>
      <c r="OG851" s="154"/>
      <c r="OH851" s="154"/>
      <c r="OI851" s="154"/>
      <c r="OJ851" s="154"/>
      <c r="OK851" s="154"/>
      <c r="OL851" s="154"/>
      <c r="OM851" s="154"/>
      <c r="ON851" s="154"/>
      <c r="OO851" s="154"/>
      <c r="OP851" s="154"/>
      <c r="OQ851" s="154"/>
      <c r="OR851" s="154"/>
      <c r="OS851" s="154"/>
      <c r="OT851" s="154"/>
      <c r="OU851" s="154"/>
      <c r="OV851" s="154"/>
      <c r="OW851" s="154"/>
      <c r="OX851" s="154"/>
      <c r="OY851" s="154"/>
      <c r="OZ851" s="154"/>
      <c r="PA851" s="154"/>
      <c r="PB851" s="154"/>
      <c r="PC851" s="154"/>
      <c r="PD851" s="154"/>
      <c r="PE851" s="154"/>
      <c r="PF851" s="154"/>
      <c r="PG851" s="154"/>
      <c r="PH851" s="154"/>
      <c r="PI851" s="154"/>
      <c r="PJ851" s="154"/>
      <c r="PK851" s="154"/>
      <c r="PL851" s="154"/>
      <c r="PM851" s="154"/>
      <c r="PN851" s="154"/>
      <c r="PO851" s="154"/>
      <c r="PP851" s="154"/>
      <c r="PQ851" s="154"/>
      <c r="PR851" s="154"/>
      <c r="PS851" s="154"/>
      <c r="PT851" s="154"/>
      <c r="PU851" s="154"/>
      <c r="PV851" s="154"/>
      <c r="PW851" s="154"/>
      <c r="PX851" s="154"/>
      <c r="PY851" s="154"/>
      <c r="PZ851" s="154"/>
      <c r="QA851" s="154"/>
      <c r="QB851" s="154"/>
      <c r="QC851" s="154"/>
      <c r="QD851" s="154"/>
      <c r="QE851" s="154"/>
      <c r="QF851" s="154"/>
      <c r="QG851" s="154"/>
      <c r="QH851" s="154"/>
      <c r="QI851" s="154"/>
      <c r="QJ851" s="154"/>
      <c r="QK851" s="154"/>
      <c r="QL851" s="154"/>
      <c r="QM851" s="154"/>
      <c r="QN851" s="154"/>
      <c r="QO851" s="154"/>
      <c r="QP851" s="154"/>
      <c r="QQ851" s="154"/>
      <c r="QR851" s="154"/>
      <c r="QS851" s="154"/>
      <c r="QT851" s="154"/>
      <c r="QU851" s="154"/>
      <c r="QV851" s="154"/>
      <c r="QW851" s="154"/>
      <c r="QX851" s="154"/>
      <c r="QY851" s="154"/>
      <c r="QZ851" s="154"/>
      <c r="RA851" s="154"/>
      <c r="RB851" s="154"/>
      <c r="RC851" s="154"/>
      <c r="RD851" s="154"/>
      <c r="RE851" s="154"/>
      <c r="RF851" s="154"/>
      <c r="RG851" s="154"/>
      <c r="RH851" s="154"/>
      <c r="RI851" s="154"/>
      <c r="RJ851" s="154"/>
      <c r="RK851" s="154"/>
      <c r="RL851" s="154"/>
      <c r="RM851" s="154"/>
      <c r="RN851" s="154"/>
      <c r="RO851" s="154"/>
      <c r="RP851" s="154"/>
      <c r="RQ851" s="154"/>
      <c r="RR851" s="154"/>
      <c r="RS851" s="154"/>
      <c r="RT851" s="154"/>
      <c r="RU851" s="154"/>
      <c r="RV851" s="154"/>
      <c r="RW851" s="154"/>
      <c r="RX851" s="154"/>
      <c r="RY851" s="154"/>
      <c r="RZ851" s="154"/>
      <c r="SA851" s="154"/>
      <c r="SB851" s="154"/>
      <c r="SC851" s="154"/>
      <c r="SD851" s="154"/>
      <c r="SE851" s="154"/>
      <c r="SF851" s="154"/>
      <c r="SG851" s="154"/>
      <c r="SH851" s="154"/>
      <c r="SI851" s="154"/>
      <c r="SJ851" s="154"/>
      <c r="SK851" s="154"/>
      <c r="SL851" s="154"/>
      <c r="SM851" s="154"/>
      <c r="SN851" s="154"/>
      <c r="SO851" s="154"/>
      <c r="SP851" s="154"/>
      <c r="SQ851" s="154"/>
      <c r="SR851" s="154"/>
      <c r="SS851" s="154"/>
      <c r="ST851" s="154"/>
      <c r="SU851" s="154"/>
      <c r="SV851" s="154"/>
      <c r="SW851" s="154"/>
      <c r="SX851" s="154"/>
      <c r="SY851" s="154"/>
      <c r="SZ851" s="154"/>
      <c r="TA851" s="154"/>
      <c r="TB851" s="154"/>
      <c r="TC851" s="154"/>
      <c r="TD851" s="154"/>
      <c r="TE851" s="154"/>
      <c r="TF851" s="154"/>
      <c r="TG851" s="154"/>
      <c r="TH851" s="154"/>
      <c r="TI851" s="154"/>
      <c r="TJ851" s="154"/>
      <c r="TK851" s="154"/>
      <c r="TL851" s="154"/>
      <c r="TM851" s="154"/>
      <c r="TN851" s="154"/>
      <c r="TO851" s="154"/>
      <c r="TP851" s="154"/>
      <c r="TQ851" s="154"/>
      <c r="TR851" s="154"/>
      <c r="TS851" s="154"/>
      <c r="TT851" s="154"/>
      <c r="TU851" s="154"/>
      <c r="TV851" s="154"/>
      <c r="TW851" s="154"/>
      <c r="TX851" s="154"/>
      <c r="TY851" s="154"/>
      <c r="TZ851" s="154"/>
      <c r="UA851" s="154"/>
      <c r="UB851" s="154"/>
      <c r="UC851" s="154"/>
      <c r="UD851" s="154"/>
      <c r="UE851" s="154"/>
      <c r="UF851" s="154"/>
      <c r="UG851" s="154"/>
      <c r="UH851" s="154"/>
      <c r="UI851" s="154"/>
      <c r="UJ851" s="154"/>
      <c r="UK851" s="154"/>
      <c r="UL851" s="154"/>
      <c r="UM851" s="154"/>
      <c r="UN851" s="154"/>
      <c r="UO851" s="154"/>
      <c r="UP851" s="154"/>
      <c r="UQ851" s="154"/>
      <c r="UR851" s="154"/>
      <c r="US851" s="154"/>
      <c r="UT851" s="154"/>
      <c r="UU851" s="154"/>
      <c r="UV851" s="154"/>
      <c r="UW851" s="154"/>
      <c r="UX851" s="154"/>
      <c r="UY851" s="154"/>
      <c r="UZ851" s="154"/>
      <c r="VA851" s="154"/>
      <c r="VB851" s="154"/>
      <c r="VC851" s="154"/>
      <c r="VD851" s="154"/>
      <c r="VE851" s="154"/>
      <c r="VF851" s="154"/>
      <c r="VG851" s="154"/>
      <c r="VH851" s="154"/>
      <c r="VI851" s="154"/>
      <c r="VJ851" s="154"/>
      <c r="VK851" s="154"/>
      <c r="VL851" s="154"/>
      <c r="VM851" s="154"/>
      <c r="VN851" s="154"/>
      <c r="VO851" s="154"/>
      <c r="VP851" s="154"/>
      <c r="VQ851" s="154"/>
      <c r="VR851" s="154"/>
      <c r="VS851" s="154"/>
      <c r="VT851" s="154"/>
      <c r="VU851" s="154"/>
      <c r="VV851" s="154"/>
      <c r="VW851" s="154"/>
    </row>
    <row r="852" spans="1:595" s="153" customFormat="1" ht="129" customHeight="1">
      <c r="A852" s="798"/>
      <c r="B852" s="656"/>
      <c r="C852" s="658"/>
      <c r="D852" s="669"/>
      <c r="E852" s="492" t="s">
        <v>1727</v>
      </c>
      <c r="F852" s="163" t="s">
        <v>51</v>
      </c>
      <c r="G852" s="177">
        <v>41640</v>
      </c>
      <c r="H852" s="179" t="s">
        <v>24</v>
      </c>
      <c r="I852" s="169" t="s">
        <v>16</v>
      </c>
      <c r="J852" s="192" t="s">
        <v>26</v>
      </c>
      <c r="K852" s="169" t="s">
        <v>1725</v>
      </c>
      <c r="L852" s="169" t="s">
        <v>36</v>
      </c>
      <c r="M852" s="155">
        <v>6000</v>
      </c>
      <c r="N852" s="155">
        <v>4104.37</v>
      </c>
      <c r="O852" s="155">
        <v>5000</v>
      </c>
      <c r="P852" s="168">
        <v>5000</v>
      </c>
      <c r="Q852" s="161">
        <v>5000</v>
      </c>
      <c r="R852" s="161">
        <v>5000</v>
      </c>
      <c r="S852" s="545">
        <v>3</v>
      </c>
      <c r="AU852" s="154"/>
      <c r="AV852" s="154"/>
      <c r="AW852" s="154"/>
      <c r="AX852" s="154"/>
      <c r="AY852" s="154"/>
      <c r="AZ852" s="154"/>
      <c r="BA852" s="154"/>
      <c r="BB852" s="154"/>
      <c r="BC852" s="154"/>
      <c r="BD852" s="154"/>
      <c r="BE852" s="154"/>
      <c r="BF852" s="154"/>
      <c r="BG852" s="154"/>
      <c r="BH852" s="154"/>
      <c r="BI852" s="154"/>
      <c r="BJ852" s="154"/>
      <c r="BK852" s="154"/>
      <c r="BL852" s="154"/>
      <c r="BM852" s="154"/>
      <c r="BN852" s="154"/>
      <c r="BO852" s="154"/>
      <c r="BP852" s="154"/>
      <c r="BQ852" s="154"/>
      <c r="BR852" s="154"/>
      <c r="BS852" s="154"/>
      <c r="BT852" s="154"/>
      <c r="BU852" s="154"/>
      <c r="BV852" s="154"/>
      <c r="BW852" s="154"/>
      <c r="BX852" s="154"/>
      <c r="BY852" s="154"/>
      <c r="BZ852" s="154"/>
      <c r="CA852" s="154"/>
      <c r="CB852" s="154"/>
      <c r="CC852" s="154"/>
      <c r="CD852" s="154"/>
      <c r="CE852" s="154"/>
      <c r="CF852" s="154"/>
      <c r="CG852" s="154"/>
      <c r="CH852" s="154"/>
      <c r="CI852" s="154"/>
      <c r="CJ852" s="154"/>
      <c r="CK852" s="154"/>
      <c r="CL852" s="154"/>
      <c r="CM852" s="154"/>
      <c r="CN852" s="154"/>
      <c r="CO852" s="154"/>
      <c r="CP852" s="154"/>
      <c r="CQ852" s="154"/>
      <c r="CR852" s="154"/>
      <c r="CS852" s="154"/>
      <c r="CT852" s="154"/>
      <c r="CU852" s="154"/>
      <c r="CV852" s="154"/>
      <c r="CW852" s="154"/>
      <c r="CX852" s="154"/>
      <c r="CY852" s="154"/>
      <c r="CZ852" s="154"/>
      <c r="DA852" s="154"/>
      <c r="DB852" s="154"/>
      <c r="DC852" s="154"/>
      <c r="DD852" s="154"/>
      <c r="DE852" s="154"/>
      <c r="DF852" s="154"/>
      <c r="DG852" s="154"/>
      <c r="DH852" s="154"/>
      <c r="DI852" s="154"/>
      <c r="DJ852" s="154"/>
      <c r="DK852" s="154"/>
      <c r="DL852" s="154"/>
      <c r="DM852" s="154"/>
      <c r="DN852" s="154"/>
      <c r="DO852" s="154"/>
      <c r="DP852" s="154"/>
      <c r="DQ852" s="154"/>
      <c r="DR852" s="154"/>
      <c r="DS852" s="154"/>
      <c r="DT852" s="154"/>
      <c r="DU852" s="154"/>
      <c r="DV852" s="154"/>
      <c r="DW852" s="154"/>
      <c r="DX852" s="154"/>
      <c r="DY852" s="154"/>
      <c r="DZ852" s="154"/>
      <c r="EA852" s="154"/>
      <c r="EB852" s="154"/>
      <c r="EC852" s="154"/>
      <c r="ED852" s="154"/>
      <c r="EE852" s="154"/>
      <c r="EF852" s="154"/>
      <c r="EG852" s="154"/>
      <c r="EH852" s="154"/>
      <c r="EI852" s="154"/>
      <c r="EJ852" s="154"/>
      <c r="EK852" s="154"/>
      <c r="EL852" s="154"/>
      <c r="EM852" s="154"/>
      <c r="EN852" s="154"/>
      <c r="EO852" s="154"/>
      <c r="EP852" s="154"/>
      <c r="EQ852" s="154"/>
      <c r="ER852" s="154"/>
      <c r="ES852" s="154"/>
      <c r="ET852" s="154"/>
      <c r="EU852" s="154"/>
      <c r="EV852" s="154"/>
      <c r="EW852" s="154"/>
      <c r="EX852" s="154"/>
      <c r="EY852" s="154"/>
      <c r="EZ852" s="154"/>
      <c r="FA852" s="154"/>
      <c r="FB852" s="154"/>
      <c r="FC852" s="154"/>
      <c r="FD852" s="154"/>
      <c r="FE852" s="154"/>
      <c r="FF852" s="154"/>
      <c r="FG852" s="154"/>
      <c r="FH852" s="154"/>
      <c r="FI852" s="154"/>
      <c r="FJ852" s="154"/>
      <c r="FK852" s="154"/>
      <c r="FL852" s="154"/>
      <c r="FM852" s="154"/>
      <c r="FN852" s="154"/>
      <c r="FO852" s="154"/>
      <c r="FP852" s="154"/>
      <c r="FQ852" s="154"/>
      <c r="FR852" s="154"/>
      <c r="FS852" s="154"/>
      <c r="FT852" s="154"/>
      <c r="FU852" s="154"/>
      <c r="FV852" s="154"/>
      <c r="FW852" s="154"/>
      <c r="FX852" s="154"/>
      <c r="FY852" s="154"/>
      <c r="FZ852" s="154"/>
      <c r="GA852" s="154"/>
      <c r="GB852" s="154"/>
      <c r="GC852" s="154"/>
      <c r="GD852" s="154"/>
      <c r="GE852" s="154"/>
      <c r="GF852" s="154"/>
      <c r="GG852" s="154"/>
      <c r="GH852" s="154"/>
      <c r="GI852" s="154"/>
      <c r="GJ852" s="154"/>
      <c r="GK852" s="154"/>
      <c r="GL852" s="154"/>
      <c r="GM852" s="154"/>
      <c r="GN852" s="154"/>
      <c r="GO852" s="154"/>
      <c r="GP852" s="154"/>
      <c r="GQ852" s="154"/>
      <c r="GR852" s="154"/>
      <c r="GS852" s="154"/>
      <c r="GT852" s="154"/>
      <c r="GU852" s="154"/>
      <c r="GV852" s="154"/>
      <c r="GW852" s="154"/>
      <c r="GX852" s="154"/>
      <c r="GY852" s="154"/>
      <c r="GZ852" s="154"/>
      <c r="HA852" s="154"/>
      <c r="HB852" s="154"/>
      <c r="HC852" s="154"/>
      <c r="HD852" s="154"/>
      <c r="HE852" s="154"/>
      <c r="HF852" s="154"/>
      <c r="HG852" s="154"/>
      <c r="HH852" s="154"/>
      <c r="HI852" s="154"/>
      <c r="HJ852" s="154"/>
      <c r="HK852" s="154"/>
      <c r="HL852" s="154"/>
      <c r="HM852" s="154"/>
      <c r="HN852" s="154"/>
      <c r="HO852" s="154"/>
      <c r="HP852" s="154"/>
      <c r="HQ852" s="154"/>
      <c r="HR852" s="154"/>
      <c r="HS852" s="154"/>
      <c r="HT852" s="154"/>
      <c r="HU852" s="154"/>
      <c r="HV852" s="154"/>
      <c r="HW852" s="154"/>
      <c r="HX852" s="154"/>
      <c r="HY852" s="154"/>
      <c r="HZ852" s="154"/>
      <c r="IA852" s="154"/>
      <c r="IB852" s="154"/>
      <c r="IC852" s="154"/>
      <c r="ID852" s="154"/>
      <c r="IE852" s="154"/>
      <c r="IF852" s="154"/>
      <c r="IG852" s="154"/>
      <c r="IH852" s="154"/>
      <c r="II852" s="154"/>
      <c r="IJ852" s="154"/>
      <c r="IK852" s="154"/>
      <c r="IL852" s="154"/>
      <c r="IM852" s="154"/>
      <c r="IN852" s="154"/>
      <c r="IO852" s="154"/>
      <c r="IP852" s="154"/>
      <c r="IQ852" s="154"/>
      <c r="IR852" s="154"/>
      <c r="IS852" s="154"/>
      <c r="IT852" s="154"/>
      <c r="IU852" s="154"/>
      <c r="IV852" s="154"/>
      <c r="IW852" s="154"/>
      <c r="IX852" s="154"/>
      <c r="IY852" s="154"/>
      <c r="IZ852" s="154"/>
      <c r="JA852" s="154"/>
      <c r="JB852" s="154"/>
      <c r="JC852" s="154"/>
      <c r="JD852" s="154"/>
      <c r="JE852" s="154"/>
      <c r="JF852" s="154"/>
      <c r="JG852" s="154"/>
      <c r="JH852" s="154"/>
      <c r="JI852" s="154"/>
      <c r="JJ852" s="154"/>
      <c r="JK852" s="154"/>
      <c r="JL852" s="154"/>
      <c r="JM852" s="154"/>
      <c r="JN852" s="154"/>
      <c r="JO852" s="154"/>
      <c r="JP852" s="154"/>
      <c r="JQ852" s="154"/>
      <c r="JR852" s="154"/>
      <c r="JS852" s="154"/>
      <c r="JT852" s="154"/>
      <c r="JU852" s="154"/>
      <c r="JV852" s="154"/>
      <c r="JW852" s="154"/>
      <c r="JX852" s="154"/>
      <c r="JY852" s="154"/>
      <c r="JZ852" s="154"/>
      <c r="KA852" s="154"/>
      <c r="KB852" s="154"/>
      <c r="KC852" s="154"/>
      <c r="KD852" s="154"/>
      <c r="KE852" s="154"/>
      <c r="KF852" s="154"/>
      <c r="KG852" s="154"/>
      <c r="KH852" s="154"/>
      <c r="KI852" s="154"/>
      <c r="KJ852" s="154"/>
      <c r="KK852" s="154"/>
      <c r="KL852" s="154"/>
      <c r="KM852" s="154"/>
      <c r="KN852" s="154"/>
      <c r="KO852" s="154"/>
      <c r="KP852" s="154"/>
      <c r="KQ852" s="154"/>
      <c r="KR852" s="154"/>
      <c r="KS852" s="154"/>
      <c r="KT852" s="154"/>
      <c r="KU852" s="154"/>
      <c r="KV852" s="154"/>
      <c r="KW852" s="154"/>
      <c r="KX852" s="154"/>
      <c r="KY852" s="154"/>
      <c r="KZ852" s="154"/>
      <c r="LA852" s="154"/>
      <c r="LB852" s="154"/>
      <c r="LC852" s="154"/>
      <c r="LD852" s="154"/>
      <c r="LE852" s="154"/>
      <c r="LF852" s="154"/>
      <c r="LG852" s="154"/>
      <c r="LH852" s="154"/>
      <c r="LI852" s="154"/>
      <c r="LJ852" s="154"/>
      <c r="LK852" s="154"/>
      <c r="LL852" s="154"/>
      <c r="LM852" s="154"/>
      <c r="LN852" s="154"/>
      <c r="LO852" s="154"/>
      <c r="LP852" s="154"/>
      <c r="LQ852" s="154"/>
      <c r="LR852" s="154"/>
      <c r="LS852" s="154"/>
      <c r="LT852" s="154"/>
      <c r="LU852" s="154"/>
      <c r="LV852" s="154"/>
      <c r="LW852" s="154"/>
      <c r="LX852" s="154"/>
      <c r="LY852" s="154"/>
      <c r="LZ852" s="154"/>
      <c r="MA852" s="154"/>
      <c r="MB852" s="154"/>
      <c r="MC852" s="154"/>
      <c r="MD852" s="154"/>
      <c r="ME852" s="154"/>
      <c r="MF852" s="154"/>
      <c r="MG852" s="154"/>
      <c r="MH852" s="154"/>
      <c r="MI852" s="154"/>
      <c r="MJ852" s="154"/>
      <c r="MK852" s="154"/>
      <c r="ML852" s="154"/>
      <c r="MM852" s="154"/>
      <c r="MN852" s="154"/>
      <c r="MO852" s="154"/>
      <c r="MP852" s="154"/>
      <c r="MQ852" s="154"/>
      <c r="MR852" s="154"/>
      <c r="MS852" s="154"/>
      <c r="MT852" s="154"/>
      <c r="MU852" s="154"/>
      <c r="MV852" s="154"/>
      <c r="MW852" s="154"/>
      <c r="MX852" s="154"/>
      <c r="MY852" s="154"/>
      <c r="MZ852" s="154"/>
      <c r="NA852" s="154"/>
      <c r="NB852" s="154"/>
      <c r="NC852" s="154"/>
      <c r="ND852" s="154"/>
      <c r="NE852" s="154"/>
      <c r="NF852" s="154"/>
      <c r="NG852" s="154"/>
      <c r="NH852" s="154"/>
      <c r="NI852" s="154"/>
      <c r="NJ852" s="154"/>
      <c r="NK852" s="154"/>
      <c r="NL852" s="154"/>
      <c r="NM852" s="154"/>
      <c r="NN852" s="154"/>
      <c r="NO852" s="154"/>
      <c r="NP852" s="154"/>
      <c r="NQ852" s="154"/>
      <c r="NR852" s="154"/>
      <c r="NS852" s="154"/>
      <c r="NT852" s="154"/>
      <c r="NU852" s="154"/>
      <c r="NV852" s="154"/>
      <c r="NW852" s="154"/>
      <c r="NX852" s="154"/>
      <c r="NY852" s="154"/>
      <c r="NZ852" s="154"/>
      <c r="OA852" s="154"/>
      <c r="OB852" s="154"/>
      <c r="OC852" s="154"/>
      <c r="OD852" s="154"/>
      <c r="OE852" s="154"/>
      <c r="OF852" s="154"/>
      <c r="OG852" s="154"/>
      <c r="OH852" s="154"/>
      <c r="OI852" s="154"/>
      <c r="OJ852" s="154"/>
      <c r="OK852" s="154"/>
      <c r="OL852" s="154"/>
      <c r="OM852" s="154"/>
      <c r="ON852" s="154"/>
      <c r="OO852" s="154"/>
      <c r="OP852" s="154"/>
      <c r="OQ852" s="154"/>
      <c r="OR852" s="154"/>
      <c r="OS852" s="154"/>
      <c r="OT852" s="154"/>
      <c r="OU852" s="154"/>
      <c r="OV852" s="154"/>
      <c r="OW852" s="154"/>
      <c r="OX852" s="154"/>
      <c r="OY852" s="154"/>
      <c r="OZ852" s="154"/>
      <c r="PA852" s="154"/>
      <c r="PB852" s="154"/>
      <c r="PC852" s="154"/>
      <c r="PD852" s="154"/>
      <c r="PE852" s="154"/>
      <c r="PF852" s="154"/>
      <c r="PG852" s="154"/>
      <c r="PH852" s="154"/>
      <c r="PI852" s="154"/>
      <c r="PJ852" s="154"/>
      <c r="PK852" s="154"/>
      <c r="PL852" s="154"/>
      <c r="PM852" s="154"/>
      <c r="PN852" s="154"/>
      <c r="PO852" s="154"/>
      <c r="PP852" s="154"/>
      <c r="PQ852" s="154"/>
      <c r="PR852" s="154"/>
      <c r="PS852" s="154"/>
      <c r="PT852" s="154"/>
      <c r="PU852" s="154"/>
      <c r="PV852" s="154"/>
      <c r="PW852" s="154"/>
      <c r="PX852" s="154"/>
      <c r="PY852" s="154"/>
      <c r="PZ852" s="154"/>
      <c r="QA852" s="154"/>
      <c r="QB852" s="154"/>
      <c r="QC852" s="154"/>
      <c r="QD852" s="154"/>
      <c r="QE852" s="154"/>
      <c r="QF852" s="154"/>
      <c r="QG852" s="154"/>
      <c r="QH852" s="154"/>
      <c r="QI852" s="154"/>
      <c r="QJ852" s="154"/>
      <c r="QK852" s="154"/>
      <c r="QL852" s="154"/>
      <c r="QM852" s="154"/>
      <c r="QN852" s="154"/>
      <c r="QO852" s="154"/>
      <c r="QP852" s="154"/>
      <c r="QQ852" s="154"/>
      <c r="QR852" s="154"/>
      <c r="QS852" s="154"/>
      <c r="QT852" s="154"/>
      <c r="QU852" s="154"/>
      <c r="QV852" s="154"/>
      <c r="QW852" s="154"/>
      <c r="QX852" s="154"/>
      <c r="QY852" s="154"/>
      <c r="QZ852" s="154"/>
      <c r="RA852" s="154"/>
      <c r="RB852" s="154"/>
      <c r="RC852" s="154"/>
      <c r="RD852" s="154"/>
      <c r="RE852" s="154"/>
      <c r="RF852" s="154"/>
      <c r="RG852" s="154"/>
      <c r="RH852" s="154"/>
      <c r="RI852" s="154"/>
      <c r="RJ852" s="154"/>
      <c r="RK852" s="154"/>
      <c r="RL852" s="154"/>
      <c r="RM852" s="154"/>
      <c r="RN852" s="154"/>
      <c r="RO852" s="154"/>
      <c r="RP852" s="154"/>
      <c r="RQ852" s="154"/>
      <c r="RR852" s="154"/>
      <c r="RS852" s="154"/>
      <c r="RT852" s="154"/>
      <c r="RU852" s="154"/>
      <c r="RV852" s="154"/>
      <c r="RW852" s="154"/>
      <c r="RX852" s="154"/>
      <c r="RY852" s="154"/>
      <c r="RZ852" s="154"/>
      <c r="SA852" s="154"/>
      <c r="SB852" s="154"/>
      <c r="SC852" s="154"/>
      <c r="SD852" s="154"/>
      <c r="SE852" s="154"/>
      <c r="SF852" s="154"/>
      <c r="SG852" s="154"/>
      <c r="SH852" s="154"/>
      <c r="SI852" s="154"/>
      <c r="SJ852" s="154"/>
      <c r="SK852" s="154"/>
      <c r="SL852" s="154"/>
      <c r="SM852" s="154"/>
      <c r="SN852" s="154"/>
      <c r="SO852" s="154"/>
      <c r="SP852" s="154"/>
      <c r="SQ852" s="154"/>
      <c r="SR852" s="154"/>
      <c r="SS852" s="154"/>
      <c r="ST852" s="154"/>
      <c r="SU852" s="154"/>
      <c r="SV852" s="154"/>
      <c r="SW852" s="154"/>
      <c r="SX852" s="154"/>
      <c r="SY852" s="154"/>
      <c r="SZ852" s="154"/>
      <c r="TA852" s="154"/>
      <c r="TB852" s="154"/>
      <c r="TC852" s="154"/>
      <c r="TD852" s="154"/>
      <c r="TE852" s="154"/>
      <c r="TF852" s="154"/>
      <c r="TG852" s="154"/>
      <c r="TH852" s="154"/>
      <c r="TI852" s="154"/>
      <c r="TJ852" s="154"/>
      <c r="TK852" s="154"/>
      <c r="TL852" s="154"/>
      <c r="TM852" s="154"/>
      <c r="TN852" s="154"/>
      <c r="TO852" s="154"/>
      <c r="TP852" s="154"/>
      <c r="TQ852" s="154"/>
      <c r="TR852" s="154"/>
      <c r="TS852" s="154"/>
      <c r="TT852" s="154"/>
      <c r="TU852" s="154"/>
      <c r="TV852" s="154"/>
      <c r="TW852" s="154"/>
      <c r="TX852" s="154"/>
      <c r="TY852" s="154"/>
      <c r="TZ852" s="154"/>
      <c r="UA852" s="154"/>
      <c r="UB852" s="154"/>
      <c r="UC852" s="154"/>
      <c r="UD852" s="154"/>
      <c r="UE852" s="154"/>
      <c r="UF852" s="154"/>
      <c r="UG852" s="154"/>
      <c r="UH852" s="154"/>
      <c r="UI852" s="154"/>
      <c r="UJ852" s="154"/>
      <c r="UK852" s="154"/>
      <c r="UL852" s="154"/>
      <c r="UM852" s="154"/>
      <c r="UN852" s="154"/>
      <c r="UO852" s="154"/>
      <c r="UP852" s="154"/>
      <c r="UQ852" s="154"/>
      <c r="UR852" s="154"/>
      <c r="US852" s="154"/>
      <c r="UT852" s="154"/>
      <c r="UU852" s="154"/>
      <c r="UV852" s="154"/>
      <c r="UW852" s="154"/>
      <c r="UX852" s="154"/>
      <c r="UY852" s="154"/>
      <c r="UZ852" s="154"/>
      <c r="VA852" s="154"/>
      <c r="VB852" s="154"/>
      <c r="VC852" s="154"/>
      <c r="VD852" s="154"/>
      <c r="VE852" s="154"/>
      <c r="VF852" s="154"/>
      <c r="VG852" s="154"/>
      <c r="VH852" s="154"/>
      <c r="VI852" s="154"/>
      <c r="VJ852" s="154"/>
      <c r="VK852" s="154"/>
      <c r="VL852" s="154"/>
      <c r="VM852" s="154"/>
      <c r="VN852" s="154"/>
      <c r="VO852" s="154"/>
      <c r="VP852" s="154"/>
      <c r="VQ852" s="154"/>
      <c r="VR852" s="154"/>
      <c r="VS852" s="154"/>
      <c r="VT852" s="154"/>
      <c r="VU852" s="154"/>
      <c r="VV852" s="154"/>
      <c r="VW852" s="154"/>
    </row>
    <row r="853" spans="1:595" s="153" customFormat="1" ht="98.25" customHeight="1">
      <c r="A853" s="798"/>
      <c r="B853" s="655" t="s">
        <v>1728</v>
      </c>
      <c r="C853" s="657" t="s">
        <v>1729</v>
      </c>
      <c r="D853" s="659" t="s">
        <v>1347</v>
      </c>
      <c r="E853" s="681" t="s">
        <v>1372</v>
      </c>
      <c r="F853" s="659" t="s">
        <v>51</v>
      </c>
      <c r="G853" s="687">
        <v>44562</v>
      </c>
      <c r="H853" s="653" t="s">
        <v>24</v>
      </c>
      <c r="I853" s="193" t="s">
        <v>16</v>
      </c>
      <c r="J853" s="188" t="s">
        <v>26</v>
      </c>
      <c r="K853" s="193" t="s">
        <v>1373</v>
      </c>
      <c r="L853" s="193" t="s">
        <v>28</v>
      </c>
      <c r="M853" s="152">
        <f>M854</f>
        <v>34100</v>
      </c>
      <c r="N853" s="152">
        <f>N854</f>
        <v>27219</v>
      </c>
      <c r="O853" s="152">
        <f>O854</f>
        <v>0</v>
      </c>
      <c r="P853" s="152">
        <f>P854</f>
        <v>0</v>
      </c>
      <c r="Q853" s="152">
        <f t="shared" ref="Q853:R853" si="130">Q854</f>
        <v>0</v>
      </c>
      <c r="R853" s="198">
        <f t="shared" si="130"/>
        <v>0</v>
      </c>
      <c r="S853" s="551"/>
      <c r="AU853" s="154"/>
      <c r="AV853" s="154"/>
      <c r="AW853" s="154"/>
      <c r="AX853" s="154"/>
      <c r="AY853" s="154"/>
      <c r="AZ853" s="154"/>
      <c r="BA853" s="154"/>
      <c r="BB853" s="154"/>
      <c r="BC853" s="154"/>
      <c r="BD853" s="154"/>
      <c r="BE853" s="154"/>
      <c r="BF853" s="154"/>
      <c r="BG853" s="154"/>
      <c r="BH853" s="154"/>
      <c r="BI853" s="154"/>
      <c r="BJ853" s="154"/>
      <c r="BK853" s="154"/>
      <c r="BL853" s="154"/>
      <c r="BM853" s="154"/>
      <c r="BN853" s="154"/>
      <c r="BO853" s="154"/>
      <c r="BP853" s="154"/>
      <c r="BQ853" s="154"/>
      <c r="BR853" s="154"/>
      <c r="BS853" s="154"/>
      <c r="BT853" s="154"/>
      <c r="BU853" s="154"/>
      <c r="BV853" s="154"/>
      <c r="BW853" s="154"/>
      <c r="BX853" s="154"/>
      <c r="BY853" s="154"/>
      <c r="BZ853" s="154"/>
      <c r="CA853" s="154"/>
      <c r="CB853" s="154"/>
      <c r="CC853" s="154"/>
      <c r="CD853" s="154"/>
      <c r="CE853" s="154"/>
      <c r="CF853" s="154"/>
      <c r="CG853" s="154"/>
      <c r="CH853" s="154"/>
      <c r="CI853" s="154"/>
      <c r="CJ853" s="154"/>
      <c r="CK853" s="154"/>
      <c r="CL853" s="154"/>
      <c r="CM853" s="154"/>
      <c r="CN853" s="154"/>
      <c r="CO853" s="154"/>
      <c r="CP853" s="154"/>
      <c r="CQ853" s="154"/>
      <c r="CR853" s="154"/>
      <c r="CS853" s="154"/>
      <c r="CT853" s="154"/>
      <c r="CU853" s="154"/>
      <c r="CV853" s="154"/>
      <c r="CW853" s="154"/>
      <c r="CX853" s="154"/>
      <c r="CY853" s="154"/>
      <c r="CZ853" s="154"/>
      <c r="DA853" s="154"/>
      <c r="DB853" s="154"/>
      <c r="DC853" s="154"/>
      <c r="DD853" s="154"/>
      <c r="DE853" s="154"/>
      <c r="DF853" s="154"/>
      <c r="DG853" s="154"/>
      <c r="DH853" s="154"/>
      <c r="DI853" s="154"/>
      <c r="DJ853" s="154"/>
      <c r="DK853" s="154"/>
      <c r="DL853" s="154"/>
      <c r="DM853" s="154"/>
      <c r="DN853" s="154"/>
      <c r="DO853" s="154"/>
      <c r="DP853" s="154"/>
      <c r="DQ853" s="154"/>
      <c r="DR853" s="154"/>
      <c r="DS853" s="154"/>
      <c r="DT853" s="154"/>
      <c r="DU853" s="154"/>
      <c r="DV853" s="154"/>
      <c r="DW853" s="154"/>
      <c r="DX853" s="154"/>
      <c r="DY853" s="154"/>
      <c r="DZ853" s="154"/>
      <c r="EA853" s="154"/>
      <c r="EB853" s="154"/>
      <c r="EC853" s="154"/>
      <c r="ED853" s="154"/>
      <c r="EE853" s="154"/>
      <c r="EF853" s="154"/>
      <c r="EG853" s="154"/>
      <c r="EH853" s="154"/>
      <c r="EI853" s="154"/>
      <c r="EJ853" s="154"/>
      <c r="EK853" s="154"/>
      <c r="EL853" s="154"/>
      <c r="EM853" s="154"/>
      <c r="EN853" s="154"/>
      <c r="EO853" s="154"/>
      <c r="EP853" s="154"/>
      <c r="EQ853" s="154"/>
      <c r="ER853" s="154"/>
      <c r="ES853" s="154"/>
      <c r="ET853" s="154"/>
      <c r="EU853" s="154"/>
      <c r="EV853" s="154"/>
      <c r="EW853" s="154"/>
      <c r="EX853" s="154"/>
      <c r="EY853" s="154"/>
      <c r="EZ853" s="154"/>
      <c r="FA853" s="154"/>
      <c r="FB853" s="154"/>
      <c r="FC853" s="154"/>
      <c r="FD853" s="154"/>
      <c r="FE853" s="154"/>
      <c r="FF853" s="154"/>
      <c r="FG853" s="154"/>
      <c r="FH853" s="154"/>
      <c r="FI853" s="154"/>
      <c r="FJ853" s="154"/>
      <c r="FK853" s="154"/>
      <c r="FL853" s="154"/>
      <c r="FM853" s="154"/>
      <c r="FN853" s="154"/>
      <c r="FO853" s="154"/>
      <c r="FP853" s="154"/>
      <c r="FQ853" s="154"/>
      <c r="FR853" s="154"/>
      <c r="FS853" s="154"/>
      <c r="FT853" s="154"/>
      <c r="FU853" s="154"/>
      <c r="FV853" s="154"/>
      <c r="FW853" s="154"/>
      <c r="FX853" s="154"/>
      <c r="FY853" s="154"/>
      <c r="FZ853" s="154"/>
      <c r="GA853" s="154"/>
      <c r="GB853" s="154"/>
      <c r="GC853" s="154"/>
      <c r="GD853" s="154"/>
      <c r="GE853" s="154"/>
      <c r="GF853" s="154"/>
      <c r="GG853" s="154"/>
      <c r="GH853" s="154"/>
      <c r="GI853" s="154"/>
      <c r="GJ853" s="154"/>
      <c r="GK853" s="154"/>
      <c r="GL853" s="154"/>
      <c r="GM853" s="154"/>
      <c r="GN853" s="154"/>
      <c r="GO853" s="154"/>
      <c r="GP853" s="154"/>
      <c r="GQ853" s="154"/>
      <c r="GR853" s="154"/>
      <c r="GS853" s="154"/>
      <c r="GT853" s="154"/>
      <c r="GU853" s="154"/>
      <c r="GV853" s="154"/>
      <c r="GW853" s="154"/>
      <c r="GX853" s="154"/>
      <c r="GY853" s="154"/>
      <c r="GZ853" s="154"/>
      <c r="HA853" s="154"/>
      <c r="HB853" s="154"/>
      <c r="HC853" s="154"/>
      <c r="HD853" s="154"/>
      <c r="HE853" s="154"/>
      <c r="HF853" s="154"/>
      <c r="HG853" s="154"/>
      <c r="HH853" s="154"/>
      <c r="HI853" s="154"/>
      <c r="HJ853" s="154"/>
      <c r="HK853" s="154"/>
      <c r="HL853" s="154"/>
      <c r="HM853" s="154"/>
      <c r="HN853" s="154"/>
      <c r="HO853" s="154"/>
      <c r="HP853" s="154"/>
      <c r="HQ853" s="154"/>
      <c r="HR853" s="154"/>
      <c r="HS853" s="154"/>
      <c r="HT853" s="154"/>
      <c r="HU853" s="154"/>
      <c r="HV853" s="154"/>
      <c r="HW853" s="154"/>
      <c r="HX853" s="154"/>
      <c r="HY853" s="154"/>
      <c r="HZ853" s="154"/>
      <c r="IA853" s="154"/>
      <c r="IB853" s="154"/>
      <c r="IC853" s="154"/>
      <c r="ID853" s="154"/>
      <c r="IE853" s="154"/>
      <c r="IF853" s="154"/>
      <c r="IG853" s="154"/>
      <c r="IH853" s="154"/>
      <c r="II853" s="154"/>
      <c r="IJ853" s="154"/>
      <c r="IK853" s="154"/>
      <c r="IL853" s="154"/>
      <c r="IM853" s="154"/>
      <c r="IN853" s="154"/>
      <c r="IO853" s="154"/>
      <c r="IP853" s="154"/>
      <c r="IQ853" s="154"/>
      <c r="IR853" s="154"/>
      <c r="IS853" s="154"/>
      <c r="IT853" s="154"/>
      <c r="IU853" s="154"/>
      <c r="IV853" s="154"/>
      <c r="IW853" s="154"/>
      <c r="IX853" s="154"/>
      <c r="IY853" s="154"/>
      <c r="IZ853" s="154"/>
      <c r="JA853" s="154"/>
      <c r="JB853" s="154"/>
      <c r="JC853" s="154"/>
      <c r="JD853" s="154"/>
      <c r="JE853" s="154"/>
      <c r="JF853" s="154"/>
      <c r="JG853" s="154"/>
      <c r="JH853" s="154"/>
      <c r="JI853" s="154"/>
      <c r="JJ853" s="154"/>
      <c r="JK853" s="154"/>
      <c r="JL853" s="154"/>
      <c r="JM853" s="154"/>
      <c r="JN853" s="154"/>
      <c r="JO853" s="154"/>
      <c r="JP853" s="154"/>
      <c r="JQ853" s="154"/>
      <c r="JR853" s="154"/>
      <c r="JS853" s="154"/>
      <c r="JT853" s="154"/>
      <c r="JU853" s="154"/>
      <c r="JV853" s="154"/>
      <c r="JW853" s="154"/>
      <c r="JX853" s="154"/>
      <c r="JY853" s="154"/>
      <c r="JZ853" s="154"/>
      <c r="KA853" s="154"/>
      <c r="KB853" s="154"/>
      <c r="KC853" s="154"/>
      <c r="KD853" s="154"/>
      <c r="KE853" s="154"/>
      <c r="KF853" s="154"/>
      <c r="KG853" s="154"/>
      <c r="KH853" s="154"/>
      <c r="KI853" s="154"/>
      <c r="KJ853" s="154"/>
      <c r="KK853" s="154"/>
      <c r="KL853" s="154"/>
      <c r="KM853" s="154"/>
      <c r="KN853" s="154"/>
      <c r="KO853" s="154"/>
      <c r="KP853" s="154"/>
      <c r="KQ853" s="154"/>
      <c r="KR853" s="154"/>
      <c r="KS853" s="154"/>
      <c r="KT853" s="154"/>
      <c r="KU853" s="154"/>
      <c r="KV853" s="154"/>
      <c r="KW853" s="154"/>
      <c r="KX853" s="154"/>
      <c r="KY853" s="154"/>
      <c r="KZ853" s="154"/>
      <c r="LA853" s="154"/>
      <c r="LB853" s="154"/>
      <c r="LC853" s="154"/>
      <c r="LD853" s="154"/>
      <c r="LE853" s="154"/>
      <c r="LF853" s="154"/>
      <c r="LG853" s="154"/>
      <c r="LH853" s="154"/>
      <c r="LI853" s="154"/>
      <c r="LJ853" s="154"/>
      <c r="LK853" s="154"/>
      <c r="LL853" s="154"/>
      <c r="LM853" s="154"/>
      <c r="LN853" s="154"/>
      <c r="LO853" s="154"/>
      <c r="LP853" s="154"/>
      <c r="LQ853" s="154"/>
      <c r="LR853" s="154"/>
      <c r="LS853" s="154"/>
      <c r="LT853" s="154"/>
      <c r="LU853" s="154"/>
      <c r="LV853" s="154"/>
      <c r="LW853" s="154"/>
      <c r="LX853" s="154"/>
      <c r="LY853" s="154"/>
      <c r="LZ853" s="154"/>
      <c r="MA853" s="154"/>
      <c r="MB853" s="154"/>
      <c r="MC853" s="154"/>
      <c r="MD853" s="154"/>
      <c r="ME853" s="154"/>
      <c r="MF853" s="154"/>
      <c r="MG853" s="154"/>
      <c r="MH853" s="154"/>
      <c r="MI853" s="154"/>
      <c r="MJ853" s="154"/>
      <c r="MK853" s="154"/>
      <c r="ML853" s="154"/>
      <c r="MM853" s="154"/>
      <c r="MN853" s="154"/>
      <c r="MO853" s="154"/>
      <c r="MP853" s="154"/>
      <c r="MQ853" s="154"/>
      <c r="MR853" s="154"/>
      <c r="MS853" s="154"/>
      <c r="MT853" s="154"/>
      <c r="MU853" s="154"/>
      <c r="MV853" s="154"/>
      <c r="MW853" s="154"/>
      <c r="MX853" s="154"/>
      <c r="MY853" s="154"/>
      <c r="MZ853" s="154"/>
      <c r="NA853" s="154"/>
      <c r="NB853" s="154"/>
      <c r="NC853" s="154"/>
      <c r="ND853" s="154"/>
      <c r="NE853" s="154"/>
      <c r="NF853" s="154"/>
      <c r="NG853" s="154"/>
      <c r="NH853" s="154"/>
      <c r="NI853" s="154"/>
      <c r="NJ853" s="154"/>
      <c r="NK853" s="154"/>
      <c r="NL853" s="154"/>
      <c r="NM853" s="154"/>
      <c r="NN853" s="154"/>
      <c r="NO853" s="154"/>
      <c r="NP853" s="154"/>
      <c r="NQ853" s="154"/>
      <c r="NR853" s="154"/>
      <c r="NS853" s="154"/>
      <c r="NT853" s="154"/>
      <c r="NU853" s="154"/>
      <c r="NV853" s="154"/>
      <c r="NW853" s="154"/>
      <c r="NX853" s="154"/>
      <c r="NY853" s="154"/>
      <c r="NZ853" s="154"/>
      <c r="OA853" s="154"/>
      <c r="OB853" s="154"/>
      <c r="OC853" s="154"/>
      <c r="OD853" s="154"/>
      <c r="OE853" s="154"/>
      <c r="OF853" s="154"/>
      <c r="OG853" s="154"/>
      <c r="OH853" s="154"/>
      <c r="OI853" s="154"/>
      <c r="OJ853" s="154"/>
      <c r="OK853" s="154"/>
      <c r="OL853" s="154"/>
      <c r="OM853" s="154"/>
      <c r="ON853" s="154"/>
      <c r="OO853" s="154"/>
      <c r="OP853" s="154"/>
      <c r="OQ853" s="154"/>
      <c r="OR853" s="154"/>
      <c r="OS853" s="154"/>
      <c r="OT853" s="154"/>
      <c r="OU853" s="154"/>
      <c r="OV853" s="154"/>
      <c r="OW853" s="154"/>
      <c r="OX853" s="154"/>
      <c r="OY853" s="154"/>
      <c r="OZ853" s="154"/>
      <c r="PA853" s="154"/>
      <c r="PB853" s="154"/>
      <c r="PC853" s="154"/>
      <c r="PD853" s="154"/>
      <c r="PE853" s="154"/>
      <c r="PF853" s="154"/>
      <c r="PG853" s="154"/>
      <c r="PH853" s="154"/>
      <c r="PI853" s="154"/>
      <c r="PJ853" s="154"/>
      <c r="PK853" s="154"/>
      <c r="PL853" s="154"/>
      <c r="PM853" s="154"/>
      <c r="PN853" s="154"/>
      <c r="PO853" s="154"/>
      <c r="PP853" s="154"/>
      <c r="PQ853" s="154"/>
      <c r="PR853" s="154"/>
      <c r="PS853" s="154"/>
      <c r="PT853" s="154"/>
      <c r="PU853" s="154"/>
      <c r="PV853" s="154"/>
      <c r="PW853" s="154"/>
      <c r="PX853" s="154"/>
      <c r="PY853" s="154"/>
      <c r="PZ853" s="154"/>
      <c r="QA853" s="154"/>
      <c r="QB853" s="154"/>
      <c r="QC853" s="154"/>
      <c r="QD853" s="154"/>
      <c r="QE853" s="154"/>
      <c r="QF853" s="154"/>
      <c r="QG853" s="154"/>
      <c r="QH853" s="154"/>
      <c r="QI853" s="154"/>
      <c r="QJ853" s="154"/>
      <c r="QK853" s="154"/>
      <c r="QL853" s="154"/>
      <c r="QM853" s="154"/>
      <c r="QN853" s="154"/>
      <c r="QO853" s="154"/>
      <c r="QP853" s="154"/>
      <c r="QQ853" s="154"/>
      <c r="QR853" s="154"/>
      <c r="QS853" s="154"/>
      <c r="QT853" s="154"/>
      <c r="QU853" s="154"/>
      <c r="QV853" s="154"/>
      <c r="QW853" s="154"/>
      <c r="QX853" s="154"/>
      <c r="QY853" s="154"/>
      <c r="QZ853" s="154"/>
      <c r="RA853" s="154"/>
      <c r="RB853" s="154"/>
      <c r="RC853" s="154"/>
      <c r="RD853" s="154"/>
      <c r="RE853" s="154"/>
      <c r="RF853" s="154"/>
      <c r="RG853" s="154"/>
      <c r="RH853" s="154"/>
      <c r="RI853" s="154"/>
      <c r="RJ853" s="154"/>
      <c r="RK853" s="154"/>
      <c r="RL853" s="154"/>
      <c r="RM853" s="154"/>
      <c r="RN853" s="154"/>
      <c r="RO853" s="154"/>
      <c r="RP853" s="154"/>
      <c r="RQ853" s="154"/>
      <c r="RR853" s="154"/>
      <c r="RS853" s="154"/>
      <c r="RT853" s="154"/>
      <c r="RU853" s="154"/>
      <c r="RV853" s="154"/>
      <c r="RW853" s="154"/>
      <c r="RX853" s="154"/>
      <c r="RY853" s="154"/>
      <c r="RZ853" s="154"/>
      <c r="SA853" s="154"/>
      <c r="SB853" s="154"/>
      <c r="SC853" s="154"/>
      <c r="SD853" s="154"/>
      <c r="SE853" s="154"/>
      <c r="SF853" s="154"/>
      <c r="SG853" s="154"/>
      <c r="SH853" s="154"/>
      <c r="SI853" s="154"/>
      <c r="SJ853" s="154"/>
      <c r="SK853" s="154"/>
      <c r="SL853" s="154"/>
      <c r="SM853" s="154"/>
      <c r="SN853" s="154"/>
      <c r="SO853" s="154"/>
      <c r="SP853" s="154"/>
      <c r="SQ853" s="154"/>
      <c r="SR853" s="154"/>
      <c r="SS853" s="154"/>
      <c r="ST853" s="154"/>
      <c r="SU853" s="154"/>
      <c r="SV853" s="154"/>
      <c r="SW853" s="154"/>
      <c r="SX853" s="154"/>
      <c r="SY853" s="154"/>
      <c r="SZ853" s="154"/>
      <c r="TA853" s="154"/>
      <c r="TB853" s="154"/>
      <c r="TC853" s="154"/>
      <c r="TD853" s="154"/>
      <c r="TE853" s="154"/>
      <c r="TF853" s="154"/>
      <c r="TG853" s="154"/>
      <c r="TH853" s="154"/>
      <c r="TI853" s="154"/>
      <c r="TJ853" s="154"/>
      <c r="TK853" s="154"/>
      <c r="TL853" s="154"/>
      <c r="TM853" s="154"/>
      <c r="TN853" s="154"/>
      <c r="TO853" s="154"/>
      <c r="TP853" s="154"/>
      <c r="TQ853" s="154"/>
      <c r="TR853" s="154"/>
      <c r="TS853" s="154"/>
      <c r="TT853" s="154"/>
      <c r="TU853" s="154"/>
      <c r="TV853" s="154"/>
      <c r="TW853" s="154"/>
      <c r="TX853" s="154"/>
      <c r="TY853" s="154"/>
      <c r="TZ853" s="154"/>
      <c r="UA853" s="154"/>
      <c r="UB853" s="154"/>
      <c r="UC853" s="154"/>
      <c r="UD853" s="154"/>
      <c r="UE853" s="154"/>
      <c r="UF853" s="154"/>
      <c r="UG853" s="154"/>
      <c r="UH853" s="154"/>
      <c r="UI853" s="154"/>
      <c r="UJ853" s="154"/>
      <c r="UK853" s="154"/>
      <c r="UL853" s="154"/>
      <c r="UM853" s="154"/>
      <c r="UN853" s="154"/>
      <c r="UO853" s="154"/>
      <c r="UP853" s="154"/>
      <c r="UQ853" s="154"/>
      <c r="UR853" s="154"/>
      <c r="US853" s="154"/>
      <c r="UT853" s="154"/>
      <c r="UU853" s="154"/>
      <c r="UV853" s="154"/>
      <c r="UW853" s="154"/>
      <c r="UX853" s="154"/>
      <c r="UY853" s="154"/>
      <c r="UZ853" s="154"/>
      <c r="VA853" s="154"/>
      <c r="VB853" s="154"/>
      <c r="VC853" s="154"/>
      <c r="VD853" s="154"/>
      <c r="VE853" s="154"/>
      <c r="VF853" s="154"/>
      <c r="VG853" s="154"/>
      <c r="VH853" s="154"/>
      <c r="VI853" s="154"/>
      <c r="VJ853" s="154"/>
      <c r="VK853" s="154"/>
      <c r="VL853" s="154"/>
      <c r="VM853" s="154"/>
      <c r="VN853" s="154"/>
      <c r="VO853" s="154"/>
      <c r="VP853" s="154"/>
      <c r="VQ853" s="154"/>
      <c r="VR853" s="154"/>
      <c r="VS853" s="154"/>
      <c r="VT853" s="154"/>
      <c r="VU853" s="154"/>
      <c r="VV853" s="154"/>
      <c r="VW853" s="154"/>
    </row>
    <row r="854" spans="1:595" s="153" customFormat="1" ht="77.25" customHeight="1">
      <c r="A854" s="798"/>
      <c r="B854" s="656"/>
      <c r="C854" s="658"/>
      <c r="D854" s="660"/>
      <c r="E854" s="682"/>
      <c r="F854" s="660"/>
      <c r="G854" s="660"/>
      <c r="H854" s="663"/>
      <c r="I854" s="169" t="s">
        <v>16</v>
      </c>
      <c r="J854" s="192" t="s">
        <v>26</v>
      </c>
      <c r="K854" s="169" t="s">
        <v>1373</v>
      </c>
      <c r="L854" s="169" t="s">
        <v>516</v>
      </c>
      <c r="M854" s="155">
        <v>34100</v>
      </c>
      <c r="N854" s="155">
        <v>27219</v>
      </c>
      <c r="O854" s="155">
        <v>0</v>
      </c>
      <c r="P854" s="252">
        <v>0</v>
      </c>
      <c r="Q854" s="246">
        <v>0</v>
      </c>
      <c r="R854" s="246">
        <v>0</v>
      </c>
      <c r="S854" s="545">
        <v>3</v>
      </c>
      <c r="AU854" s="154"/>
      <c r="AV854" s="154"/>
      <c r="AW854" s="154"/>
      <c r="AX854" s="154"/>
      <c r="AY854" s="154"/>
      <c r="AZ854" s="154"/>
      <c r="BA854" s="154"/>
      <c r="BB854" s="154"/>
      <c r="BC854" s="154"/>
      <c r="BD854" s="154"/>
      <c r="BE854" s="154"/>
      <c r="BF854" s="154"/>
      <c r="BG854" s="154"/>
      <c r="BH854" s="154"/>
      <c r="BI854" s="154"/>
      <c r="BJ854" s="154"/>
      <c r="BK854" s="154"/>
      <c r="BL854" s="154"/>
      <c r="BM854" s="154"/>
      <c r="BN854" s="154"/>
      <c r="BO854" s="154"/>
      <c r="BP854" s="154"/>
      <c r="BQ854" s="154"/>
      <c r="BR854" s="154"/>
      <c r="BS854" s="154"/>
      <c r="BT854" s="154"/>
      <c r="BU854" s="154"/>
      <c r="BV854" s="154"/>
      <c r="BW854" s="154"/>
      <c r="BX854" s="154"/>
      <c r="BY854" s="154"/>
      <c r="BZ854" s="154"/>
      <c r="CA854" s="154"/>
      <c r="CB854" s="154"/>
      <c r="CC854" s="154"/>
      <c r="CD854" s="154"/>
      <c r="CE854" s="154"/>
      <c r="CF854" s="154"/>
      <c r="CG854" s="154"/>
      <c r="CH854" s="154"/>
      <c r="CI854" s="154"/>
      <c r="CJ854" s="154"/>
      <c r="CK854" s="154"/>
      <c r="CL854" s="154"/>
      <c r="CM854" s="154"/>
      <c r="CN854" s="154"/>
      <c r="CO854" s="154"/>
      <c r="CP854" s="154"/>
      <c r="CQ854" s="154"/>
      <c r="CR854" s="154"/>
      <c r="CS854" s="154"/>
      <c r="CT854" s="154"/>
      <c r="CU854" s="154"/>
      <c r="CV854" s="154"/>
      <c r="CW854" s="154"/>
      <c r="CX854" s="154"/>
      <c r="CY854" s="154"/>
      <c r="CZ854" s="154"/>
      <c r="DA854" s="154"/>
      <c r="DB854" s="154"/>
      <c r="DC854" s="154"/>
      <c r="DD854" s="154"/>
      <c r="DE854" s="154"/>
      <c r="DF854" s="154"/>
      <c r="DG854" s="154"/>
      <c r="DH854" s="154"/>
      <c r="DI854" s="154"/>
      <c r="DJ854" s="154"/>
      <c r="DK854" s="154"/>
      <c r="DL854" s="154"/>
      <c r="DM854" s="154"/>
      <c r="DN854" s="154"/>
      <c r="DO854" s="154"/>
      <c r="DP854" s="154"/>
      <c r="DQ854" s="154"/>
      <c r="DR854" s="154"/>
      <c r="DS854" s="154"/>
      <c r="DT854" s="154"/>
      <c r="DU854" s="154"/>
      <c r="DV854" s="154"/>
      <c r="DW854" s="154"/>
      <c r="DX854" s="154"/>
      <c r="DY854" s="154"/>
      <c r="DZ854" s="154"/>
      <c r="EA854" s="154"/>
      <c r="EB854" s="154"/>
      <c r="EC854" s="154"/>
      <c r="ED854" s="154"/>
      <c r="EE854" s="154"/>
      <c r="EF854" s="154"/>
      <c r="EG854" s="154"/>
      <c r="EH854" s="154"/>
      <c r="EI854" s="154"/>
      <c r="EJ854" s="154"/>
      <c r="EK854" s="154"/>
      <c r="EL854" s="154"/>
      <c r="EM854" s="154"/>
      <c r="EN854" s="154"/>
      <c r="EO854" s="154"/>
      <c r="EP854" s="154"/>
      <c r="EQ854" s="154"/>
      <c r="ER854" s="154"/>
      <c r="ES854" s="154"/>
      <c r="ET854" s="154"/>
      <c r="EU854" s="154"/>
      <c r="EV854" s="154"/>
      <c r="EW854" s="154"/>
      <c r="EX854" s="154"/>
      <c r="EY854" s="154"/>
      <c r="EZ854" s="154"/>
      <c r="FA854" s="154"/>
      <c r="FB854" s="154"/>
      <c r="FC854" s="154"/>
      <c r="FD854" s="154"/>
      <c r="FE854" s="154"/>
      <c r="FF854" s="154"/>
      <c r="FG854" s="154"/>
      <c r="FH854" s="154"/>
      <c r="FI854" s="154"/>
      <c r="FJ854" s="154"/>
      <c r="FK854" s="154"/>
      <c r="FL854" s="154"/>
      <c r="FM854" s="154"/>
      <c r="FN854" s="154"/>
      <c r="FO854" s="154"/>
      <c r="FP854" s="154"/>
      <c r="FQ854" s="154"/>
      <c r="FR854" s="154"/>
      <c r="FS854" s="154"/>
      <c r="FT854" s="154"/>
      <c r="FU854" s="154"/>
      <c r="FV854" s="154"/>
      <c r="FW854" s="154"/>
      <c r="FX854" s="154"/>
      <c r="FY854" s="154"/>
      <c r="FZ854" s="154"/>
      <c r="GA854" s="154"/>
      <c r="GB854" s="154"/>
      <c r="GC854" s="154"/>
      <c r="GD854" s="154"/>
      <c r="GE854" s="154"/>
      <c r="GF854" s="154"/>
      <c r="GG854" s="154"/>
      <c r="GH854" s="154"/>
      <c r="GI854" s="154"/>
      <c r="GJ854" s="154"/>
      <c r="GK854" s="154"/>
      <c r="GL854" s="154"/>
      <c r="GM854" s="154"/>
      <c r="GN854" s="154"/>
      <c r="GO854" s="154"/>
      <c r="GP854" s="154"/>
      <c r="GQ854" s="154"/>
      <c r="GR854" s="154"/>
      <c r="GS854" s="154"/>
      <c r="GT854" s="154"/>
      <c r="GU854" s="154"/>
      <c r="GV854" s="154"/>
      <c r="GW854" s="154"/>
      <c r="GX854" s="154"/>
      <c r="GY854" s="154"/>
      <c r="GZ854" s="154"/>
      <c r="HA854" s="154"/>
      <c r="HB854" s="154"/>
      <c r="HC854" s="154"/>
      <c r="HD854" s="154"/>
      <c r="HE854" s="154"/>
      <c r="HF854" s="154"/>
      <c r="HG854" s="154"/>
      <c r="HH854" s="154"/>
      <c r="HI854" s="154"/>
      <c r="HJ854" s="154"/>
      <c r="HK854" s="154"/>
      <c r="HL854" s="154"/>
      <c r="HM854" s="154"/>
      <c r="HN854" s="154"/>
      <c r="HO854" s="154"/>
      <c r="HP854" s="154"/>
      <c r="HQ854" s="154"/>
      <c r="HR854" s="154"/>
      <c r="HS854" s="154"/>
      <c r="HT854" s="154"/>
      <c r="HU854" s="154"/>
      <c r="HV854" s="154"/>
      <c r="HW854" s="154"/>
      <c r="HX854" s="154"/>
      <c r="HY854" s="154"/>
      <c r="HZ854" s="154"/>
      <c r="IA854" s="154"/>
      <c r="IB854" s="154"/>
      <c r="IC854" s="154"/>
      <c r="ID854" s="154"/>
      <c r="IE854" s="154"/>
      <c r="IF854" s="154"/>
      <c r="IG854" s="154"/>
      <c r="IH854" s="154"/>
      <c r="II854" s="154"/>
      <c r="IJ854" s="154"/>
      <c r="IK854" s="154"/>
      <c r="IL854" s="154"/>
      <c r="IM854" s="154"/>
      <c r="IN854" s="154"/>
      <c r="IO854" s="154"/>
      <c r="IP854" s="154"/>
      <c r="IQ854" s="154"/>
      <c r="IR854" s="154"/>
      <c r="IS854" s="154"/>
      <c r="IT854" s="154"/>
      <c r="IU854" s="154"/>
      <c r="IV854" s="154"/>
      <c r="IW854" s="154"/>
      <c r="IX854" s="154"/>
      <c r="IY854" s="154"/>
      <c r="IZ854" s="154"/>
      <c r="JA854" s="154"/>
      <c r="JB854" s="154"/>
      <c r="JC854" s="154"/>
      <c r="JD854" s="154"/>
      <c r="JE854" s="154"/>
      <c r="JF854" s="154"/>
      <c r="JG854" s="154"/>
      <c r="JH854" s="154"/>
      <c r="JI854" s="154"/>
      <c r="JJ854" s="154"/>
      <c r="JK854" s="154"/>
      <c r="JL854" s="154"/>
      <c r="JM854" s="154"/>
      <c r="JN854" s="154"/>
      <c r="JO854" s="154"/>
      <c r="JP854" s="154"/>
      <c r="JQ854" s="154"/>
      <c r="JR854" s="154"/>
      <c r="JS854" s="154"/>
      <c r="JT854" s="154"/>
      <c r="JU854" s="154"/>
      <c r="JV854" s="154"/>
      <c r="JW854" s="154"/>
      <c r="JX854" s="154"/>
      <c r="JY854" s="154"/>
      <c r="JZ854" s="154"/>
      <c r="KA854" s="154"/>
      <c r="KB854" s="154"/>
      <c r="KC854" s="154"/>
      <c r="KD854" s="154"/>
      <c r="KE854" s="154"/>
      <c r="KF854" s="154"/>
      <c r="KG854" s="154"/>
      <c r="KH854" s="154"/>
      <c r="KI854" s="154"/>
      <c r="KJ854" s="154"/>
      <c r="KK854" s="154"/>
      <c r="KL854" s="154"/>
      <c r="KM854" s="154"/>
      <c r="KN854" s="154"/>
      <c r="KO854" s="154"/>
      <c r="KP854" s="154"/>
      <c r="KQ854" s="154"/>
      <c r="KR854" s="154"/>
      <c r="KS854" s="154"/>
      <c r="KT854" s="154"/>
      <c r="KU854" s="154"/>
      <c r="KV854" s="154"/>
      <c r="KW854" s="154"/>
      <c r="KX854" s="154"/>
      <c r="KY854" s="154"/>
      <c r="KZ854" s="154"/>
      <c r="LA854" s="154"/>
      <c r="LB854" s="154"/>
      <c r="LC854" s="154"/>
      <c r="LD854" s="154"/>
      <c r="LE854" s="154"/>
      <c r="LF854" s="154"/>
      <c r="LG854" s="154"/>
      <c r="LH854" s="154"/>
      <c r="LI854" s="154"/>
      <c r="LJ854" s="154"/>
      <c r="LK854" s="154"/>
      <c r="LL854" s="154"/>
      <c r="LM854" s="154"/>
      <c r="LN854" s="154"/>
      <c r="LO854" s="154"/>
      <c r="LP854" s="154"/>
      <c r="LQ854" s="154"/>
      <c r="LR854" s="154"/>
      <c r="LS854" s="154"/>
      <c r="LT854" s="154"/>
      <c r="LU854" s="154"/>
      <c r="LV854" s="154"/>
      <c r="LW854" s="154"/>
      <c r="LX854" s="154"/>
      <c r="LY854" s="154"/>
      <c r="LZ854" s="154"/>
      <c r="MA854" s="154"/>
      <c r="MB854" s="154"/>
      <c r="MC854" s="154"/>
      <c r="MD854" s="154"/>
      <c r="ME854" s="154"/>
      <c r="MF854" s="154"/>
      <c r="MG854" s="154"/>
      <c r="MH854" s="154"/>
      <c r="MI854" s="154"/>
      <c r="MJ854" s="154"/>
      <c r="MK854" s="154"/>
      <c r="ML854" s="154"/>
      <c r="MM854" s="154"/>
      <c r="MN854" s="154"/>
      <c r="MO854" s="154"/>
      <c r="MP854" s="154"/>
      <c r="MQ854" s="154"/>
      <c r="MR854" s="154"/>
      <c r="MS854" s="154"/>
      <c r="MT854" s="154"/>
      <c r="MU854" s="154"/>
      <c r="MV854" s="154"/>
      <c r="MW854" s="154"/>
      <c r="MX854" s="154"/>
      <c r="MY854" s="154"/>
      <c r="MZ854" s="154"/>
      <c r="NA854" s="154"/>
      <c r="NB854" s="154"/>
      <c r="NC854" s="154"/>
      <c r="ND854" s="154"/>
      <c r="NE854" s="154"/>
      <c r="NF854" s="154"/>
      <c r="NG854" s="154"/>
      <c r="NH854" s="154"/>
      <c r="NI854" s="154"/>
      <c r="NJ854" s="154"/>
      <c r="NK854" s="154"/>
      <c r="NL854" s="154"/>
      <c r="NM854" s="154"/>
      <c r="NN854" s="154"/>
      <c r="NO854" s="154"/>
      <c r="NP854" s="154"/>
      <c r="NQ854" s="154"/>
      <c r="NR854" s="154"/>
      <c r="NS854" s="154"/>
      <c r="NT854" s="154"/>
      <c r="NU854" s="154"/>
      <c r="NV854" s="154"/>
      <c r="NW854" s="154"/>
      <c r="NX854" s="154"/>
      <c r="NY854" s="154"/>
      <c r="NZ854" s="154"/>
      <c r="OA854" s="154"/>
      <c r="OB854" s="154"/>
      <c r="OC854" s="154"/>
      <c r="OD854" s="154"/>
      <c r="OE854" s="154"/>
      <c r="OF854" s="154"/>
      <c r="OG854" s="154"/>
      <c r="OH854" s="154"/>
      <c r="OI854" s="154"/>
      <c r="OJ854" s="154"/>
      <c r="OK854" s="154"/>
      <c r="OL854" s="154"/>
      <c r="OM854" s="154"/>
      <c r="ON854" s="154"/>
      <c r="OO854" s="154"/>
      <c r="OP854" s="154"/>
      <c r="OQ854" s="154"/>
      <c r="OR854" s="154"/>
      <c r="OS854" s="154"/>
      <c r="OT854" s="154"/>
      <c r="OU854" s="154"/>
      <c r="OV854" s="154"/>
      <c r="OW854" s="154"/>
      <c r="OX854" s="154"/>
      <c r="OY854" s="154"/>
      <c r="OZ854" s="154"/>
      <c r="PA854" s="154"/>
      <c r="PB854" s="154"/>
      <c r="PC854" s="154"/>
      <c r="PD854" s="154"/>
      <c r="PE854" s="154"/>
      <c r="PF854" s="154"/>
      <c r="PG854" s="154"/>
      <c r="PH854" s="154"/>
      <c r="PI854" s="154"/>
      <c r="PJ854" s="154"/>
      <c r="PK854" s="154"/>
      <c r="PL854" s="154"/>
      <c r="PM854" s="154"/>
      <c r="PN854" s="154"/>
      <c r="PO854" s="154"/>
      <c r="PP854" s="154"/>
      <c r="PQ854" s="154"/>
      <c r="PR854" s="154"/>
      <c r="PS854" s="154"/>
      <c r="PT854" s="154"/>
      <c r="PU854" s="154"/>
      <c r="PV854" s="154"/>
      <c r="PW854" s="154"/>
      <c r="PX854" s="154"/>
      <c r="PY854" s="154"/>
      <c r="PZ854" s="154"/>
      <c r="QA854" s="154"/>
      <c r="QB854" s="154"/>
      <c r="QC854" s="154"/>
      <c r="QD854" s="154"/>
      <c r="QE854" s="154"/>
      <c r="QF854" s="154"/>
      <c r="QG854" s="154"/>
      <c r="QH854" s="154"/>
      <c r="QI854" s="154"/>
      <c r="QJ854" s="154"/>
      <c r="QK854" s="154"/>
      <c r="QL854" s="154"/>
      <c r="QM854" s="154"/>
      <c r="QN854" s="154"/>
      <c r="QO854" s="154"/>
      <c r="QP854" s="154"/>
      <c r="QQ854" s="154"/>
      <c r="QR854" s="154"/>
      <c r="QS854" s="154"/>
      <c r="QT854" s="154"/>
      <c r="QU854" s="154"/>
      <c r="QV854" s="154"/>
      <c r="QW854" s="154"/>
      <c r="QX854" s="154"/>
      <c r="QY854" s="154"/>
      <c r="QZ854" s="154"/>
      <c r="RA854" s="154"/>
      <c r="RB854" s="154"/>
      <c r="RC854" s="154"/>
      <c r="RD854" s="154"/>
      <c r="RE854" s="154"/>
      <c r="RF854" s="154"/>
      <c r="RG854" s="154"/>
      <c r="RH854" s="154"/>
      <c r="RI854" s="154"/>
      <c r="RJ854" s="154"/>
      <c r="RK854" s="154"/>
      <c r="RL854" s="154"/>
      <c r="RM854" s="154"/>
      <c r="RN854" s="154"/>
      <c r="RO854" s="154"/>
      <c r="RP854" s="154"/>
      <c r="RQ854" s="154"/>
      <c r="RR854" s="154"/>
      <c r="RS854" s="154"/>
      <c r="RT854" s="154"/>
      <c r="RU854" s="154"/>
      <c r="RV854" s="154"/>
      <c r="RW854" s="154"/>
      <c r="RX854" s="154"/>
      <c r="RY854" s="154"/>
      <c r="RZ854" s="154"/>
      <c r="SA854" s="154"/>
      <c r="SB854" s="154"/>
      <c r="SC854" s="154"/>
      <c r="SD854" s="154"/>
      <c r="SE854" s="154"/>
      <c r="SF854" s="154"/>
      <c r="SG854" s="154"/>
      <c r="SH854" s="154"/>
      <c r="SI854" s="154"/>
      <c r="SJ854" s="154"/>
      <c r="SK854" s="154"/>
      <c r="SL854" s="154"/>
      <c r="SM854" s="154"/>
      <c r="SN854" s="154"/>
      <c r="SO854" s="154"/>
      <c r="SP854" s="154"/>
      <c r="SQ854" s="154"/>
      <c r="SR854" s="154"/>
      <c r="SS854" s="154"/>
      <c r="ST854" s="154"/>
      <c r="SU854" s="154"/>
      <c r="SV854" s="154"/>
      <c r="SW854" s="154"/>
      <c r="SX854" s="154"/>
      <c r="SY854" s="154"/>
      <c r="SZ854" s="154"/>
      <c r="TA854" s="154"/>
      <c r="TB854" s="154"/>
      <c r="TC854" s="154"/>
      <c r="TD854" s="154"/>
      <c r="TE854" s="154"/>
      <c r="TF854" s="154"/>
      <c r="TG854" s="154"/>
      <c r="TH854" s="154"/>
      <c r="TI854" s="154"/>
      <c r="TJ854" s="154"/>
      <c r="TK854" s="154"/>
      <c r="TL854" s="154"/>
      <c r="TM854" s="154"/>
      <c r="TN854" s="154"/>
      <c r="TO854" s="154"/>
      <c r="TP854" s="154"/>
      <c r="TQ854" s="154"/>
      <c r="TR854" s="154"/>
      <c r="TS854" s="154"/>
      <c r="TT854" s="154"/>
      <c r="TU854" s="154"/>
      <c r="TV854" s="154"/>
      <c r="TW854" s="154"/>
      <c r="TX854" s="154"/>
      <c r="TY854" s="154"/>
      <c r="TZ854" s="154"/>
      <c r="UA854" s="154"/>
      <c r="UB854" s="154"/>
      <c r="UC854" s="154"/>
      <c r="UD854" s="154"/>
      <c r="UE854" s="154"/>
      <c r="UF854" s="154"/>
      <c r="UG854" s="154"/>
      <c r="UH854" s="154"/>
      <c r="UI854" s="154"/>
      <c r="UJ854" s="154"/>
      <c r="UK854" s="154"/>
      <c r="UL854" s="154"/>
      <c r="UM854" s="154"/>
      <c r="UN854" s="154"/>
      <c r="UO854" s="154"/>
      <c r="UP854" s="154"/>
      <c r="UQ854" s="154"/>
      <c r="UR854" s="154"/>
      <c r="US854" s="154"/>
      <c r="UT854" s="154"/>
      <c r="UU854" s="154"/>
      <c r="UV854" s="154"/>
      <c r="UW854" s="154"/>
      <c r="UX854" s="154"/>
      <c r="UY854" s="154"/>
      <c r="UZ854" s="154"/>
      <c r="VA854" s="154"/>
      <c r="VB854" s="154"/>
      <c r="VC854" s="154"/>
      <c r="VD854" s="154"/>
      <c r="VE854" s="154"/>
      <c r="VF854" s="154"/>
      <c r="VG854" s="154"/>
      <c r="VH854" s="154"/>
      <c r="VI854" s="154"/>
      <c r="VJ854" s="154"/>
      <c r="VK854" s="154"/>
      <c r="VL854" s="154"/>
      <c r="VM854" s="154"/>
      <c r="VN854" s="154"/>
      <c r="VO854" s="154"/>
      <c r="VP854" s="154"/>
      <c r="VQ854" s="154"/>
      <c r="VR854" s="154"/>
      <c r="VS854" s="154"/>
      <c r="VT854" s="154"/>
      <c r="VU854" s="154"/>
      <c r="VV854" s="154"/>
      <c r="VW854" s="154"/>
    </row>
    <row r="855" spans="1:595" s="172" customFormat="1" ht="57" customHeight="1">
      <c r="A855" s="798"/>
      <c r="B855" s="685" t="s">
        <v>1730</v>
      </c>
      <c r="C855" s="657" t="s">
        <v>1731</v>
      </c>
      <c r="D855" s="659" t="s">
        <v>1723</v>
      </c>
      <c r="E855" s="661" t="s">
        <v>1732</v>
      </c>
      <c r="F855" s="653" t="s">
        <v>51</v>
      </c>
      <c r="G855" s="664">
        <v>45481</v>
      </c>
      <c r="H855" s="653" t="s">
        <v>1085</v>
      </c>
      <c r="I855" s="206" t="s">
        <v>16</v>
      </c>
      <c r="J855" s="193" t="s">
        <v>42</v>
      </c>
      <c r="K855" s="206" t="s">
        <v>1733</v>
      </c>
      <c r="L855" s="193" t="s">
        <v>28</v>
      </c>
      <c r="M855" s="152">
        <f t="shared" ref="M855:R855" si="131">SUM(M856:M860)</f>
        <v>13914500</v>
      </c>
      <c r="N855" s="152">
        <f t="shared" si="131"/>
        <v>13914500</v>
      </c>
      <c r="O855" s="152">
        <f>SUM(O856:O860)</f>
        <v>14310200</v>
      </c>
      <c r="P855" s="253">
        <f t="shared" si="131"/>
        <v>15460000</v>
      </c>
      <c r="Q855" s="254">
        <f t="shared" si="131"/>
        <v>16402300</v>
      </c>
      <c r="R855" s="254">
        <f t="shared" si="131"/>
        <v>16402300</v>
      </c>
      <c r="S855" s="544"/>
      <c r="T855" s="153"/>
      <c r="U855" s="153"/>
      <c r="V855" s="153"/>
      <c r="W855" s="153"/>
      <c r="X855" s="153"/>
      <c r="Y855" s="153"/>
      <c r="Z855" s="153"/>
      <c r="AA855" s="153"/>
      <c r="AB855" s="153"/>
      <c r="AC855" s="153"/>
      <c r="AD855" s="153"/>
      <c r="AE855" s="153"/>
      <c r="AF855" s="153"/>
      <c r="AG855" s="153"/>
      <c r="AH855" s="153"/>
      <c r="AI855" s="153"/>
      <c r="AJ855" s="153"/>
      <c r="AK855" s="153"/>
      <c r="AL855" s="153"/>
      <c r="AM855" s="153"/>
      <c r="AN855" s="153"/>
      <c r="AO855" s="153"/>
      <c r="AP855" s="153"/>
      <c r="AQ855" s="153"/>
      <c r="AR855" s="153"/>
      <c r="AS855" s="153"/>
      <c r="AT855" s="153"/>
      <c r="AU855" s="154"/>
      <c r="AV855" s="154"/>
      <c r="AW855" s="154"/>
      <c r="AX855" s="154"/>
      <c r="AY855" s="154"/>
      <c r="AZ855" s="154"/>
      <c r="BA855" s="154"/>
      <c r="BB855" s="154"/>
      <c r="BC855" s="154"/>
      <c r="BD855" s="154"/>
      <c r="BE855" s="154"/>
      <c r="BF855" s="154"/>
      <c r="BG855" s="154"/>
      <c r="BH855" s="154"/>
      <c r="BI855" s="154"/>
      <c r="BJ855" s="154"/>
      <c r="BK855" s="154"/>
      <c r="BL855" s="154"/>
      <c r="BM855" s="154"/>
      <c r="BN855" s="154"/>
      <c r="BO855" s="154"/>
      <c r="BP855" s="154"/>
      <c r="BQ855" s="154"/>
      <c r="BR855" s="154"/>
      <c r="BS855" s="154"/>
      <c r="BT855" s="154"/>
      <c r="BU855" s="154"/>
      <c r="BV855" s="154"/>
      <c r="BW855" s="154"/>
      <c r="BX855" s="154"/>
      <c r="BY855" s="154"/>
      <c r="BZ855" s="154"/>
      <c r="CA855" s="154"/>
      <c r="CB855" s="154"/>
      <c r="CC855" s="154"/>
      <c r="CD855" s="154"/>
      <c r="CE855" s="154"/>
      <c r="CF855" s="154"/>
      <c r="CG855" s="154"/>
      <c r="CH855" s="154"/>
      <c r="CI855" s="154"/>
      <c r="CJ855" s="154"/>
      <c r="CK855" s="154"/>
      <c r="CL855" s="154"/>
      <c r="CM855" s="154"/>
      <c r="CN855" s="154"/>
      <c r="CO855" s="154"/>
      <c r="CP855" s="154"/>
      <c r="CQ855" s="154"/>
      <c r="CR855" s="154"/>
      <c r="CS855" s="154"/>
      <c r="CT855" s="154"/>
      <c r="CU855" s="154"/>
      <c r="CV855" s="154"/>
      <c r="CW855" s="154"/>
      <c r="CX855" s="154"/>
      <c r="CY855" s="154"/>
      <c r="CZ855" s="154"/>
      <c r="DA855" s="154"/>
      <c r="DB855" s="154"/>
      <c r="DC855" s="154"/>
      <c r="DD855" s="154"/>
      <c r="DE855" s="154"/>
      <c r="DF855" s="154"/>
      <c r="DG855" s="154"/>
      <c r="DH855" s="154"/>
      <c r="DI855" s="154"/>
      <c r="DJ855" s="154"/>
      <c r="DK855" s="154"/>
      <c r="DL855" s="154"/>
      <c r="DM855" s="154"/>
      <c r="DN855" s="154"/>
      <c r="DO855" s="154"/>
      <c r="DP855" s="154"/>
      <c r="DQ855" s="154"/>
      <c r="DR855" s="154"/>
      <c r="DS855" s="154"/>
      <c r="DT855" s="154"/>
      <c r="DU855" s="154"/>
      <c r="DV855" s="154"/>
      <c r="DW855" s="154"/>
      <c r="DX855" s="154"/>
      <c r="DY855" s="154"/>
      <c r="DZ855" s="154"/>
      <c r="EA855" s="154"/>
      <c r="EB855" s="154"/>
      <c r="EC855" s="154"/>
      <c r="ED855" s="154"/>
      <c r="EE855" s="154"/>
      <c r="EF855" s="154"/>
      <c r="EG855" s="154"/>
      <c r="EH855" s="154"/>
      <c r="EI855" s="154"/>
      <c r="EJ855" s="154"/>
      <c r="EK855" s="154"/>
      <c r="EL855" s="154"/>
      <c r="EM855" s="154"/>
      <c r="EN855" s="154"/>
      <c r="EO855" s="154"/>
      <c r="EP855" s="154"/>
      <c r="EQ855" s="154"/>
      <c r="ER855" s="154"/>
      <c r="ES855" s="154"/>
      <c r="ET855" s="154"/>
      <c r="EU855" s="154"/>
      <c r="EV855" s="154"/>
      <c r="EW855" s="154"/>
      <c r="EX855" s="154"/>
      <c r="EY855" s="154"/>
      <c r="EZ855" s="154"/>
      <c r="FA855" s="154"/>
      <c r="FB855" s="154"/>
      <c r="FC855" s="154"/>
      <c r="FD855" s="154"/>
      <c r="FE855" s="154"/>
      <c r="FF855" s="154"/>
      <c r="FG855" s="154"/>
      <c r="FH855" s="154"/>
      <c r="FI855" s="154"/>
      <c r="FJ855" s="154"/>
      <c r="FK855" s="154"/>
      <c r="FL855" s="154"/>
      <c r="FM855" s="154"/>
      <c r="FN855" s="154"/>
      <c r="FO855" s="154"/>
      <c r="FP855" s="154"/>
      <c r="FQ855" s="154"/>
      <c r="FR855" s="154"/>
      <c r="FS855" s="154"/>
      <c r="FT855" s="154"/>
      <c r="FU855" s="154"/>
      <c r="FV855" s="154"/>
      <c r="FW855" s="154"/>
      <c r="FX855" s="154"/>
      <c r="FY855" s="154"/>
      <c r="FZ855" s="154"/>
      <c r="GA855" s="154"/>
      <c r="GB855" s="154"/>
      <c r="GC855" s="154"/>
      <c r="GD855" s="154"/>
      <c r="GE855" s="154"/>
      <c r="GF855" s="154"/>
      <c r="GG855" s="154"/>
      <c r="GH855" s="154"/>
      <c r="GI855" s="154"/>
      <c r="GJ855" s="154"/>
      <c r="GK855" s="154"/>
      <c r="GL855" s="154"/>
      <c r="GM855" s="154"/>
      <c r="GN855" s="154"/>
      <c r="GO855" s="154"/>
      <c r="GP855" s="154"/>
      <c r="GQ855" s="154"/>
      <c r="GR855" s="154"/>
      <c r="GS855" s="154"/>
      <c r="GT855" s="154"/>
      <c r="GU855" s="154"/>
      <c r="GV855" s="154"/>
      <c r="GW855" s="154"/>
      <c r="GX855" s="154"/>
      <c r="GY855" s="154"/>
      <c r="GZ855" s="154"/>
      <c r="HA855" s="154"/>
      <c r="HB855" s="154"/>
      <c r="HC855" s="154"/>
      <c r="HD855" s="154"/>
      <c r="HE855" s="154"/>
      <c r="HF855" s="154"/>
      <c r="HG855" s="154"/>
      <c r="HH855" s="154"/>
      <c r="HI855" s="154"/>
      <c r="HJ855" s="154"/>
      <c r="HK855" s="154"/>
      <c r="HL855" s="154"/>
      <c r="HM855" s="154"/>
      <c r="HN855" s="154"/>
      <c r="HO855" s="154"/>
      <c r="HP855" s="154"/>
      <c r="HQ855" s="154"/>
      <c r="HR855" s="154"/>
      <c r="HS855" s="154"/>
      <c r="HT855" s="154"/>
      <c r="HU855" s="154"/>
      <c r="HV855" s="154"/>
      <c r="HW855" s="154"/>
      <c r="HX855" s="154"/>
      <c r="HY855" s="154"/>
      <c r="HZ855" s="154"/>
      <c r="IA855" s="154"/>
      <c r="IB855" s="154"/>
      <c r="IC855" s="154"/>
      <c r="ID855" s="154"/>
      <c r="IE855" s="154"/>
      <c r="IF855" s="154"/>
      <c r="IG855" s="154"/>
      <c r="IH855" s="154"/>
      <c r="II855" s="154"/>
      <c r="IJ855" s="154"/>
      <c r="IK855" s="154"/>
      <c r="IL855" s="154"/>
      <c r="IM855" s="154"/>
      <c r="IN855" s="154"/>
      <c r="IO855" s="154"/>
      <c r="IP855" s="154"/>
      <c r="IQ855" s="154"/>
      <c r="IR855" s="154"/>
      <c r="IS855" s="154"/>
      <c r="IT855" s="154"/>
      <c r="IU855" s="154"/>
      <c r="IV855" s="154"/>
      <c r="IW855" s="154"/>
      <c r="IX855" s="154"/>
      <c r="IY855" s="154"/>
      <c r="IZ855" s="154"/>
      <c r="JA855" s="154"/>
      <c r="JB855" s="154"/>
      <c r="JC855" s="154"/>
      <c r="JD855" s="154"/>
      <c r="JE855" s="154"/>
      <c r="JF855" s="154"/>
      <c r="JG855" s="154"/>
      <c r="JH855" s="154"/>
      <c r="JI855" s="154"/>
      <c r="JJ855" s="154"/>
      <c r="JK855" s="154"/>
      <c r="JL855" s="154"/>
      <c r="JM855" s="154"/>
      <c r="JN855" s="154"/>
      <c r="JO855" s="154"/>
      <c r="JP855" s="154"/>
      <c r="JQ855" s="154"/>
      <c r="JR855" s="154"/>
      <c r="JS855" s="154"/>
      <c r="JT855" s="154"/>
      <c r="JU855" s="154"/>
      <c r="JV855" s="154"/>
      <c r="JW855" s="154"/>
      <c r="JX855" s="154"/>
      <c r="JY855" s="154"/>
      <c r="JZ855" s="154"/>
      <c r="KA855" s="154"/>
      <c r="KB855" s="154"/>
      <c r="KC855" s="154"/>
      <c r="KD855" s="154"/>
      <c r="KE855" s="154"/>
      <c r="KF855" s="154"/>
      <c r="KG855" s="154"/>
      <c r="KH855" s="154"/>
      <c r="KI855" s="154"/>
      <c r="KJ855" s="154"/>
      <c r="KK855" s="154"/>
      <c r="KL855" s="154"/>
      <c r="KM855" s="154"/>
      <c r="KN855" s="154"/>
      <c r="KO855" s="154"/>
      <c r="KP855" s="154"/>
      <c r="KQ855" s="154"/>
      <c r="KR855" s="154"/>
      <c r="KS855" s="154"/>
      <c r="KT855" s="154"/>
      <c r="KU855" s="154"/>
      <c r="KV855" s="154"/>
      <c r="KW855" s="154"/>
      <c r="KX855" s="154"/>
      <c r="KY855" s="154"/>
      <c r="KZ855" s="154"/>
      <c r="LA855" s="154"/>
      <c r="LB855" s="154"/>
      <c r="LC855" s="154"/>
      <c r="LD855" s="154"/>
      <c r="LE855" s="154"/>
      <c r="LF855" s="154"/>
      <c r="LG855" s="154"/>
      <c r="LH855" s="154"/>
      <c r="LI855" s="154"/>
      <c r="LJ855" s="154"/>
      <c r="LK855" s="154"/>
      <c r="LL855" s="154"/>
      <c r="LM855" s="154"/>
      <c r="LN855" s="154"/>
      <c r="LO855" s="154"/>
      <c r="LP855" s="154"/>
      <c r="LQ855" s="154"/>
      <c r="LR855" s="154"/>
      <c r="LS855" s="154"/>
      <c r="LT855" s="154"/>
      <c r="LU855" s="154"/>
      <c r="LV855" s="154"/>
      <c r="LW855" s="154"/>
      <c r="LX855" s="154"/>
      <c r="LY855" s="154"/>
      <c r="LZ855" s="154"/>
      <c r="MA855" s="154"/>
      <c r="MB855" s="154"/>
      <c r="MC855" s="154"/>
      <c r="MD855" s="154"/>
      <c r="ME855" s="154"/>
      <c r="MF855" s="154"/>
      <c r="MG855" s="154"/>
      <c r="MH855" s="154"/>
      <c r="MI855" s="154"/>
      <c r="MJ855" s="154"/>
      <c r="MK855" s="154"/>
      <c r="ML855" s="154"/>
      <c r="MM855" s="154"/>
      <c r="MN855" s="154"/>
      <c r="MO855" s="154"/>
      <c r="MP855" s="154"/>
      <c r="MQ855" s="154"/>
      <c r="MR855" s="154"/>
      <c r="MS855" s="154"/>
      <c r="MT855" s="154"/>
      <c r="MU855" s="154"/>
      <c r="MV855" s="154"/>
      <c r="MW855" s="154"/>
      <c r="MX855" s="154"/>
      <c r="MY855" s="154"/>
      <c r="MZ855" s="154"/>
      <c r="NA855" s="154"/>
      <c r="NB855" s="154"/>
      <c r="NC855" s="154"/>
      <c r="ND855" s="154"/>
      <c r="NE855" s="154"/>
      <c r="NF855" s="154"/>
      <c r="NG855" s="154"/>
      <c r="NH855" s="154"/>
      <c r="NI855" s="154"/>
      <c r="NJ855" s="154"/>
      <c r="NK855" s="154"/>
      <c r="NL855" s="154"/>
      <c r="NM855" s="154"/>
      <c r="NN855" s="154"/>
      <c r="NO855" s="154"/>
      <c r="NP855" s="154"/>
      <c r="NQ855" s="154"/>
      <c r="NR855" s="154"/>
      <c r="NS855" s="154"/>
      <c r="NT855" s="154"/>
      <c r="NU855" s="154"/>
      <c r="NV855" s="154"/>
      <c r="NW855" s="154"/>
      <c r="NX855" s="154"/>
      <c r="NY855" s="154"/>
      <c r="NZ855" s="154"/>
      <c r="OA855" s="154"/>
      <c r="OB855" s="154"/>
      <c r="OC855" s="154"/>
      <c r="OD855" s="154"/>
      <c r="OE855" s="154"/>
      <c r="OF855" s="154"/>
      <c r="OG855" s="154"/>
      <c r="OH855" s="154"/>
      <c r="OI855" s="154"/>
      <c r="OJ855" s="154"/>
      <c r="OK855" s="154"/>
      <c r="OL855" s="154"/>
      <c r="OM855" s="154"/>
      <c r="ON855" s="154"/>
      <c r="OO855" s="154"/>
      <c r="OP855" s="154"/>
      <c r="OQ855" s="154"/>
      <c r="OR855" s="154"/>
      <c r="OS855" s="154"/>
      <c r="OT855" s="154"/>
      <c r="OU855" s="154"/>
      <c r="OV855" s="154"/>
      <c r="OW855" s="154"/>
      <c r="OX855" s="154"/>
      <c r="OY855" s="154"/>
      <c r="OZ855" s="154"/>
      <c r="PA855" s="154"/>
      <c r="PB855" s="154"/>
      <c r="PC855" s="154"/>
      <c r="PD855" s="154"/>
      <c r="PE855" s="154"/>
      <c r="PF855" s="154"/>
      <c r="PG855" s="154"/>
      <c r="PH855" s="154"/>
      <c r="PI855" s="154"/>
      <c r="PJ855" s="154"/>
      <c r="PK855" s="154"/>
      <c r="PL855" s="154"/>
      <c r="PM855" s="154"/>
      <c r="PN855" s="154"/>
      <c r="PO855" s="154"/>
      <c r="PP855" s="154"/>
      <c r="PQ855" s="154"/>
      <c r="PR855" s="154"/>
      <c r="PS855" s="154"/>
      <c r="PT855" s="154"/>
      <c r="PU855" s="154"/>
      <c r="PV855" s="154"/>
      <c r="PW855" s="154"/>
      <c r="PX855" s="154"/>
      <c r="PY855" s="154"/>
      <c r="PZ855" s="154"/>
      <c r="QA855" s="154"/>
      <c r="QB855" s="154"/>
      <c r="QC855" s="154"/>
      <c r="QD855" s="154"/>
      <c r="QE855" s="154"/>
      <c r="QF855" s="154"/>
      <c r="QG855" s="154"/>
      <c r="QH855" s="154"/>
      <c r="QI855" s="154"/>
      <c r="QJ855" s="154"/>
      <c r="QK855" s="154"/>
      <c r="QL855" s="154"/>
      <c r="QM855" s="154"/>
      <c r="QN855" s="154"/>
      <c r="QO855" s="154"/>
      <c r="QP855" s="154"/>
      <c r="QQ855" s="154"/>
      <c r="QR855" s="154"/>
      <c r="QS855" s="154"/>
      <c r="QT855" s="154"/>
      <c r="QU855" s="154"/>
      <c r="QV855" s="154"/>
      <c r="QW855" s="154"/>
      <c r="QX855" s="154"/>
      <c r="QY855" s="154"/>
      <c r="QZ855" s="154"/>
      <c r="RA855" s="154"/>
      <c r="RB855" s="154"/>
      <c r="RC855" s="154"/>
      <c r="RD855" s="154"/>
      <c r="RE855" s="154"/>
      <c r="RF855" s="154"/>
      <c r="RG855" s="154"/>
      <c r="RH855" s="154"/>
      <c r="RI855" s="154"/>
      <c r="RJ855" s="154"/>
      <c r="RK855" s="154"/>
      <c r="RL855" s="154"/>
      <c r="RM855" s="154"/>
      <c r="RN855" s="154"/>
      <c r="RO855" s="154"/>
      <c r="RP855" s="154"/>
      <c r="RQ855" s="154"/>
      <c r="RR855" s="154"/>
      <c r="RS855" s="154"/>
      <c r="RT855" s="154"/>
      <c r="RU855" s="154"/>
      <c r="RV855" s="154"/>
      <c r="RW855" s="154"/>
      <c r="RX855" s="154"/>
      <c r="RY855" s="154"/>
      <c r="RZ855" s="154"/>
      <c r="SA855" s="154"/>
      <c r="SB855" s="154"/>
      <c r="SC855" s="154"/>
      <c r="SD855" s="154"/>
      <c r="SE855" s="154"/>
      <c r="SF855" s="154"/>
      <c r="SG855" s="154"/>
      <c r="SH855" s="154"/>
      <c r="SI855" s="154"/>
      <c r="SJ855" s="154"/>
      <c r="SK855" s="154"/>
      <c r="SL855" s="154"/>
      <c r="SM855" s="154"/>
      <c r="SN855" s="154"/>
      <c r="SO855" s="154"/>
      <c r="SP855" s="154"/>
      <c r="SQ855" s="154"/>
      <c r="SR855" s="154"/>
      <c r="SS855" s="154"/>
      <c r="ST855" s="154"/>
      <c r="SU855" s="154"/>
      <c r="SV855" s="154"/>
      <c r="SW855" s="154"/>
      <c r="SX855" s="154"/>
      <c r="SY855" s="154"/>
      <c r="SZ855" s="154"/>
      <c r="TA855" s="154"/>
      <c r="TB855" s="154"/>
      <c r="TC855" s="154"/>
      <c r="TD855" s="154"/>
      <c r="TE855" s="154"/>
      <c r="TF855" s="154"/>
      <c r="TG855" s="154"/>
      <c r="TH855" s="154"/>
      <c r="TI855" s="154"/>
      <c r="TJ855" s="154"/>
      <c r="TK855" s="154"/>
      <c r="TL855" s="154"/>
      <c r="TM855" s="154"/>
      <c r="TN855" s="154"/>
      <c r="TO855" s="154"/>
      <c r="TP855" s="154"/>
      <c r="TQ855" s="154"/>
      <c r="TR855" s="154"/>
      <c r="TS855" s="154"/>
      <c r="TT855" s="154"/>
      <c r="TU855" s="154"/>
      <c r="TV855" s="154"/>
      <c r="TW855" s="154"/>
      <c r="TX855" s="154"/>
      <c r="TY855" s="154"/>
      <c r="TZ855" s="154"/>
      <c r="UA855" s="154"/>
      <c r="UB855" s="154"/>
      <c r="UC855" s="154"/>
      <c r="UD855" s="154"/>
      <c r="UE855" s="154"/>
      <c r="UF855" s="154"/>
      <c r="UG855" s="154"/>
      <c r="UH855" s="154"/>
      <c r="UI855" s="154"/>
      <c r="UJ855" s="154"/>
      <c r="UK855" s="154"/>
      <c r="UL855" s="154"/>
      <c r="UM855" s="154"/>
      <c r="UN855" s="154"/>
      <c r="UO855" s="154"/>
      <c r="UP855" s="154"/>
      <c r="UQ855" s="154"/>
      <c r="UR855" s="154"/>
      <c r="US855" s="154"/>
      <c r="UT855" s="154"/>
      <c r="UU855" s="154"/>
      <c r="UV855" s="154"/>
      <c r="UW855" s="154"/>
      <c r="UX855" s="154"/>
      <c r="UY855" s="154"/>
      <c r="UZ855" s="154"/>
      <c r="VA855" s="154"/>
      <c r="VB855" s="154"/>
      <c r="VC855" s="154"/>
      <c r="VD855" s="154"/>
      <c r="VE855" s="154"/>
      <c r="VF855" s="154"/>
      <c r="VG855" s="154"/>
      <c r="VH855" s="154"/>
      <c r="VI855" s="154"/>
      <c r="VJ855" s="154"/>
      <c r="VK855" s="154"/>
      <c r="VL855" s="154"/>
      <c r="VM855" s="154"/>
      <c r="VN855" s="154"/>
      <c r="VO855" s="154"/>
      <c r="VP855" s="154"/>
      <c r="VQ855" s="154"/>
      <c r="VR855" s="154"/>
      <c r="VS855" s="154"/>
      <c r="VT855" s="154"/>
      <c r="VU855" s="154"/>
      <c r="VV855" s="154"/>
      <c r="VW855" s="154"/>
    </row>
    <row r="856" spans="1:595" s="153" customFormat="1" ht="22.5" customHeight="1">
      <c r="A856" s="798"/>
      <c r="B856" s="685"/>
      <c r="C856" s="676"/>
      <c r="D856" s="680"/>
      <c r="E856" s="683"/>
      <c r="F856" s="654"/>
      <c r="G856" s="684"/>
      <c r="H856" s="654"/>
      <c r="I856" s="200" t="s">
        <v>16</v>
      </c>
      <c r="J856" s="200" t="s">
        <v>42</v>
      </c>
      <c r="K856" s="175" t="s">
        <v>1733</v>
      </c>
      <c r="L856" s="200" t="s">
        <v>36</v>
      </c>
      <c r="M856" s="155">
        <v>106800</v>
      </c>
      <c r="N856" s="155">
        <v>106800</v>
      </c>
      <c r="O856" s="155">
        <v>109900</v>
      </c>
      <c r="P856" s="199">
        <v>150000</v>
      </c>
      <c r="Q856" s="155">
        <v>200300</v>
      </c>
      <c r="R856" s="155">
        <v>200300</v>
      </c>
      <c r="S856" s="546">
        <v>3</v>
      </c>
      <c r="AU856" s="154"/>
      <c r="AV856" s="154"/>
      <c r="AW856" s="154"/>
      <c r="AX856" s="154"/>
      <c r="AY856" s="154"/>
      <c r="AZ856" s="154"/>
      <c r="BA856" s="154"/>
      <c r="BB856" s="154"/>
      <c r="BC856" s="154"/>
      <c r="BD856" s="154"/>
      <c r="BE856" s="154"/>
      <c r="BF856" s="154"/>
      <c r="BG856" s="154"/>
      <c r="BH856" s="154"/>
      <c r="BI856" s="154"/>
      <c r="BJ856" s="154"/>
      <c r="BK856" s="154"/>
      <c r="BL856" s="154"/>
      <c r="BM856" s="154"/>
      <c r="BN856" s="154"/>
      <c r="BO856" s="154"/>
      <c r="BP856" s="154"/>
      <c r="BQ856" s="154"/>
      <c r="BR856" s="154"/>
      <c r="BS856" s="154"/>
      <c r="BT856" s="154"/>
      <c r="BU856" s="154"/>
      <c r="BV856" s="154"/>
      <c r="BW856" s="154"/>
      <c r="BX856" s="154"/>
      <c r="BY856" s="154"/>
      <c r="BZ856" s="154"/>
      <c r="CA856" s="154"/>
      <c r="CB856" s="154"/>
      <c r="CC856" s="154"/>
      <c r="CD856" s="154"/>
      <c r="CE856" s="154"/>
      <c r="CF856" s="154"/>
      <c r="CG856" s="154"/>
      <c r="CH856" s="154"/>
      <c r="CI856" s="154"/>
      <c r="CJ856" s="154"/>
      <c r="CK856" s="154"/>
      <c r="CL856" s="154"/>
      <c r="CM856" s="154"/>
      <c r="CN856" s="154"/>
      <c r="CO856" s="154"/>
      <c r="CP856" s="154"/>
      <c r="CQ856" s="154"/>
      <c r="CR856" s="154"/>
      <c r="CS856" s="154"/>
      <c r="CT856" s="154"/>
      <c r="CU856" s="154"/>
      <c r="CV856" s="154"/>
      <c r="CW856" s="154"/>
      <c r="CX856" s="154"/>
      <c r="CY856" s="154"/>
      <c r="CZ856" s="154"/>
      <c r="DA856" s="154"/>
      <c r="DB856" s="154"/>
      <c r="DC856" s="154"/>
      <c r="DD856" s="154"/>
      <c r="DE856" s="154"/>
      <c r="DF856" s="154"/>
      <c r="DG856" s="154"/>
      <c r="DH856" s="154"/>
      <c r="DI856" s="154"/>
      <c r="DJ856" s="154"/>
      <c r="DK856" s="154"/>
      <c r="DL856" s="154"/>
      <c r="DM856" s="154"/>
      <c r="DN856" s="154"/>
      <c r="DO856" s="154"/>
      <c r="DP856" s="154"/>
      <c r="DQ856" s="154"/>
      <c r="DR856" s="154"/>
      <c r="DS856" s="154"/>
      <c r="DT856" s="154"/>
      <c r="DU856" s="154"/>
      <c r="DV856" s="154"/>
      <c r="DW856" s="154"/>
      <c r="DX856" s="154"/>
      <c r="DY856" s="154"/>
      <c r="DZ856" s="154"/>
      <c r="EA856" s="154"/>
      <c r="EB856" s="154"/>
      <c r="EC856" s="154"/>
      <c r="ED856" s="154"/>
      <c r="EE856" s="154"/>
      <c r="EF856" s="154"/>
      <c r="EG856" s="154"/>
      <c r="EH856" s="154"/>
      <c r="EI856" s="154"/>
      <c r="EJ856" s="154"/>
      <c r="EK856" s="154"/>
      <c r="EL856" s="154"/>
      <c r="EM856" s="154"/>
      <c r="EN856" s="154"/>
      <c r="EO856" s="154"/>
      <c r="EP856" s="154"/>
      <c r="EQ856" s="154"/>
      <c r="ER856" s="154"/>
      <c r="ES856" s="154"/>
      <c r="ET856" s="154"/>
      <c r="EU856" s="154"/>
      <c r="EV856" s="154"/>
      <c r="EW856" s="154"/>
      <c r="EX856" s="154"/>
      <c r="EY856" s="154"/>
      <c r="EZ856" s="154"/>
      <c r="FA856" s="154"/>
      <c r="FB856" s="154"/>
      <c r="FC856" s="154"/>
      <c r="FD856" s="154"/>
      <c r="FE856" s="154"/>
      <c r="FF856" s="154"/>
      <c r="FG856" s="154"/>
      <c r="FH856" s="154"/>
      <c r="FI856" s="154"/>
      <c r="FJ856" s="154"/>
      <c r="FK856" s="154"/>
      <c r="FL856" s="154"/>
      <c r="FM856" s="154"/>
      <c r="FN856" s="154"/>
      <c r="FO856" s="154"/>
      <c r="FP856" s="154"/>
      <c r="FQ856" s="154"/>
      <c r="FR856" s="154"/>
      <c r="FS856" s="154"/>
      <c r="FT856" s="154"/>
      <c r="FU856" s="154"/>
      <c r="FV856" s="154"/>
      <c r="FW856" s="154"/>
      <c r="FX856" s="154"/>
      <c r="FY856" s="154"/>
      <c r="FZ856" s="154"/>
      <c r="GA856" s="154"/>
      <c r="GB856" s="154"/>
      <c r="GC856" s="154"/>
      <c r="GD856" s="154"/>
      <c r="GE856" s="154"/>
      <c r="GF856" s="154"/>
      <c r="GG856" s="154"/>
      <c r="GH856" s="154"/>
      <c r="GI856" s="154"/>
      <c r="GJ856" s="154"/>
      <c r="GK856" s="154"/>
      <c r="GL856" s="154"/>
      <c r="GM856" s="154"/>
      <c r="GN856" s="154"/>
      <c r="GO856" s="154"/>
      <c r="GP856" s="154"/>
      <c r="GQ856" s="154"/>
      <c r="GR856" s="154"/>
      <c r="GS856" s="154"/>
      <c r="GT856" s="154"/>
      <c r="GU856" s="154"/>
      <c r="GV856" s="154"/>
      <c r="GW856" s="154"/>
      <c r="GX856" s="154"/>
      <c r="GY856" s="154"/>
      <c r="GZ856" s="154"/>
      <c r="HA856" s="154"/>
      <c r="HB856" s="154"/>
      <c r="HC856" s="154"/>
      <c r="HD856" s="154"/>
      <c r="HE856" s="154"/>
      <c r="HF856" s="154"/>
      <c r="HG856" s="154"/>
      <c r="HH856" s="154"/>
      <c r="HI856" s="154"/>
      <c r="HJ856" s="154"/>
      <c r="HK856" s="154"/>
      <c r="HL856" s="154"/>
      <c r="HM856" s="154"/>
      <c r="HN856" s="154"/>
      <c r="HO856" s="154"/>
      <c r="HP856" s="154"/>
      <c r="HQ856" s="154"/>
      <c r="HR856" s="154"/>
      <c r="HS856" s="154"/>
      <c r="HT856" s="154"/>
      <c r="HU856" s="154"/>
      <c r="HV856" s="154"/>
      <c r="HW856" s="154"/>
      <c r="HX856" s="154"/>
      <c r="HY856" s="154"/>
      <c r="HZ856" s="154"/>
      <c r="IA856" s="154"/>
      <c r="IB856" s="154"/>
      <c r="IC856" s="154"/>
      <c r="ID856" s="154"/>
      <c r="IE856" s="154"/>
      <c r="IF856" s="154"/>
      <c r="IG856" s="154"/>
      <c r="IH856" s="154"/>
      <c r="II856" s="154"/>
      <c r="IJ856" s="154"/>
      <c r="IK856" s="154"/>
      <c r="IL856" s="154"/>
      <c r="IM856" s="154"/>
      <c r="IN856" s="154"/>
      <c r="IO856" s="154"/>
      <c r="IP856" s="154"/>
      <c r="IQ856" s="154"/>
      <c r="IR856" s="154"/>
      <c r="IS856" s="154"/>
      <c r="IT856" s="154"/>
      <c r="IU856" s="154"/>
      <c r="IV856" s="154"/>
      <c r="IW856" s="154"/>
      <c r="IX856" s="154"/>
      <c r="IY856" s="154"/>
      <c r="IZ856" s="154"/>
      <c r="JA856" s="154"/>
      <c r="JB856" s="154"/>
      <c r="JC856" s="154"/>
      <c r="JD856" s="154"/>
      <c r="JE856" s="154"/>
      <c r="JF856" s="154"/>
      <c r="JG856" s="154"/>
      <c r="JH856" s="154"/>
      <c r="JI856" s="154"/>
      <c r="JJ856" s="154"/>
      <c r="JK856" s="154"/>
      <c r="JL856" s="154"/>
      <c r="JM856" s="154"/>
      <c r="JN856" s="154"/>
      <c r="JO856" s="154"/>
      <c r="JP856" s="154"/>
      <c r="JQ856" s="154"/>
      <c r="JR856" s="154"/>
      <c r="JS856" s="154"/>
      <c r="JT856" s="154"/>
      <c r="JU856" s="154"/>
      <c r="JV856" s="154"/>
      <c r="JW856" s="154"/>
      <c r="JX856" s="154"/>
      <c r="JY856" s="154"/>
      <c r="JZ856" s="154"/>
      <c r="KA856" s="154"/>
      <c r="KB856" s="154"/>
      <c r="KC856" s="154"/>
      <c r="KD856" s="154"/>
      <c r="KE856" s="154"/>
      <c r="KF856" s="154"/>
      <c r="KG856" s="154"/>
      <c r="KH856" s="154"/>
      <c r="KI856" s="154"/>
      <c r="KJ856" s="154"/>
      <c r="KK856" s="154"/>
      <c r="KL856" s="154"/>
      <c r="KM856" s="154"/>
      <c r="KN856" s="154"/>
      <c r="KO856" s="154"/>
      <c r="KP856" s="154"/>
      <c r="KQ856" s="154"/>
      <c r="KR856" s="154"/>
      <c r="KS856" s="154"/>
      <c r="KT856" s="154"/>
      <c r="KU856" s="154"/>
      <c r="KV856" s="154"/>
      <c r="KW856" s="154"/>
      <c r="KX856" s="154"/>
      <c r="KY856" s="154"/>
      <c r="KZ856" s="154"/>
      <c r="LA856" s="154"/>
      <c r="LB856" s="154"/>
      <c r="LC856" s="154"/>
      <c r="LD856" s="154"/>
      <c r="LE856" s="154"/>
      <c r="LF856" s="154"/>
      <c r="LG856" s="154"/>
      <c r="LH856" s="154"/>
      <c r="LI856" s="154"/>
      <c r="LJ856" s="154"/>
      <c r="LK856" s="154"/>
      <c r="LL856" s="154"/>
      <c r="LM856" s="154"/>
      <c r="LN856" s="154"/>
      <c r="LO856" s="154"/>
      <c r="LP856" s="154"/>
      <c r="LQ856" s="154"/>
      <c r="LR856" s="154"/>
      <c r="LS856" s="154"/>
      <c r="LT856" s="154"/>
      <c r="LU856" s="154"/>
      <c r="LV856" s="154"/>
      <c r="LW856" s="154"/>
      <c r="LX856" s="154"/>
      <c r="LY856" s="154"/>
      <c r="LZ856" s="154"/>
      <c r="MA856" s="154"/>
      <c r="MB856" s="154"/>
      <c r="MC856" s="154"/>
      <c r="MD856" s="154"/>
      <c r="ME856" s="154"/>
      <c r="MF856" s="154"/>
      <c r="MG856" s="154"/>
      <c r="MH856" s="154"/>
      <c r="MI856" s="154"/>
      <c r="MJ856" s="154"/>
      <c r="MK856" s="154"/>
      <c r="ML856" s="154"/>
      <c r="MM856" s="154"/>
      <c r="MN856" s="154"/>
      <c r="MO856" s="154"/>
      <c r="MP856" s="154"/>
      <c r="MQ856" s="154"/>
      <c r="MR856" s="154"/>
      <c r="MS856" s="154"/>
      <c r="MT856" s="154"/>
      <c r="MU856" s="154"/>
      <c r="MV856" s="154"/>
      <c r="MW856" s="154"/>
      <c r="MX856" s="154"/>
      <c r="MY856" s="154"/>
      <c r="MZ856" s="154"/>
      <c r="NA856" s="154"/>
      <c r="NB856" s="154"/>
      <c r="NC856" s="154"/>
      <c r="ND856" s="154"/>
      <c r="NE856" s="154"/>
      <c r="NF856" s="154"/>
      <c r="NG856" s="154"/>
      <c r="NH856" s="154"/>
      <c r="NI856" s="154"/>
      <c r="NJ856" s="154"/>
      <c r="NK856" s="154"/>
      <c r="NL856" s="154"/>
      <c r="NM856" s="154"/>
      <c r="NN856" s="154"/>
      <c r="NO856" s="154"/>
      <c r="NP856" s="154"/>
      <c r="NQ856" s="154"/>
      <c r="NR856" s="154"/>
      <c r="NS856" s="154"/>
      <c r="NT856" s="154"/>
      <c r="NU856" s="154"/>
      <c r="NV856" s="154"/>
      <c r="NW856" s="154"/>
      <c r="NX856" s="154"/>
      <c r="NY856" s="154"/>
      <c r="NZ856" s="154"/>
      <c r="OA856" s="154"/>
      <c r="OB856" s="154"/>
      <c r="OC856" s="154"/>
      <c r="OD856" s="154"/>
      <c r="OE856" s="154"/>
      <c r="OF856" s="154"/>
      <c r="OG856" s="154"/>
      <c r="OH856" s="154"/>
      <c r="OI856" s="154"/>
      <c r="OJ856" s="154"/>
      <c r="OK856" s="154"/>
      <c r="OL856" s="154"/>
      <c r="OM856" s="154"/>
      <c r="ON856" s="154"/>
      <c r="OO856" s="154"/>
      <c r="OP856" s="154"/>
      <c r="OQ856" s="154"/>
      <c r="OR856" s="154"/>
      <c r="OS856" s="154"/>
      <c r="OT856" s="154"/>
      <c r="OU856" s="154"/>
      <c r="OV856" s="154"/>
      <c r="OW856" s="154"/>
      <c r="OX856" s="154"/>
      <c r="OY856" s="154"/>
      <c r="OZ856" s="154"/>
      <c r="PA856" s="154"/>
      <c r="PB856" s="154"/>
      <c r="PC856" s="154"/>
      <c r="PD856" s="154"/>
      <c r="PE856" s="154"/>
      <c r="PF856" s="154"/>
      <c r="PG856" s="154"/>
      <c r="PH856" s="154"/>
      <c r="PI856" s="154"/>
      <c r="PJ856" s="154"/>
      <c r="PK856" s="154"/>
      <c r="PL856" s="154"/>
      <c r="PM856" s="154"/>
      <c r="PN856" s="154"/>
      <c r="PO856" s="154"/>
      <c r="PP856" s="154"/>
      <c r="PQ856" s="154"/>
      <c r="PR856" s="154"/>
      <c r="PS856" s="154"/>
      <c r="PT856" s="154"/>
      <c r="PU856" s="154"/>
      <c r="PV856" s="154"/>
      <c r="PW856" s="154"/>
      <c r="PX856" s="154"/>
      <c r="PY856" s="154"/>
      <c r="PZ856" s="154"/>
      <c r="QA856" s="154"/>
      <c r="QB856" s="154"/>
      <c r="QC856" s="154"/>
      <c r="QD856" s="154"/>
      <c r="QE856" s="154"/>
      <c r="QF856" s="154"/>
      <c r="QG856" s="154"/>
      <c r="QH856" s="154"/>
      <c r="QI856" s="154"/>
      <c r="QJ856" s="154"/>
      <c r="QK856" s="154"/>
      <c r="QL856" s="154"/>
      <c r="QM856" s="154"/>
      <c r="QN856" s="154"/>
      <c r="QO856" s="154"/>
      <c r="QP856" s="154"/>
      <c r="QQ856" s="154"/>
      <c r="QR856" s="154"/>
      <c r="QS856" s="154"/>
      <c r="QT856" s="154"/>
      <c r="QU856" s="154"/>
      <c r="QV856" s="154"/>
      <c r="QW856" s="154"/>
      <c r="QX856" s="154"/>
      <c r="QY856" s="154"/>
      <c r="QZ856" s="154"/>
      <c r="RA856" s="154"/>
      <c r="RB856" s="154"/>
      <c r="RC856" s="154"/>
      <c r="RD856" s="154"/>
      <c r="RE856" s="154"/>
      <c r="RF856" s="154"/>
      <c r="RG856" s="154"/>
      <c r="RH856" s="154"/>
      <c r="RI856" s="154"/>
      <c r="RJ856" s="154"/>
      <c r="RK856" s="154"/>
      <c r="RL856" s="154"/>
      <c r="RM856" s="154"/>
      <c r="RN856" s="154"/>
      <c r="RO856" s="154"/>
      <c r="RP856" s="154"/>
      <c r="RQ856" s="154"/>
      <c r="RR856" s="154"/>
      <c r="RS856" s="154"/>
      <c r="RT856" s="154"/>
      <c r="RU856" s="154"/>
      <c r="RV856" s="154"/>
      <c r="RW856" s="154"/>
      <c r="RX856" s="154"/>
      <c r="RY856" s="154"/>
      <c r="RZ856" s="154"/>
      <c r="SA856" s="154"/>
      <c r="SB856" s="154"/>
      <c r="SC856" s="154"/>
      <c r="SD856" s="154"/>
      <c r="SE856" s="154"/>
      <c r="SF856" s="154"/>
      <c r="SG856" s="154"/>
      <c r="SH856" s="154"/>
      <c r="SI856" s="154"/>
      <c r="SJ856" s="154"/>
      <c r="SK856" s="154"/>
      <c r="SL856" s="154"/>
      <c r="SM856" s="154"/>
      <c r="SN856" s="154"/>
      <c r="SO856" s="154"/>
      <c r="SP856" s="154"/>
      <c r="SQ856" s="154"/>
      <c r="SR856" s="154"/>
      <c r="SS856" s="154"/>
      <c r="ST856" s="154"/>
      <c r="SU856" s="154"/>
      <c r="SV856" s="154"/>
      <c r="SW856" s="154"/>
      <c r="SX856" s="154"/>
      <c r="SY856" s="154"/>
      <c r="SZ856" s="154"/>
      <c r="TA856" s="154"/>
      <c r="TB856" s="154"/>
      <c r="TC856" s="154"/>
      <c r="TD856" s="154"/>
      <c r="TE856" s="154"/>
      <c r="TF856" s="154"/>
      <c r="TG856" s="154"/>
      <c r="TH856" s="154"/>
      <c r="TI856" s="154"/>
      <c r="TJ856" s="154"/>
      <c r="TK856" s="154"/>
      <c r="TL856" s="154"/>
      <c r="TM856" s="154"/>
      <c r="TN856" s="154"/>
      <c r="TO856" s="154"/>
      <c r="TP856" s="154"/>
      <c r="TQ856" s="154"/>
      <c r="TR856" s="154"/>
      <c r="TS856" s="154"/>
      <c r="TT856" s="154"/>
      <c r="TU856" s="154"/>
      <c r="TV856" s="154"/>
      <c r="TW856" s="154"/>
      <c r="TX856" s="154"/>
      <c r="TY856" s="154"/>
      <c r="TZ856" s="154"/>
      <c r="UA856" s="154"/>
      <c r="UB856" s="154"/>
      <c r="UC856" s="154"/>
      <c r="UD856" s="154"/>
      <c r="UE856" s="154"/>
      <c r="UF856" s="154"/>
      <c r="UG856" s="154"/>
      <c r="UH856" s="154"/>
      <c r="UI856" s="154"/>
      <c r="UJ856" s="154"/>
      <c r="UK856" s="154"/>
      <c r="UL856" s="154"/>
      <c r="UM856" s="154"/>
      <c r="UN856" s="154"/>
      <c r="UO856" s="154"/>
      <c r="UP856" s="154"/>
      <c r="UQ856" s="154"/>
      <c r="UR856" s="154"/>
      <c r="US856" s="154"/>
      <c r="UT856" s="154"/>
      <c r="UU856" s="154"/>
      <c r="UV856" s="154"/>
      <c r="UW856" s="154"/>
      <c r="UX856" s="154"/>
      <c r="UY856" s="154"/>
      <c r="UZ856" s="154"/>
      <c r="VA856" s="154"/>
      <c r="VB856" s="154"/>
      <c r="VC856" s="154"/>
      <c r="VD856" s="154"/>
      <c r="VE856" s="154"/>
      <c r="VF856" s="154"/>
      <c r="VG856" s="154"/>
      <c r="VH856" s="154"/>
      <c r="VI856" s="154"/>
      <c r="VJ856" s="154"/>
      <c r="VK856" s="154"/>
      <c r="VL856" s="154"/>
      <c r="VM856" s="154"/>
      <c r="VN856" s="154"/>
      <c r="VO856" s="154"/>
      <c r="VP856" s="154"/>
      <c r="VQ856" s="154"/>
      <c r="VR856" s="154"/>
      <c r="VS856" s="154"/>
      <c r="VT856" s="154"/>
      <c r="VU856" s="154"/>
      <c r="VV856" s="154"/>
      <c r="VW856" s="154"/>
    </row>
    <row r="857" spans="1:595" s="153" customFormat="1" ht="24.75" customHeight="1">
      <c r="A857" s="798"/>
      <c r="B857" s="685"/>
      <c r="C857" s="676"/>
      <c r="D857" s="680"/>
      <c r="E857" s="683"/>
      <c r="F857" s="654"/>
      <c r="G857" s="684"/>
      <c r="H857" s="654"/>
      <c r="I857" s="200" t="s">
        <v>16</v>
      </c>
      <c r="J857" s="200" t="s">
        <v>42</v>
      </c>
      <c r="K857" s="175" t="s">
        <v>1733</v>
      </c>
      <c r="L857" s="200" t="s">
        <v>705</v>
      </c>
      <c r="M857" s="155">
        <v>2070614.46</v>
      </c>
      <c r="N857" s="155">
        <v>2070614.46</v>
      </c>
      <c r="O857" s="155">
        <v>2200000</v>
      </c>
      <c r="P857" s="199">
        <v>2500000</v>
      </c>
      <c r="Q857" s="155">
        <v>3000000</v>
      </c>
      <c r="R857" s="155">
        <v>3000000</v>
      </c>
      <c r="S857" s="546">
        <v>3</v>
      </c>
      <c r="AU857" s="154"/>
      <c r="AV857" s="154"/>
      <c r="AW857" s="154"/>
      <c r="AX857" s="154"/>
      <c r="AY857" s="154"/>
      <c r="AZ857" s="154"/>
      <c r="BA857" s="154"/>
      <c r="BB857" s="154"/>
      <c r="BC857" s="154"/>
      <c r="BD857" s="154"/>
      <c r="BE857" s="154"/>
      <c r="BF857" s="154"/>
      <c r="BG857" s="154"/>
      <c r="BH857" s="154"/>
      <c r="BI857" s="154"/>
      <c r="BJ857" s="154"/>
      <c r="BK857" s="154"/>
      <c r="BL857" s="154"/>
      <c r="BM857" s="154"/>
      <c r="BN857" s="154"/>
      <c r="BO857" s="154"/>
      <c r="BP857" s="154"/>
      <c r="BQ857" s="154"/>
      <c r="BR857" s="154"/>
      <c r="BS857" s="154"/>
      <c r="BT857" s="154"/>
      <c r="BU857" s="154"/>
      <c r="BV857" s="154"/>
      <c r="BW857" s="154"/>
      <c r="BX857" s="154"/>
      <c r="BY857" s="154"/>
      <c r="BZ857" s="154"/>
      <c r="CA857" s="154"/>
      <c r="CB857" s="154"/>
      <c r="CC857" s="154"/>
      <c r="CD857" s="154"/>
      <c r="CE857" s="154"/>
      <c r="CF857" s="154"/>
      <c r="CG857" s="154"/>
      <c r="CH857" s="154"/>
      <c r="CI857" s="154"/>
      <c r="CJ857" s="154"/>
      <c r="CK857" s="154"/>
      <c r="CL857" s="154"/>
      <c r="CM857" s="154"/>
      <c r="CN857" s="154"/>
      <c r="CO857" s="154"/>
      <c r="CP857" s="154"/>
      <c r="CQ857" s="154"/>
      <c r="CR857" s="154"/>
      <c r="CS857" s="154"/>
      <c r="CT857" s="154"/>
      <c r="CU857" s="154"/>
      <c r="CV857" s="154"/>
      <c r="CW857" s="154"/>
      <c r="CX857" s="154"/>
      <c r="CY857" s="154"/>
      <c r="CZ857" s="154"/>
      <c r="DA857" s="154"/>
      <c r="DB857" s="154"/>
      <c r="DC857" s="154"/>
      <c r="DD857" s="154"/>
      <c r="DE857" s="154"/>
      <c r="DF857" s="154"/>
      <c r="DG857" s="154"/>
      <c r="DH857" s="154"/>
      <c r="DI857" s="154"/>
      <c r="DJ857" s="154"/>
      <c r="DK857" s="154"/>
      <c r="DL857" s="154"/>
      <c r="DM857" s="154"/>
      <c r="DN857" s="154"/>
      <c r="DO857" s="154"/>
      <c r="DP857" s="154"/>
      <c r="DQ857" s="154"/>
      <c r="DR857" s="154"/>
      <c r="DS857" s="154"/>
      <c r="DT857" s="154"/>
      <c r="DU857" s="154"/>
      <c r="DV857" s="154"/>
      <c r="DW857" s="154"/>
      <c r="DX857" s="154"/>
      <c r="DY857" s="154"/>
      <c r="DZ857" s="154"/>
      <c r="EA857" s="154"/>
      <c r="EB857" s="154"/>
      <c r="EC857" s="154"/>
      <c r="ED857" s="154"/>
      <c r="EE857" s="154"/>
      <c r="EF857" s="154"/>
      <c r="EG857" s="154"/>
      <c r="EH857" s="154"/>
      <c r="EI857" s="154"/>
      <c r="EJ857" s="154"/>
      <c r="EK857" s="154"/>
      <c r="EL857" s="154"/>
      <c r="EM857" s="154"/>
      <c r="EN857" s="154"/>
      <c r="EO857" s="154"/>
      <c r="EP857" s="154"/>
      <c r="EQ857" s="154"/>
      <c r="ER857" s="154"/>
      <c r="ES857" s="154"/>
      <c r="ET857" s="154"/>
      <c r="EU857" s="154"/>
      <c r="EV857" s="154"/>
      <c r="EW857" s="154"/>
      <c r="EX857" s="154"/>
      <c r="EY857" s="154"/>
      <c r="EZ857" s="154"/>
      <c r="FA857" s="154"/>
      <c r="FB857" s="154"/>
      <c r="FC857" s="154"/>
      <c r="FD857" s="154"/>
      <c r="FE857" s="154"/>
      <c r="FF857" s="154"/>
      <c r="FG857" s="154"/>
      <c r="FH857" s="154"/>
      <c r="FI857" s="154"/>
      <c r="FJ857" s="154"/>
      <c r="FK857" s="154"/>
      <c r="FL857" s="154"/>
      <c r="FM857" s="154"/>
      <c r="FN857" s="154"/>
      <c r="FO857" s="154"/>
      <c r="FP857" s="154"/>
      <c r="FQ857" s="154"/>
      <c r="FR857" s="154"/>
      <c r="FS857" s="154"/>
      <c r="FT857" s="154"/>
      <c r="FU857" s="154"/>
      <c r="FV857" s="154"/>
      <c r="FW857" s="154"/>
      <c r="FX857" s="154"/>
      <c r="FY857" s="154"/>
      <c r="FZ857" s="154"/>
      <c r="GA857" s="154"/>
      <c r="GB857" s="154"/>
      <c r="GC857" s="154"/>
      <c r="GD857" s="154"/>
      <c r="GE857" s="154"/>
      <c r="GF857" s="154"/>
      <c r="GG857" s="154"/>
      <c r="GH857" s="154"/>
      <c r="GI857" s="154"/>
      <c r="GJ857" s="154"/>
      <c r="GK857" s="154"/>
      <c r="GL857" s="154"/>
      <c r="GM857" s="154"/>
      <c r="GN857" s="154"/>
      <c r="GO857" s="154"/>
      <c r="GP857" s="154"/>
      <c r="GQ857" s="154"/>
      <c r="GR857" s="154"/>
      <c r="GS857" s="154"/>
      <c r="GT857" s="154"/>
      <c r="GU857" s="154"/>
      <c r="GV857" s="154"/>
      <c r="GW857" s="154"/>
      <c r="GX857" s="154"/>
      <c r="GY857" s="154"/>
      <c r="GZ857" s="154"/>
      <c r="HA857" s="154"/>
      <c r="HB857" s="154"/>
      <c r="HC857" s="154"/>
      <c r="HD857" s="154"/>
      <c r="HE857" s="154"/>
      <c r="HF857" s="154"/>
      <c r="HG857" s="154"/>
      <c r="HH857" s="154"/>
      <c r="HI857" s="154"/>
      <c r="HJ857" s="154"/>
      <c r="HK857" s="154"/>
      <c r="HL857" s="154"/>
      <c r="HM857" s="154"/>
      <c r="HN857" s="154"/>
      <c r="HO857" s="154"/>
      <c r="HP857" s="154"/>
      <c r="HQ857" s="154"/>
      <c r="HR857" s="154"/>
      <c r="HS857" s="154"/>
      <c r="HT857" s="154"/>
      <c r="HU857" s="154"/>
      <c r="HV857" s="154"/>
      <c r="HW857" s="154"/>
      <c r="HX857" s="154"/>
      <c r="HY857" s="154"/>
      <c r="HZ857" s="154"/>
      <c r="IA857" s="154"/>
      <c r="IB857" s="154"/>
      <c r="IC857" s="154"/>
      <c r="ID857" s="154"/>
      <c r="IE857" s="154"/>
      <c r="IF857" s="154"/>
      <c r="IG857" s="154"/>
      <c r="IH857" s="154"/>
      <c r="II857" s="154"/>
      <c r="IJ857" s="154"/>
      <c r="IK857" s="154"/>
      <c r="IL857" s="154"/>
      <c r="IM857" s="154"/>
      <c r="IN857" s="154"/>
      <c r="IO857" s="154"/>
      <c r="IP857" s="154"/>
      <c r="IQ857" s="154"/>
      <c r="IR857" s="154"/>
      <c r="IS857" s="154"/>
      <c r="IT857" s="154"/>
      <c r="IU857" s="154"/>
      <c r="IV857" s="154"/>
      <c r="IW857" s="154"/>
      <c r="IX857" s="154"/>
      <c r="IY857" s="154"/>
      <c r="IZ857" s="154"/>
      <c r="JA857" s="154"/>
      <c r="JB857" s="154"/>
      <c r="JC857" s="154"/>
      <c r="JD857" s="154"/>
      <c r="JE857" s="154"/>
      <c r="JF857" s="154"/>
      <c r="JG857" s="154"/>
      <c r="JH857" s="154"/>
      <c r="JI857" s="154"/>
      <c r="JJ857" s="154"/>
      <c r="JK857" s="154"/>
      <c r="JL857" s="154"/>
      <c r="JM857" s="154"/>
      <c r="JN857" s="154"/>
      <c r="JO857" s="154"/>
      <c r="JP857" s="154"/>
      <c r="JQ857" s="154"/>
      <c r="JR857" s="154"/>
      <c r="JS857" s="154"/>
      <c r="JT857" s="154"/>
      <c r="JU857" s="154"/>
      <c r="JV857" s="154"/>
      <c r="JW857" s="154"/>
      <c r="JX857" s="154"/>
      <c r="JY857" s="154"/>
      <c r="JZ857" s="154"/>
      <c r="KA857" s="154"/>
      <c r="KB857" s="154"/>
      <c r="KC857" s="154"/>
      <c r="KD857" s="154"/>
      <c r="KE857" s="154"/>
      <c r="KF857" s="154"/>
      <c r="KG857" s="154"/>
      <c r="KH857" s="154"/>
      <c r="KI857" s="154"/>
      <c r="KJ857" s="154"/>
      <c r="KK857" s="154"/>
      <c r="KL857" s="154"/>
      <c r="KM857" s="154"/>
      <c r="KN857" s="154"/>
      <c r="KO857" s="154"/>
      <c r="KP857" s="154"/>
      <c r="KQ857" s="154"/>
      <c r="KR857" s="154"/>
      <c r="KS857" s="154"/>
      <c r="KT857" s="154"/>
      <c r="KU857" s="154"/>
      <c r="KV857" s="154"/>
      <c r="KW857" s="154"/>
      <c r="KX857" s="154"/>
      <c r="KY857" s="154"/>
      <c r="KZ857" s="154"/>
      <c r="LA857" s="154"/>
      <c r="LB857" s="154"/>
      <c r="LC857" s="154"/>
      <c r="LD857" s="154"/>
      <c r="LE857" s="154"/>
      <c r="LF857" s="154"/>
      <c r="LG857" s="154"/>
      <c r="LH857" s="154"/>
      <c r="LI857" s="154"/>
      <c r="LJ857" s="154"/>
      <c r="LK857" s="154"/>
      <c r="LL857" s="154"/>
      <c r="LM857" s="154"/>
      <c r="LN857" s="154"/>
      <c r="LO857" s="154"/>
      <c r="LP857" s="154"/>
      <c r="LQ857" s="154"/>
      <c r="LR857" s="154"/>
      <c r="LS857" s="154"/>
      <c r="LT857" s="154"/>
      <c r="LU857" s="154"/>
      <c r="LV857" s="154"/>
      <c r="LW857" s="154"/>
      <c r="LX857" s="154"/>
      <c r="LY857" s="154"/>
      <c r="LZ857" s="154"/>
      <c r="MA857" s="154"/>
      <c r="MB857" s="154"/>
      <c r="MC857" s="154"/>
      <c r="MD857" s="154"/>
      <c r="ME857" s="154"/>
      <c r="MF857" s="154"/>
      <c r="MG857" s="154"/>
      <c r="MH857" s="154"/>
      <c r="MI857" s="154"/>
      <c r="MJ857" s="154"/>
      <c r="MK857" s="154"/>
      <c r="ML857" s="154"/>
      <c r="MM857" s="154"/>
      <c r="MN857" s="154"/>
      <c r="MO857" s="154"/>
      <c r="MP857" s="154"/>
      <c r="MQ857" s="154"/>
      <c r="MR857" s="154"/>
      <c r="MS857" s="154"/>
      <c r="MT857" s="154"/>
      <c r="MU857" s="154"/>
      <c r="MV857" s="154"/>
      <c r="MW857" s="154"/>
      <c r="MX857" s="154"/>
      <c r="MY857" s="154"/>
      <c r="MZ857" s="154"/>
      <c r="NA857" s="154"/>
      <c r="NB857" s="154"/>
      <c r="NC857" s="154"/>
      <c r="ND857" s="154"/>
      <c r="NE857" s="154"/>
      <c r="NF857" s="154"/>
      <c r="NG857" s="154"/>
      <c r="NH857" s="154"/>
      <c r="NI857" s="154"/>
      <c r="NJ857" s="154"/>
      <c r="NK857" s="154"/>
      <c r="NL857" s="154"/>
      <c r="NM857" s="154"/>
      <c r="NN857" s="154"/>
      <c r="NO857" s="154"/>
      <c r="NP857" s="154"/>
      <c r="NQ857" s="154"/>
      <c r="NR857" s="154"/>
      <c r="NS857" s="154"/>
      <c r="NT857" s="154"/>
      <c r="NU857" s="154"/>
      <c r="NV857" s="154"/>
      <c r="NW857" s="154"/>
      <c r="NX857" s="154"/>
      <c r="NY857" s="154"/>
      <c r="NZ857" s="154"/>
      <c r="OA857" s="154"/>
      <c r="OB857" s="154"/>
      <c r="OC857" s="154"/>
      <c r="OD857" s="154"/>
      <c r="OE857" s="154"/>
      <c r="OF857" s="154"/>
      <c r="OG857" s="154"/>
      <c r="OH857" s="154"/>
      <c r="OI857" s="154"/>
      <c r="OJ857" s="154"/>
      <c r="OK857" s="154"/>
      <c r="OL857" s="154"/>
      <c r="OM857" s="154"/>
      <c r="ON857" s="154"/>
      <c r="OO857" s="154"/>
      <c r="OP857" s="154"/>
      <c r="OQ857" s="154"/>
      <c r="OR857" s="154"/>
      <c r="OS857" s="154"/>
      <c r="OT857" s="154"/>
      <c r="OU857" s="154"/>
      <c r="OV857" s="154"/>
      <c r="OW857" s="154"/>
      <c r="OX857" s="154"/>
      <c r="OY857" s="154"/>
      <c r="OZ857" s="154"/>
      <c r="PA857" s="154"/>
      <c r="PB857" s="154"/>
      <c r="PC857" s="154"/>
      <c r="PD857" s="154"/>
      <c r="PE857" s="154"/>
      <c r="PF857" s="154"/>
      <c r="PG857" s="154"/>
      <c r="PH857" s="154"/>
      <c r="PI857" s="154"/>
      <c r="PJ857" s="154"/>
      <c r="PK857" s="154"/>
      <c r="PL857" s="154"/>
      <c r="PM857" s="154"/>
      <c r="PN857" s="154"/>
      <c r="PO857" s="154"/>
      <c r="PP857" s="154"/>
      <c r="PQ857" s="154"/>
      <c r="PR857" s="154"/>
      <c r="PS857" s="154"/>
      <c r="PT857" s="154"/>
      <c r="PU857" s="154"/>
      <c r="PV857" s="154"/>
      <c r="PW857" s="154"/>
      <c r="PX857" s="154"/>
      <c r="PY857" s="154"/>
      <c r="PZ857" s="154"/>
      <c r="QA857" s="154"/>
      <c r="QB857" s="154"/>
      <c r="QC857" s="154"/>
      <c r="QD857" s="154"/>
      <c r="QE857" s="154"/>
      <c r="QF857" s="154"/>
      <c r="QG857" s="154"/>
      <c r="QH857" s="154"/>
      <c r="QI857" s="154"/>
      <c r="QJ857" s="154"/>
      <c r="QK857" s="154"/>
      <c r="QL857" s="154"/>
      <c r="QM857" s="154"/>
      <c r="QN857" s="154"/>
      <c r="QO857" s="154"/>
      <c r="QP857" s="154"/>
      <c r="QQ857" s="154"/>
      <c r="QR857" s="154"/>
      <c r="QS857" s="154"/>
      <c r="QT857" s="154"/>
      <c r="QU857" s="154"/>
      <c r="QV857" s="154"/>
      <c r="QW857" s="154"/>
      <c r="QX857" s="154"/>
      <c r="QY857" s="154"/>
      <c r="QZ857" s="154"/>
      <c r="RA857" s="154"/>
      <c r="RB857" s="154"/>
      <c r="RC857" s="154"/>
      <c r="RD857" s="154"/>
      <c r="RE857" s="154"/>
      <c r="RF857" s="154"/>
      <c r="RG857" s="154"/>
      <c r="RH857" s="154"/>
      <c r="RI857" s="154"/>
      <c r="RJ857" s="154"/>
      <c r="RK857" s="154"/>
      <c r="RL857" s="154"/>
      <c r="RM857" s="154"/>
      <c r="RN857" s="154"/>
      <c r="RO857" s="154"/>
      <c r="RP857" s="154"/>
      <c r="RQ857" s="154"/>
      <c r="RR857" s="154"/>
      <c r="RS857" s="154"/>
      <c r="RT857" s="154"/>
      <c r="RU857" s="154"/>
      <c r="RV857" s="154"/>
      <c r="RW857" s="154"/>
      <c r="RX857" s="154"/>
      <c r="RY857" s="154"/>
      <c r="RZ857" s="154"/>
      <c r="SA857" s="154"/>
      <c r="SB857" s="154"/>
      <c r="SC857" s="154"/>
      <c r="SD857" s="154"/>
      <c r="SE857" s="154"/>
      <c r="SF857" s="154"/>
      <c r="SG857" s="154"/>
      <c r="SH857" s="154"/>
      <c r="SI857" s="154"/>
      <c r="SJ857" s="154"/>
      <c r="SK857" s="154"/>
      <c r="SL857" s="154"/>
      <c r="SM857" s="154"/>
      <c r="SN857" s="154"/>
      <c r="SO857" s="154"/>
      <c r="SP857" s="154"/>
      <c r="SQ857" s="154"/>
      <c r="SR857" s="154"/>
      <c r="SS857" s="154"/>
      <c r="ST857" s="154"/>
      <c r="SU857" s="154"/>
      <c r="SV857" s="154"/>
      <c r="SW857" s="154"/>
      <c r="SX857" s="154"/>
      <c r="SY857" s="154"/>
      <c r="SZ857" s="154"/>
      <c r="TA857" s="154"/>
      <c r="TB857" s="154"/>
      <c r="TC857" s="154"/>
      <c r="TD857" s="154"/>
      <c r="TE857" s="154"/>
      <c r="TF857" s="154"/>
      <c r="TG857" s="154"/>
      <c r="TH857" s="154"/>
      <c r="TI857" s="154"/>
      <c r="TJ857" s="154"/>
      <c r="TK857" s="154"/>
      <c r="TL857" s="154"/>
      <c r="TM857" s="154"/>
      <c r="TN857" s="154"/>
      <c r="TO857" s="154"/>
      <c r="TP857" s="154"/>
      <c r="TQ857" s="154"/>
      <c r="TR857" s="154"/>
      <c r="TS857" s="154"/>
      <c r="TT857" s="154"/>
      <c r="TU857" s="154"/>
      <c r="TV857" s="154"/>
      <c r="TW857" s="154"/>
      <c r="TX857" s="154"/>
      <c r="TY857" s="154"/>
      <c r="TZ857" s="154"/>
      <c r="UA857" s="154"/>
      <c r="UB857" s="154"/>
      <c r="UC857" s="154"/>
      <c r="UD857" s="154"/>
      <c r="UE857" s="154"/>
      <c r="UF857" s="154"/>
      <c r="UG857" s="154"/>
      <c r="UH857" s="154"/>
      <c r="UI857" s="154"/>
      <c r="UJ857" s="154"/>
      <c r="UK857" s="154"/>
      <c r="UL857" s="154"/>
      <c r="UM857" s="154"/>
      <c r="UN857" s="154"/>
      <c r="UO857" s="154"/>
      <c r="UP857" s="154"/>
      <c r="UQ857" s="154"/>
      <c r="UR857" s="154"/>
      <c r="US857" s="154"/>
      <c r="UT857" s="154"/>
      <c r="UU857" s="154"/>
      <c r="UV857" s="154"/>
      <c r="UW857" s="154"/>
      <c r="UX857" s="154"/>
      <c r="UY857" s="154"/>
      <c r="UZ857" s="154"/>
      <c r="VA857" s="154"/>
      <c r="VB857" s="154"/>
      <c r="VC857" s="154"/>
      <c r="VD857" s="154"/>
      <c r="VE857" s="154"/>
      <c r="VF857" s="154"/>
      <c r="VG857" s="154"/>
      <c r="VH857" s="154"/>
      <c r="VI857" s="154"/>
      <c r="VJ857" s="154"/>
      <c r="VK857" s="154"/>
      <c r="VL857" s="154"/>
      <c r="VM857" s="154"/>
      <c r="VN857" s="154"/>
      <c r="VO857" s="154"/>
      <c r="VP857" s="154"/>
      <c r="VQ857" s="154"/>
      <c r="VR857" s="154"/>
      <c r="VS857" s="154"/>
      <c r="VT857" s="154"/>
      <c r="VU857" s="154"/>
      <c r="VV857" s="154"/>
      <c r="VW857" s="154"/>
    </row>
    <row r="858" spans="1:595" s="153" customFormat="1" ht="18.75" customHeight="1">
      <c r="A858" s="798"/>
      <c r="B858" s="685"/>
      <c r="C858" s="676"/>
      <c r="D858" s="680"/>
      <c r="E858" s="683"/>
      <c r="F858" s="654"/>
      <c r="G858" s="684"/>
      <c r="H858" s="654"/>
      <c r="I858" s="200" t="s">
        <v>16</v>
      </c>
      <c r="J858" s="200" t="s">
        <v>42</v>
      </c>
      <c r="K858" s="175" t="s">
        <v>1733</v>
      </c>
      <c r="L858" s="200" t="s">
        <v>379</v>
      </c>
      <c r="M858" s="155">
        <v>10937385.539999999</v>
      </c>
      <c r="N858" s="155">
        <v>10937385.539999999</v>
      </c>
      <c r="O858" s="155">
        <v>11069804</v>
      </c>
      <c r="P858" s="168">
        <v>11910000</v>
      </c>
      <c r="Q858" s="161">
        <v>12252000</v>
      </c>
      <c r="R858" s="155">
        <v>12252000</v>
      </c>
      <c r="S858" s="545">
        <v>3</v>
      </c>
      <c r="AU858" s="154"/>
      <c r="AV858" s="154"/>
      <c r="AW858" s="154"/>
      <c r="AX858" s="154"/>
      <c r="AY858" s="154"/>
      <c r="AZ858" s="154"/>
      <c r="BA858" s="154"/>
      <c r="BB858" s="154"/>
      <c r="BC858" s="154"/>
      <c r="BD858" s="154"/>
      <c r="BE858" s="154"/>
      <c r="BF858" s="154"/>
      <c r="BG858" s="154"/>
      <c r="BH858" s="154"/>
      <c r="BI858" s="154"/>
      <c r="BJ858" s="154"/>
      <c r="BK858" s="154"/>
      <c r="BL858" s="154"/>
      <c r="BM858" s="154"/>
      <c r="BN858" s="154"/>
      <c r="BO858" s="154"/>
      <c r="BP858" s="154"/>
      <c r="BQ858" s="154"/>
      <c r="BR858" s="154"/>
      <c r="BS858" s="154"/>
      <c r="BT858" s="154"/>
      <c r="BU858" s="154"/>
      <c r="BV858" s="154"/>
      <c r="BW858" s="154"/>
      <c r="BX858" s="154"/>
      <c r="BY858" s="154"/>
      <c r="BZ858" s="154"/>
      <c r="CA858" s="154"/>
      <c r="CB858" s="154"/>
      <c r="CC858" s="154"/>
      <c r="CD858" s="154"/>
      <c r="CE858" s="154"/>
      <c r="CF858" s="154"/>
      <c r="CG858" s="154"/>
      <c r="CH858" s="154"/>
      <c r="CI858" s="154"/>
      <c r="CJ858" s="154"/>
      <c r="CK858" s="154"/>
      <c r="CL858" s="154"/>
      <c r="CM858" s="154"/>
      <c r="CN858" s="154"/>
      <c r="CO858" s="154"/>
      <c r="CP858" s="154"/>
      <c r="CQ858" s="154"/>
      <c r="CR858" s="154"/>
      <c r="CS858" s="154"/>
      <c r="CT858" s="154"/>
      <c r="CU858" s="154"/>
      <c r="CV858" s="154"/>
      <c r="CW858" s="154"/>
      <c r="CX858" s="154"/>
      <c r="CY858" s="154"/>
      <c r="CZ858" s="154"/>
      <c r="DA858" s="154"/>
      <c r="DB858" s="154"/>
      <c r="DC858" s="154"/>
      <c r="DD858" s="154"/>
      <c r="DE858" s="154"/>
      <c r="DF858" s="154"/>
      <c r="DG858" s="154"/>
      <c r="DH858" s="154"/>
      <c r="DI858" s="154"/>
      <c r="DJ858" s="154"/>
      <c r="DK858" s="154"/>
      <c r="DL858" s="154"/>
      <c r="DM858" s="154"/>
      <c r="DN858" s="154"/>
      <c r="DO858" s="154"/>
      <c r="DP858" s="154"/>
      <c r="DQ858" s="154"/>
      <c r="DR858" s="154"/>
      <c r="DS858" s="154"/>
      <c r="DT858" s="154"/>
      <c r="DU858" s="154"/>
      <c r="DV858" s="154"/>
      <c r="DW858" s="154"/>
      <c r="DX858" s="154"/>
      <c r="DY858" s="154"/>
      <c r="DZ858" s="154"/>
      <c r="EA858" s="154"/>
      <c r="EB858" s="154"/>
      <c r="EC858" s="154"/>
      <c r="ED858" s="154"/>
      <c r="EE858" s="154"/>
      <c r="EF858" s="154"/>
      <c r="EG858" s="154"/>
      <c r="EH858" s="154"/>
      <c r="EI858" s="154"/>
      <c r="EJ858" s="154"/>
      <c r="EK858" s="154"/>
      <c r="EL858" s="154"/>
      <c r="EM858" s="154"/>
      <c r="EN858" s="154"/>
      <c r="EO858" s="154"/>
      <c r="EP858" s="154"/>
      <c r="EQ858" s="154"/>
      <c r="ER858" s="154"/>
      <c r="ES858" s="154"/>
      <c r="ET858" s="154"/>
      <c r="EU858" s="154"/>
      <c r="EV858" s="154"/>
      <c r="EW858" s="154"/>
      <c r="EX858" s="154"/>
      <c r="EY858" s="154"/>
      <c r="EZ858" s="154"/>
      <c r="FA858" s="154"/>
      <c r="FB858" s="154"/>
      <c r="FC858" s="154"/>
      <c r="FD858" s="154"/>
      <c r="FE858" s="154"/>
      <c r="FF858" s="154"/>
      <c r="FG858" s="154"/>
      <c r="FH858" s="154"/>
      <c r="FI858" s="154"/>
      <c r="FJ858" s="154"/>
      <c r="FK858" s="154"/>
      <c r="FL858" s="154"/>
      <c r="FM858" s="154"/>
      <c r="FN858" s="154"/>
      <c r="FO858" s="154"/>
      <c r="FP858" s="154"/>
      <c r="FQ858" s="154"/>
      <c r="FR858" s="154"/>
      <c r="FS858" s="154"/>
      <c r="FT858" s="154"/>
      <c r="FU858" s="154"/>
      <c r="FV858" s="154"/>
      <c r="FW858" s="154"/>
      <c r="FX858" s="154"/>
      <c r="FY858" s="154"/>
      <c r="FZ858" s="154"/>
      <c r="GA858" s="154"/>
      <c r="GB858" s="154"/>
      <c r="GC858" s="154"/>
      <c r="GD858" s="154"/>
      <c r="GE858" s="154"/>
      <c r="GF858" s="154"/>
      <c r="GG858" s="154"/>
      <c r="GH858" s="154"/>
      <c r="GI858" s="154"/>
      <c r="GJ858" s="154"/>
      <c r="GK858" s="154"/>
      <c r="GL858" s="154"/>
      <c r="GM858" s="154"/>
      <c r="GN858" s="154"/>
      <c r="GO858" s="154"/>
      <c r="GP858" s="154"/>
      <c r="GQ858" s="154"/>
      <c r="GR858" s="154"/>
      <c r="GS858" s="154"/>
      <c r="GT858" s="154"/>
      <c r="GU858" s="154"/>
      <c r="GV858" s="154"/>
      <c r="GW858" s="154"/>
      <c r="GX858" s="154"/>
      <c r="GY858" s="154"/>
      <c r="GZ858" s="154"/>
      <c r="HA858" s="154"/>
      <c r="HB858" s="154"/>
      <c r="HC858" s="154"/>
      <c r="HD858" s="154"/>
      <c r="HE858" s="154"/>
      <c r="HF858" s="154"/>
      <c r="HG858" s="154"/>
      <c r="HH858" s="154"/>
      <c r="HI858" s="154"/>
      <c r="HJ858" s="154"/>
      <c r="HK858" s="154"/>
      <c r="HL858" s="154"/>
      <c r="HM858" s="154"/>
      <c r="HN858" s="154"/>
      <c r="HO858" s="154"/>
      <c r="HP858" s="154"/>
      <c r="HQ858" s="154"/>
      <c r="HR858" s="154"/>
      <c r="HS858" s="154"/>
      <c r="HT858" s="154"/>
      <c r="HU858" s="154"/>
      <c r="HV858" s="154"/>
      <c r="HW858" s="154"/>
      <c r="HX858" s="154"/>
      <c r="HY858" s="154"/>
      <c r="HZ858" s="154"/>
      <c r="IA858" s="154"/>
      <c r="IB858" s="154"/>
      <c r="IC858" s="154"/>
      <c r="ID858" s="154"/>
      <c r="IE858" s="154"/>
      <c r="IF858" s="154"/>
      <c r="IG858" s="154"/>
      <c r="IH858" s="154"/>
      <c r="II858" s="154"/>
      <c r="IJ858" s="154"/>
      <c r="IK858" s="154"/>
      <c r="IL858" s="154"/>
      <c r="IM858" s="154"/>
      <c r="IN858" s="154"/>
      <c r="IO858" s="154"/>
      <c r="IP858" s="154"/>
      <c r="IQ858" s="154"/>
      <c r="IR858" s="154"/>
      <c r="IS858" s="154"/>
      <c r="IT858" s="154"/>
      <c r="IU858" s="154"/>
      <c r="IV858" s="154"/>
      <c r="IW858" s="154"/>
      <c r="IX858" s="154"/>
      <c r="IY858" s="154"/>
      <c r="IZ858" s="154"/>
      <c r="JA858" s="154"/>
      <c r="JB858" s="154"/>
      <c r="JC858" s="154"/>
      <c r="JD858" s="154"/>
      <c r="JE858" s="154"/>
      <c r="JF858" s="154"/>
      <c r="JG858" s="154"/>
      <c r="JH858" s="154"/>
      <c r="JI858" s="154"/>
      <c r="JJ858" s="154"/>
      <c r="JK858" s="154"/>
      <c r="JL858" s="154"/>
      <c r="JM858" s="154"/>
      <c r="JN858" s="154"/>
      <c r="JO858" s="154"/>
      <c r="JP858" s="154"/>
      <c r="JQ858" s="154"/>
      <c r="JR858" s="154"/>
      <c r="JS858" s="154"/>
      <c r="JT858" s="154"/>
      <c r="JU858" s="154"/>
      <c r="JV858" s="154"/>
      <c r="JW858" s="154"/>
      <c r="JX858" s="154"/>
      <c r="JY858" s="154"/>
      <c r="JZ858" s="154"/>
      <c r="KA858" s="154"/>
      <c r="KB858" s="154"/>
      <c r="KC858" s="154"/>
      <c r="KD858" s="154"/>
      <c r="KE858" s="154"/>
      <c r="KF858" s="154"/>
      <c r="KG858" s="154"/>
      <c r="KH858" s="154"/>
      <c r="KI858" s="154"/>
      <c r="KJ858" s="154"/>
      <c r="KK858" s="154"/>
      <c r="KL858" s="154"/>
      <c r="KM858" s="154"/>
      <c r="KN858" s="154"/>
      <c r="KO858" s="154"/>
      <c r="KP858" s="154"/>
      <c r="KQ858" s="154"/>
      <c r="KR858" s="154"/>
      <c r="KS858" s="154"/>
      <c r="KT858" s="154"/>
      <c r="KU858" s="154"/>
      <c r="KV858" s="154"/>
      <c r="KW858" s="154"/>
      <c r="KX858" s="154"/>
      <c r="KY858" s="154"/>
      <c r="KZ858" s="154"/>
      <c r="LA858" s="154"/>
      <c r="LB858" s="154"/>
      <c r="LC858" s="154"/>
      <c r="LD858" s="154"/>
      <c r="LE858" s="154"/>
      <c r="LF858" s="154"/>
      <c r="LG858" s="154"/>
      <c r="LH858" s="154"/>
      <c r="LI858" s="154"/>
      <c r="LJ858" s="154"/>
      <c r="LK858" s="154"/>
      <c r="LL858" s="154"/>
      <c r="LM858" s="154"/>
      <c r="LN858" s="154"/>
      <c r="LO858" s="154"/>
      <c r="LP858" s="154"/>
      <c r="LQ858" s="154"/>
      <c r="LR858" s="154"/>
      <c r="LS858" s="154"/>
      <c r="LT858" s="154"/>
      <c r="LU858" s="154"/>
      <c r="LV858" s="154"/>
      <c r="LW858" s="154"/>
      <c r="LX858" s="154"/>
      <c r="LY858" s="154"/>
      <c r="LZ858" s="154"/>
      <c r="MA858" s="154"/>
      <c r="MB858" s="154"/>
      <c r="MC858" s="154"/>
      <c r="MD858" s="154"/>
      <c r="ME858" s="154"/>
      <c r="MF858" s="154"/>
      <c r="MG858" s="154"/>
      <c r="MH858" s="154"/>
      <c r="MI858" s="154"/>
      <c r="MJ858" s="154"/>
      <c r="MK858" s="154"/>
      <c r="ML858" s="154"/>
      <c r="MM858" s="154"/>
      <c r="MN858" s="154"/>
      <c r="MO858" s="154"/>
      <c r="MP858" s="154"/>
      <c r="MQ858" s="154"/>
      <c r="MR858" s="154"/>
      <c r="MS858" s="154"/>
      <c r="MT858" s="154"/>
      <c r="MU858" s="154"/>
      <c r="MV858" s="154"/>
      <c r="MW858" s="154"/>
      <c r="MX858" s="154"/>
      <c r="MY858" s="154"/>
      <c r="MZ858" s="154"/>
      <c r="NA858" s="154"/>
      <c r="NB858" s="154"/>
      <c r="NC858" s="154"/>
      <c r="ND858" s="154"/>
      <c r="NE858" s="154"/>
      <c r="NF858" s="154"/>
      <c r="NG858" s="154"/>
      <c r="NH858" s="154"/>
      <c r="NI858" s="154"/>
      <c r="NJ858" s="154"/>
      <c r="NK858" s="154"/>
      <c r="NL858" s="154"/>
      <c r="NM858" s="154"/>
      <c r="NN858" s="154"/>
      <c r="NO858" s="154"/>
      <c r="NP858" s="154"/>
      <c r="NQ858" s="154"/>
      <c r="NR858" s="154"/>
      <c r="NS858" s="154"/>
      <c r="NT858" s="154"/>
      <c r="NU858" s="154"/>
      <c r="NV858" s="154"/>
      <c r="NW858" s="154"/>
      <c r="NX858" s="154"/>
      <c r="NY858" s="154"/>
      <c r="NZ858" s="154"/>
      <c r="OA858" s="154"/>
      <c r="OB858" s="154"/>
      <c r="OC858" s="154"/>
      <c r="OD858" s="154"/>
      <c r="OE858" s="154"/>
      <c r="OF858" s="154"/>
      <c r="OG858" s="154"/>
      <c r="OH858" s="154"/>
      <c r="OI858" s="154"/>
      <c r="OJ858" s="154"/>
      <c r="OK858" s="154"/>
      <c r="OL858" s="154"/>
      <c r="OM858" s="154"/>
      <c r="ON858" s="154"/>
      <c r="OO858" s="154"/>
      <c r="OP858" s="154"/>
      <c r="OQ858" s="154"/>
      <c r="OR858" s="154"/>
      <c r="OS858" s="154"/>
      <c r="OT858" s="154"/>
      <c r="OU858" s="154"/>
      <c r="OV858" s="154"/>
      <c r="OW858" s="154"/>
      <c r="OX858" s="154"/>
      <c r="OY858" s="154"/>
      <c r="OZ858" s="154"/>
      <c r="PA858" s="154"/>
      <c r="PB858" s="154"/>
      <c r="PC858" s="154"/>
      <c r="PD858" s="154"/>
      <c r="PE858" s="154"/>
      <c r="PF858" s="154"/>
      <c r="PG858" s="154"/>
      <c r="PH858" s="154"/>
      <c r="PI858" s="154"/>
      <c r="PJ858" s="154"/>
      <c r="PK858" s="154"/>
      <c r="PL858" s="154"/>
      <c r="PM858" s="154"/>
      <c r="PN858" s="154"/>
      <c r="PO858" s="154"/>
      <c r="PP858" s="154"/>
      <c r="PQ858" s="154"/>
      <c r="PR858" s="154"/>
      <c r="PS858" s="154"/>
      <c r="PT858" s="154"/>
      <c r="PU858" s="154"/>
      <c r="PV858" s="154"/>
      <c r="PW858" s="154"/>
      <c r="PX858" s="154"/>
      <c r="PY858" s="154"/>
      <c r="PZ858" s="154"/>
      <c r="QA858" s="154"/>
      <c r="QB858" s="154"/>
      <c r="QC858" s="154"/>
      <c r="QD858" s="154"/>
      <c r="QE858" s="154"/>
      <c r="QF858" s="154"/>
      <c r="QG858" s="154"/>
      <c r="QH858" s="154"/>
      <c r="QI858" s="154"/>
      <c r="QJ858" s="154"/>
      <c r="QK858" s="154"/>
      <c r="QL858" s="154"/>
      <c r="QM858" s="154"/>
      <c r="QN858" s="154"/>
      <c r="QO858" s="154"/>
      <c r="QP858" s="154"/>
      <c r="QQ858" s="154"/>
      <c r="QR858" s="154"/>
      <c r="QS858" s="154"/>
      <c r="QT858" s="154"/>
      <c r="QU858" s="154"/>
      <c r="QV858" s="154"/>
      <c r="QW858" s="154"/>
      <c r="QX858" s="154"/>
      <c r="QY858" s="154"/>
      <c r="QZ858" s="154"/>
      <c r="RA858" s="154"/>
      <c r="RB858" s="154"/>
      <c r="RC858" s="154"/>
      <c r="RD858" s="154"/>
      <c r="RE858" s="154"/>
      <c r="RF858" s="154"/>
      <c r="RG858" s="154"/>
      <c r="RH858" s="154"/>
      <c r="RI858" s="154"/>
      <c r="RJ858" s="154"/>
      <c r="RK858" s="154"/>
      <c r="RL858" s="154"/>
      <c r="RM858" s="154"/>
      <c r="RN858" s="154"/>
      <c r="RO858" s="154"/>
      <c r="RP858" s="154"/>
      <c r="RQ858" s="154"/>
      <c r="RR858" s="154"/>
      <c r="RS858" s="154"/>
      <c r="RT858" s="154"/>
      <c r="RU858" s="154"/>
      <c r="RV858" s="154"/>
      <c r="RW858" s="154"/>
      <c r="RX858" s="154"/>
      <c r="RY858" s="154"/>
      <c r="RZ858" s="154"/>
      <c r="SA858" s="154"/>
      <c r="SB858" s="154"/>
      <c r="SC858" s="154"/>
      <c r="SD858" s="154"/>
      <c r="SE858" s="154"/>
      <c r="SF858" s="154"/>
      <c r="SG858" s="154"/>
      <c r="SH858" s="154"/>
      <c r="SI858" s="154"/>
      <c r="SJ858" s="154"/>
      <c r="SK858" s="154"/>
      <c r="SL858" s="154"/>
      <c r="SM858" s="154"/>
      <c r="SN858" s="154"/>
      <c r="SO858" s="154"/>
      <c r="SP858" s="154"/>
      <c r="SQ858" s="154"/>
      <c r="SR858" s="154"/>
      <c r="SS858" s="154"/>
      <c r="ST858" s="154"/>
      <c r="SU858" s="154"/>
      <c r="SV858" s="154"/>
      <c r="SW858" s="154"/>
      <c r="SX858" s="154"/>
      <c r="SY858" s="154"/>
      <c r="SZ858" s="154"/>
      <c r="TA858" s="154"/>
      <c r="TB858" s="154"/>
      <c r="TC858" s="154"/>
      <c r="TD858" s="154"/>
      <c r="TE858" s="154"/>
      <c r="TF858" s="154"/>
      <c r="TG858" s="154"/>
      <c r="TH858" s="154"/>
      <c r="TI858" s="154"/>
      <c r="TJ858" s="154"/>
      <c r="TK858" s="154"/>
      <c r="TL858" s="154"/>
      <c r="TM858" s="154"/>
      <c r="TN858" s="154"/>
      <c r="TO858" s="154"/>
      <c r="TP858" s="154"/>
      <c r="TQ858" s="154"/>
      <c r="TR858" s="154"/>
      <c r="TS858" s="154"/>
      <c r="TT858" s="154"/>
      <c r="TU858" s="154"/>
      <c r="TV858" s="154"/>
      <c r="TW858" s="154"/>
      <c r="TX858" s="154"/>
      <c r="TY858" s="154"/>
      <c r="TZ858" s="154"/>
      <c r="UA858" s="154"/>
      <c r="UB858" s="154"/>
      <c r="UC858" s="154"/>
      <c r="UD858" s="154"/>
      <c r="UE858" s="154"/>
      <c r="UF858" s="154"/>
      <c r="UG858" s="154"/>
      <c r="UH858" s="154"/>
      <c r="UI858" s="154"/>
      <c r="UJ858" s="154"/>
      <c r="UK858" s="154"/>
      <c r="UL858" s="154"/>
      <c r="UM858" s="154"/>
      <c r="UN858" s="154"/>
      <c r="UO858" s="154"/>
      <c r="UP858" s="154"/>
      <c r="UQ858" s="154"/>
      <c r="UR858" s="154"/>
      <c r="US858" s="154"/>
      <c r="UT858" s="154"/>
      <c r="UU858" s="154"/>
      <c r="UV858" s="154"/>
      <c r="UW858" s="154"/>
      <c r="UX858" s="154"/>
      <c r="UY858" s="154"/>
      <c r="UZ858" s="154"/>
      <c r="VA858" s="154"/>
      <c r="VB858" s="154"/>
      <c r="VC858" s="154"/>
      <c r="VD858" s="154"/>
      <c r="VE858" s="154"/>
      <c r="VF858" s="154"/>
      <c r="VG858" s="154"/>
      <c r="VH858" s="154"/>
      <c r="VI858" s="154"/>
      <c r="VJ858" s="154"/>
      <c r="VK858" s="154"/>
      <c r="VL858" s="154"/>
      <c r="VM858" s="154"/>
      <c r="VN858" s="154"/>
      <c r="VO858" s="154"/>
      <c r="VP858" s="154"/>
      <c r="VQ858" s="154"/>
      <c r="VR858" s="154"/>
      <c r="VS858" s="154"/>
      <c r="VT858" s="154"/>
      <c r="VU858" s="154"/>
      <c r="VV858" s="154"/>
      <c r="VW858" s="154"/>
    </row>
    <row r="859" spans="1:595" s="153" customFormat="1" ht="18.75" customHeight="1">
      <c r="A859" s="798"/>
      <c r="B859" s="685"/>
      <c r="C859" s="676"/>
      <c r="D859" s="680"/>
      <c r="E859" s="683"/>
      <c r="F859" s="654"/>
      <c r="G859" s="684"/>
      <c r="H859" s="654"/>
      <c r="I859" s="200" t="s">
        <v>16</v>
      </c>
      <c r="J859" s="200" t="s">
        <v>42</v>
      </c>
      <c r="K859" s="175" t="s">
        <v>1733</v>
      </c>
      <c r="L859" s="200" t="s">
        <v>516</v>
      </c>
      <c r="M859" s="155">
        <v>0</v>
      </c>
      <c r="N859" s="155">
        <v>0</v>
      </c>
      <c r="O859" s="155">
        <v>133509.35999999999</v>
      </c>
      <c r="P859" s="168">
        <v>0</v>
      </c>
      <c r="Q859" s="161">
        <v>0</v>
      </c>
      <c r="R859" s="155">
        <v>0</v>
      </c>
      <c r="S859" s="545"/>
      <c r="AU859" s="154"/>
      <c r="AV859" s="154"/>
      <c r="AW859" s="154"/>
      <c r="AX859" s="154"/>
      <c r="AY859" s="154"/>
      <c r="AZ859" s="154"/>
      <c r="BA859" s="154"/>
      <c r="BB859" s="154"/>
      <c r="BC859" s="154"/>
      <c r="BD859" s="154"/>
      <c r="BE859" s="154"/>
      <c r="BF859" s="154"/>
      <c r="BG859" s="154"/>
      <c r="BH859" s="154"/>
      <c r="BI859" s="154"/>
      <c r="BJ859" s="154"/>
      <c r="BK859" s="154"/>
      <c r="BL859" s="154"/>
      <c r="BM859" s="154"/>
      <c r="BN859" s="154"/>
      <c r="BO859" s="154"/>
      <c r="BP859" s="154"/>
      <c r="BQ859" s="154"/>
      <c r="BR859" s="154"/>
      <c r="BS859" s="154"/>
      <c r="BT859" s="154"/>
      <c r="BU859" s="154"/>
      <c r="BV859" s="154"/>
      <c r="BW859" s="154"/>
      <c r="BX859" s="154"/>
      <c r="BY859" s="154"/>
      <c r="BZ859" s="154"/>
      <c r="CA859" s="154"/>
      <c r="CB859" s="154"/>
      <c r="CC859" s="154"/>
      <c r="CD859" s="154"/>
      <c r="CE859" s="154"/>
      <c r="CF859" s="154"/>
      <c r="CG859" s="154"/>
      <c r="CH859" s="154"/>
      <c r="CI859" s="154"/>
      <c r="CJ859" s="154"/>
      <c r="CK859" s="154"/>
      <c r="CL859" s="154"/>
      <c r="CM859" s="154"/>
      <c r="CN859" s="154"/>
      <c r="CO859" s="154"/>
      <c r="CP859" s="154"/>
      <c r="CQ859" s="154"/>
      <c r="CR859" s="154"/>
      <c r="CS859" s="154"/>
      <c r="CT859" s="154"/>
      <c r="CU859" s="154"/>
      <c r="CV859" s="154"/>
      <c r="CW859" s="154"/>
      <c r="CX859" s="154"/>
      <c r="CY859" s="154"/>
      <c r="CZ859" s="154"/>
      <c r="DA859" s="154"/>
      <c r="DB859" s="154"/>
      <c r="DC859" s="154"/>
      <c r="DD859" s="154"/>
      <c r="DE859" s="154"/>
      <c r="DF859" s="154"/>
      <c r="DG859" s="154"/>
      <c r="DH859" s="154"/>
      <c r="DI859" s="154"/>
      <c r="DJ859" s="154"/>
      <c r="DK859" s="154"/>
      <c r="DL859" s="154"/>
      <c r="DM859" s="154"/>
      <c r="DN859" s="154"/>
      <c r="DO859" s="154"/>
      <c r="DP859" s="154"/>
      <c r="DQ859" s="154"/>
      <c r="DR859" s="154"/>
      <c r="DS859" s="154"/>
      <c r="DT859" s="154"/>
      <c r="DU859" s="154"/>
      <c r="DV859" s="154"/>
      <c r="DW859" s="154"/>
      <c r="DX859" s="154"/>
      <c r="DY859" s="154"/>
      <c r="DZ859" s="154"/>
      <c r="EA859" s="154"/>
      <c r="EB859" s="154"/>
      <c r="EC859" s="154"/>
      <c r="ED859" s="154"/>
      <c r="EE859" s="154"/>
      <c r="EF859" s="154"/>
      <c r="EG859" s="154"/>
      <c r="EH859" s="154"/>
      <c r="EI859" s="154"/>
      <c r="EJ859" s="154"/>
      <c r="EK859" s="154"/>
      <c r="EL859" s="154"/>
      <c r="EM859" s="154"/>
      <c r="EN859" s="154"/>
      <c r="EO859" s="154"/>
      <c r="EP859" s="154"/>
      <c r="EQ859" s="154"/>
      <c r="ER859" s="154"/>
      <c r="ES859" s="154"/>
      <c r="ET859" s="154"/>
      <c r="EU859" s="154"/>
      <c r="EV859" s="154"/>
      <c r="EW859" s="154"/>
      <c r="EX859" s="154"/>
      <c r="EY859" s="154"/>
      <c r="EZ859" s="154"/>
      <c r="FA859" s="154"/>
      <c r="FB859" s="154"/>
      <c r="FC859" s="154"/>
      <c r="FD859" s="154"/>
      <c r="FE859" s="154"/>
      <c r="FF859" s="154"/>
      <c r="FG859" s="154"/>
      <c r="FH859" s="154"/>
      <c r="FI859" s="154"/>
      <c r="FJ859" s="154"/>
      <c r="FK859" s="154"/>
      <c r="FL859" s="154"/>
      <c r="FM859" s="154"/>
      <c r="FN859" s="154"/>
      <c r="FO859" s="154"/>
      <c r="FP859" s="154"/>
      <c r="FQ859" s="154"/>
      <c r="FR859" s="154"/>
      <c r="FS859" s="154"/>
      <c r="FT859" s="154"/>
      <c r="FU859" s="154"/>
      <c r="FV859" s="154"/>
      <c r="FW859" s="154"/>
      <c r="FX859" s="154"/>
      <c r="FY859" s="154"/>
      <c r="FZ859" s="154"/>
      <c r="GA859" s="154"/>
      <c r="GB859" s="154"/>
      <c r="GC859" s="154"/>
      <c r="GD859" s="154"/>
      <c r="GE859" s="154"/>
      <c r="GF859" s="154"/>
      <c r="GG859" s="154"/>
      <c r="GH859" s="154"/>
      <c r="GI859" s="154"/>
      <c r="GJ859" s="154"/>
      <c r="GK859" s="154"/>
      <c r="GL859" s="154"/>
      <c r="GM859" s="154"/>
      <c r="GN859" s="154"/>
      <c r="GO859" s="154"/>
      <c r="GP859" s="154"/>
      <c r="GQ859" s="154"/>
      <c r="GR859" s="154"/>
      <c r="GS859" s="154"/>
      <c r="GT859" s="154"/>
      <c r="GU859" s="154"/>
      <c r="GV859" s="154"/>
      <c r="GW859" s="154"/>
      <c r="GX859" s="154"/>
      <c r="GY859" s="154"/>
      <c r="GZ859" s="154"/>
      <c r="HA859" s="154"/>
      <c r="HB859" s="154"/>
      <c r="HC859" s="154"/>
      <c r="HD859" s="154"/>
      <c r="HE859" s="154"/>
      <c r="HF859" s="154"/>
      <c r="HG859" s="154"/>
      <c r="HH859" s="154"/>
      <c r="HI859" s="154"/>
      <c r="HJ859" s="154"/>
      <c r="HK859" s="154"/>
      <c r="HL859" s="154"/>
      <c r="HM859" s="154"/>
      <c r="HN859" s="154"/>
      <c r="HO859" s="154"/>
      <c r="HP859" s="154"/>
      <c r="HQ859" s="154"/>
      <c r="HR859" s="154"/>
      <c r="HS859" s="154"/>
      <c r="HT859" s="154"/>
      <c r="HU859" s="154"/>
      <c r="HV859" s="154"/>
      <c r="HW859" s="154"/>
      <c r="HX859" s="154"/>
      <c r="HY859" s="154"/>
      <c r="HZ859" s="154"/>
      <c r="IA859" s="154"/>
      <c r="IB859" s="154"/>
      <c r="IC859" s="154"/>
      <c r="ID859" s="154"/>
      <c r="IE859" s="154"/>
      <c r="IF859" s="154"/>
      <c r="IG859" s="154"/>
      <c r="IH859" s="154"/>
      <c r="II859" s="154"/>
      <c r="IJ859" s="154"/>
      <c r="IK859" s="154"/>
      <c r="IL859" s="154"/>
      <c r="IM859" s="154"/>
      <c r="IN859" s="154"/>
      <c r="IO859" s="154"/>
      <c r="IP859" s="154"/>
      <c r="IQ859" s="154"/>
      <c r="IR859" s="154"/>
      <c r="IS859" s="154"/>
      <c r="IT859" s="154"/>
      <c r="IU859" s="154"/>
      <c r="IV859" s="154"/>
      <c r="IW859" s="154"/>
      <c r="IX859" s="154"/>
      <c r="IY859" s="154"/>
      <c r="IZ859" s="154"/>
      <c r="JA859" s="154"/>
      <c r="JB859" s="154"/>
      <c r="JC859" s="154"/>
      <c r="JD859" s="154"/>
      <c r="JE859" s="154"/>
      <c r="JF859" s="154"/>
      <c r="JG859" s="154"/>
      <c r="JH859" s="154"/>
      <c r="JI859" s="154"/>
      <c r="JJ859" s="154"/>
      <c r="JK859" s="154"/>
      <c r="JL859" s="154"/>
      <c r="JM859" s="154"/>
      <c r="JN859" s="154"/>
      <c r="JO859" s="154"/>
      <c r="JP859" s="154"/>
      <c r="JQ859" s="154"/>
      <c r="JR859" s="154"/>
      <c r="JS859" s="154"/>
      <c r="JT859" s="154"/>
      <c r="JU859" s="154"/>
      <c r="JV859" s="154"/>
      <c r="JW859" s="154"/>
      <c r="JX859" s="154"/>
      <c r="JY859" s="154"/>
      <c r="JZ859" s="154"/>
      <c r="KA859" s="154"/>
      <c r="KB859" s="154"/>
      <c r="KC859" s="154"/>
      <c r="KD859" s="154"/>
      <c r="KE859" s="154"/>
      <c r="KF859" s="154"/>
      <c r="KG859" s="154"/>
      <c r="KH859" s="154"/>
      <c r="KI859" s="154"/>
      <c r="KJ859" s="154"/>
      <c r="KK859" s="154"/>
      <c r="KL859" s="154"/>
      <c r="KM859" s="154"/>
      <c r="KN859" s="154"/>
      <c r="KO859" s="154"/>
      <c r="KP859" s="154"/>
      <c r="KQ859" s="154"/>
      <c r="KR859" s="154"/>
      <c r="KS859" s="154"/>
      <c r="KT859" s="154"/>
      <c r="KU859" s="154"/>
      <c r="KV859" s="154"/>
      <c r="KW859" s="154"/>
      <c r="KX859" s="154"/>
      <c r="KY859" s="154"/>
      <c r="KZ859" s="154"/>
      <c r="LA859" s="154"/>
      <c r="LB859" s="154"/>
      <c r="LC859" s="154"/>
      <c r="LD859" s="154"/>
      <c r="LE859" s="154"/>
      <c r="LF859" s="154"/>
      <c r="LG859" s="154"/>
      <c r="LH859" s="154"/>
      <c r="LI859" s="154"/>
      <c r="LJ859" s="154"/>
      <c r="LK859" s="154"/>
      <c r="LL859" s="154"/>
      <c r="LM859" s="154"/>
      <c r="LN859" s="154"/>
      <c r="LO859" s="154"/>
      <c r="LP859" s="154"/>
      <c r="LQ859" s="154"/>
      <c r="LR859" s="154"/>
      <c r="LS859" s="154"/>
      <c r="LT859" s="154"/>
      <c r="LU859" s="154"/>
      <c r="LV859" s="154"/>
      <c r="LW859" s="154"/>
      <c r="LX859" s="154"/>
      <c r="LY859" s="154"/>
      <c r="LZ859" s="154"/>
      <c r="MA859" s="154"/>
      <c r="MB859" s="154"/>
      <c r="MC859" s="154"/>
      <c r="MD859" s="154"/>
      <c r="ME859" s="154"/>
      <c r="MF859" s="154"/>
      <c r="MG859" s="154"/>
      <c r="MH859" s="154"/>
      <c r="MI859" s="154"/>
      <c r="MJ859" s="154"/>
      <c r="MK859" s="154"/>
      <c r="ML859" s="154"/>
      <c r="MM859" s="154"/>
      <c r="MN859" s="154"/>
      <c r="MO859" s="154"/>
      <c r="MP859" s="154"/>
      <c r="MQ859" s="154"/>
      <c r="MR859" s="154"/>
      <c r="MS859" s="154"/>
      <c r="MT859" s="154"/>
      <c r="MU859" s="154"/>
      <c r="MV859" s="154"/>
      <c r="MW859" s="154"/>
      <c r="MX859" s="154"/>
      <c r="MY859" s="154"/>
      <c r="MZ859" s="154"/>
      <c r="NA859" s="154"/>
      <c r="NB859" s="154"/>
      <c r="NC859" s="154"/>
      <c r="ND859" s="154"/>
      <c r="NE859" s="154"/>
      <c r="NF859" s="154"/>
      <c r="NG859" s="154"/>
      <c r="NH859" s="154"/>
      <c r="NI859" s="154"/>
      <c r="NJ859" s="154"/>
      <c r="NK859" s="154"/>
      <c r="NL859" s="154"/>
      <c r="NM859" s="154"/>
      <c r="NN859" s="154"/>
      <c r="NO859" s="154"/>
      <c r="NP859" s="154"/>
      <c r="NQ859" s="154"/>
      <c r="NR859" s="154"/>
      <c r="NS859" s="154"/>
      <c r="NT859" s="154"/>
      <c r="NU859" s="154"/>
      <c r="NV859" s="154"/>
      <c r="NW859" s="154"/>
      <c r="NX859" s="154"/>
      <c r="NY859" s="154"/>
      <c r="NZ859" s="154"/>
      <c r="OA859" s="154"/>
      <c r="OB859" s="154"/>
      <c r="OC859" s="154"/>
      <c r="OD859" s="154"/>
      <c r="OE859" s="154"/>
      <c r="OF859" s="154"/>
      <c r="OG859" s="154"/>
      <c r="OH859" s="154"/>
      <c r="OI859" s="154"/>
      <c r="OJ859" s="154"/>
      <c r="OK859" s="154"/>
      <c r="OL859" s="154"/>
      <c r="OM859" s="154"/>
      <c r="ON859" s="154"/>
      <c r="OO859" s="154"/>
      <c r="OP859" s="154"/>
      <c r="OQ859" s="154"/>
      <c r="OR859" s="154"/>
      <c r="OS859" s="154"/>
      <c r="OT859" s="154"/>
      <c r="OU859" s="154"/>
      <c r="OV859" s="154"/>
      <c r="OW859" s="154"/>
      <c r="OX859" s="154"/>
      <c r="OY859" s="154"/>
      <c r="OZ859" s="154"/>
      <c r="PA859" s="154"/>
      <c r="PB859" s="154"/>
      <c r="PC859" s="154"/>
      <c r="PD859" s="154"/>
      <c r="PE859" s="154"/>
      <c r="PF859" s="154"/>
      <c r="PG859" s="154"/>
      <c r="PH859" s="154"/>
      <c r="PI859" s="154"/>
      <c r="PJ859" s="154"/>
      <c r="PK859" s="154"/>
      <c r="PL859" s="154"/>
      <c r="PM859" s="154"/>
      <c r="PN859" s="154"/>
      <c r="PO859" s="154"/>
      <c r="PP859" s="154"/>
      <c r="PQ859" s="154"/>
      <c r="PR859" s="154"/>
      <c r="PS859" s="154"/>
      <c r="PT859" s="154"/>
      <c r="PU859" s="154"/>
      <c r="PV859" s="154"/>
      <c r="PW859" s="154"/>
      <c r="PX859" s="154"/>
      <c r="PY859" s="154"/>
      <c r="PZ859" s="154"/>
      <c r="QA859" s="154"/>
      <c r="QB859" s="154"/>
      <c r="QC859" s="154"/>
      <c r="QD859" s="154"/>
      <c r="QE859" s="154"/>
      <c r="QF859" s="154"/>
      <c r="QG859" s="154"/>
      <c r="QH859" s="154"/>
      <c r="QI859" s="154"/>
      <c r="QJ859" s="154"/>
      <c r="QK859" s="154"/>
      <c r="QL859" s="154"/>
      <c r="QM859" s="154"/>
      <c r="QN859" s="154"/>
      <c r="QO859" s="154"/>
      <c r="QP859" s="154"/>
      <c r="QQ859" s="154"/>
      <c r="QR859" s="154"/>
      <c r="QS859" s="154"/>
      <c r="QT859" s="154"/>
      <c r="QU859" s="154"/>
      <c r="QV859" s="154"/>
      <c r="QW859" s="154"/>
      <c r="QX859" s="154"/>
      <c r="QY859" s="154"/>
      <c r="QZ859" s="154"/>
      <c r="RA859" s="154"/>
      <c r="RB859" s="154"/>
      <c r="RC859" s="154"/>
      <c r="RD859" s="154"/>
      <c r="RE859" s="154"/>
      <c r="RF859" s="154"/>
      <c r="RG859" s="154"/>
      <c r="RH859" s="154"/>
      <c r="RI859" s="154"/>
      <c r="RJ859" s="154"/>
      <c r="RK859" s="154"/>
      <c r="RL859" s="154"/>
      <c r="RM859" s="154"/>
      <c r="RN859" s="154"/>
      <c r="RO859" s="154"/>
      <c r="RP859" s="154"/>
      <c r="RQ859" s="154"/>
      <c r="RR859" s="154"/>
      <c r="RS859" s="154"/>
      <c r="RT859" s="154"/>
      <c r="RU859" s="154"/>
      <c r="RV859" s="154"/>
      <c r="RW859" s="154"/>
      <c r="RX859" s="154"/>
      <c r="RY859" s="154"/>
      <c r="RZ859" s="154"/>
      <c r="SA859" s="154"/>
      <c r="SB859" s="154"/>
      <c r="SC859" s="154"/>
      <c r="SD859" s="154"/>
      <c r="SE859" s="154"/>
      <c r="SF859" s="154"/>
      <c r="SG859" s="154"/>
      <c r="SH859" s="154"/>
      <c r="SI859" s="154"/>
      <c r="SJ859" s="154"/>
      <c r="SK859" s="154"/>
      <c r="SL859" s="154"/>
      <c r="SM859" s="154"/>
      <c r="SN859" s="154"/>
      <c r="SO859" s="154"/>
      <c r="SP859" s="154"/>
      <c r="SQ859" s="154"/>
      <c r="SR859" s="154"/>
      <c r="SS859" s="154"/>
      <c r="ST859" s="154"/>
      <c r="SU859" s="154"/>
      <c r="SV859" s="154"/>
      <c r="SW859" s="154"/>
      <c r="SX859" s="154"/>
      <c r="SY859" s="154"/>
      <c r="SZ859" s="154"/>
      <c r="TA859" s="154"/>
      <c r="TB859" s="154"/>
      <c r="TC859" s="154"/>
      <c r="TD859" s="154"/>
      <c r="TE859" s="154"/>
      <c r="TF859" s="154"/>
      <c r="TG859" s="154"/>
      <c r="TH859" s="154"/>
      <c r="TI859" s="154"/>
      <c r="TJ859" s="154"/>
      <c r="TK859" s="154"/>
      <c r="TL859" s="154"/>
      <c r="TM859" s="154"/>
      <c r="TN859" s="154"/>
      <c r="TO859" s="154"/>
      <c r="TP859" s="154"/>
      <c r="TQ859" s="154"/>
      <c r="TR859" s="154"/>
      <c r="TS859" s="154"/>
      <c r="TT859" s="154"/>
      <c r="TU859" s="154"/>
      <c r="TV859" s="154"/>
      <c r="TW859" s="154"/>
      <c r="TX859" s="154"/>
      <c r="TY859" s="154"/>
      <c r="TZ859" s="154"/>
      <c r="UA859" s="154"/>
      <c r="UB859" s="154"/>
      <c r="UC859" s="154"/>
      <c r="UD859" s="154"/>
      <c r="UE859" s="154"/>
      <c r="UF859" s="154"/>
      <c r="UG859" s="154"/>
      <c r="UH859" s="154"/>
      <c r="UI859" s="154"/>
      <c r="UJ859" s="154"/>
      <c r="UK859" s="154"/>
      <c r="UL859" s="154"/>
      <c r="UM859" s="154"/>
      <c r="UN859" s="154"/>
      <c r="UO859" s="154"/>
      <c r="UP859" s="154"/>
      <c r="UQ859" s="154"/>
      <c r="UR859" s="154"/>
      <c r="US859" s="154"/>
      <c r="UT859" s="154"/>
      <c r="UU859" s="154"/>
      <c r="UV859" s="154"/>
      <c r="UW859" s="154"/>
      <c r="UX859" s="154"/>
      <c r="UY859" s="154"/>
      <c r="UZ859" s="154"/>
      <c r="VA859" s="154"/>
      <c r="VB859" s="154"/>
      <c r="VC859" s="154"/>
      <c r="VD859" s="154"/>
      <c r="VE859" s="154"/>
      <c r="VF859" s="154"/>
      <c r="VG859" s="154"/>
      <c r="VH859" s="154"/>
      <c r="VI859" s="154"/>
      <c r="VJ859" s="154"/>
      <c r="VK859" s="154"/>
      <c r="VL859" s="154"/>
      <c r="VM859" s="154"/>
      <c r="VN859" s="154"/>
      <c r="VO859" s="154"/>
      <c r="VP859" s="154"/>
      <c r="VQ859" s="154"/>
      <c r="VR859" s="154"/>
      <c r="VS859" s="154"/>
      <c r="VT859" s="154"/>
      <c r="VU859" s="154"/>
      <c r="VV859" s="154"/>
      <c r="VW859" s="154"/>
    </row>
    <row r="860" spans="1:595" s="153" customFormat="1" ht="24.75" customHeight="1">
      <c r="A860" s="798"/>
      <c r="B860" s="685"/>
      <c r="C860" s="658"/>
      <c r="D860" s="660"/>
      <c r="E860" s="662"/>
      <c r="F860" s="663"/>
      <c r="G860" s="665"/>
      <c r="H860" s="663"/>
      <c r="I860" s="200" t="s">
        <v>16</v>
      </c>
      <c r="J860" s="200" t="s">
        <v>42</v>
      </c>
      <c r="K860" s="175" t="s">
        <v>1733</v>
      </c>
      <c r="L860" s="200" t="s">
        <v>1680</v>
      </c>
      <c r="M860" s="155">
        <v>799700</v>
      </c>
      <c r="N860" s="155">
        <v>799700</v>
      </c>
      <c r="O860" s="155">
        <v>796986.64</v>
      </c>
      <c r="P860" s="168">
        <v>900000</v>
      </c>
      <c r="Q860" s="161">
        <v>950000</v>
      </c>
      <c r="R860" s="155">
        <v>950000</v>
      </c>
      <c r="S860" s="545">
        <v>3</v>
      </c>
      <c r="AU860" s="154"/>
      <c r="AV860" s="154"/>
      <c r="AW860" s="154"/>
      <c r="AX860" s="154"/>
      <c r="AY860" s="154"/>
      <c r="AZ860" s="154"/>
      <c r="BA860" s="154"/>
      <c r="BB860" s="154"/>
      <c r="BC860" s="154"/>
      <c r="BD860" s="154"/>
      <c r="BE860" s="154"/>
      <c r="BF860" s="154"/>
      <c r="BG860" s="154"/>
      <c r="BH860" s="154"/>
      <c r="BI860" s="154"/>
      <c r="BJ860" s="154"/>
      <c r="BK860" s="154"/>
      <c r="BL860" s="154"/>
      <c r="BM860" s="154"/>
      <c r="BN860" s="154"/>
      <c r="BO860" s="154"/>
      <c r="BP860" s="154"/>
      <c r="BQ860" s="154"/>
      <c r="BR860" s="154"/>
      <c r="BS860" s="154"/>
      <c r="BT860" s="154"/>
      <c r="BU860" s="154"/>
      <c r="BV860" s="154"/>
      <c r="BW860" s="154"/>
      <c r="BX860" s="154"/>
      <c r="BY860" s="154"/>
      <c r="BZ860" s="154"/>
      <c r="CA860" s="154"/>
      <c r="CB860" s="154"/>
      <c r="CC860" s="154"/>
      <c r="CD860" s="154"/>
      <c r="CE860" s="154"/>
      <c r="CF860" s="154"/>
      <c r="CG860" s="154"/>
      <c r="CH860" s="154"/>
      <c r="CI860" s="154"/>
      <c r="CJ860" s="154"/>
      <c r="CK860" s="154"/>
      <c r="CL860" s="154"/>
      <c r="CM860" s="154"/>
      <c r="CN860" s="154"/>
      <c r="CO860" s="154"/>
      <c r="CP860" s="154"/>
      <c r="CQ860" s="154"/>
      <c r="CR860" s="154"/>
      <c r="CS860" s="154"/>
      <c r="CT860" s="154"/>
      <c r="CU860" s="154"/>
      <c r="CV860" s="154"/>
      <c r="CW860" s="154"/>
      <c r="CX860" s="154"/>
      <c r="CY860" s="154"/>
      <c r="CZ860" s="154"/>
      <c r="DA860" s="154"/>
      <c r="DB860" s="154"/>
      <c r="DC860" s="154"/>
      <c r="DD860" s="154"/>
      <c r="DE860" s="154"/>
      <c r="DF860" s="154"/>
      <c r="DG860" s="154"/>
      <c r="DH860" s="154"/>
      <c r="DI860" s="154"/>
      <c r="DJ860" s="154"/>
      <c r="DK860" s="154"/>
      <c r="DL860" s="154"/>
      <c r="DM860" s="154"/>
      <c r="DN860" s="154"/>
      <c r="DO860" s="154"/>
      <c r="DP860" s="154"/>
      <c r="DQ860" s="154"/>
      <c r="DR860" s="154"/>
      <c r="DS860" s="154"/>
      <c r="DT860" s="154"/>
      <c r="DU860" s="154"/>
      <c r="DV860" s="154"/>
      <c r="DW860" s="154"/>
      <c r="DX860" s="154"/>
      <c r="DY860" s="154"/>
      <c r="DZ860" s="154"/>
      <c r="EA860" s="154"/>
      <c r="EB860" s="154"/>
      <c r="EC860" s="154"/>
      <c r="ED860" s="154"/>
      <c r="EE860" s="154"/>
      <c r="EF860" s="154"/>
      <c r="EG860" s="154"/>
      <c r="EH860" s="154"/>
      <c r="EI860" s="154"/>
      <c r="EJ860" s="154"/>
      <c r="EK860" s="154"/>
      <c r="EL860" s="154"/>
      <c r="EM860" s="154"/>
      <c r="EN860" s="154"/>
      <c r="EO860" s="154"/>
      <c r="EP860" s="154"/>
      <c r="EQ860" s="154"/>
      <c r="ER860" s="154"/>
      <c r="ES860" s="154"/>
      <c r="ET860" s="154"/>
      <c r="EU860" s="154"/>
      <c r="EV860" s="154"/>
      <c r="EW860" s="154"/>
      <c r="EX860" s="154"/>
      <c r="EY860" s="154"/>
      <c r="EZ860" s="154"/>
      <c r="FA860" s="154"/>
      <c r="FB860" s="154"/>
      <c r="FC860" s="154"/>
      <c r="FD860" s="154"/>
      <c r="FE860" s="154"/>
      <c r="FF860" s="154"/>
      <c r="FG860" s="154"/>
      <c r="FH860" s="154"/>
      <c r="FI860" s="154"/>
      <c r="FJ860" s="154"/>
      <c r="FK860" s="154"/>
      <c r="FL860" s="154"/>
      <c r="FM860" s="154"/>
      <c r="FN860" s="154"/>
      <c r="FO860" s="154"/>
      <c r="FP860" s="154"/>
      <c r="FQ860" s="154"/>
      <c r="FR860" s="154"/>
      <c r="FS860" s="154"/>
      <c r="FT860" s="154"/>
      <c r="FU860" s="154"/>
      <c r="FV860" s="154"/>
      <c r="FW860" s="154"/>
      <c r="FX860" s="154"/>
      <c r="FY860" s="154"/>
      <c r="FZ860" s="154"/>
      <c r="GA860" s="154"/>
      <c r="GB860" s="154"/>
      <c r="GC860" s="154"/>
      <c r="GD860" s="154"/>
      <c r="GE860" s="154"/>
      <c r="GF860" s="154"/>
      <c r="GG860" s="154"/>
      <c r="GH860" s="154"/>
      <c r="GI860" s="154"/>
      <c r="GJ860" s="154"/>
      <c r="GK860" s="154"/>
      <c r="GL860" s="154"/>
      <c r="GM860" s="154"/>
      <c r="GN860" s="154"/>
      <c r="GO860" s="154"/>
      <c r="GP860" s="154"/>
      <c r="GQ860" s="154"/>
      <c r="GR860" s="154"/>
      <c r="GS860" s="154"/>
      <c r="GT860" s="154"/>
      <c r="GU860" s="154"/>
      <c r="GV860" s="154"/>
      <c r="GW860" s="154"/>
      <c r="GX860" s="154"/>
      <c r="GY860" s="154"/>
      <c r="GZ860" s="154"/>
      <c r="HA860" s="154"/>
      <c r="HB860" s="154"/>
      <c r="HC860" s="154"/>
      <c r="HD860" s="154"/>
      <c r="HE860" s="154"/>
      <c r="HF860" s="154"/>
      <c r="HG860" s="154"/>
      <c r="HH860" s="154"/>
      <c r="HI860" s="154"/>
      <c r="HJ860" s="154"/>
      <c r="HK860" s="154"/>
      <c r="HL860" s="154"/>
      <c r="HM860" s="154"/>
      <c r="HN860" s="154"/>
      <c r="HO860" s="154"/>
      <c r="HP860" s="154"/>
      <c r="HQ860" s="154"/>
      <c r="HR860" s="154"/>
      <c r="HS860" s="154"/>
      <c r="HT860" s="154"/>
      <c r="HU860" s="154"/>
      <c r="HV860" s="154"/>
      <c r="HW860" s="154"/>
      <c r="HX860" s="154"/>
      <c r="HY860" s="154"/>
      <c r="HZ860" s="154"/>
      <c r="IA860" s="154"/>
      <c r="IB860" s="154"/>
      <c r="IC860" s="154"/>
      <c r="ID860" s="154"/>
      <c r="IE860" s="154"/>
      <c r="IF860" s="154"/>
      <c r="IG860" s="154"/>
      <c r="IH860" s="154"/>
      <c r="II860" s="154"/>
      <c r="IJ860" s="154"/>
      <c r="IK860" s="154"/>
      <c r="IL860" s="154"/>
      <c r="IM860" s="154"/>
      <c r="IN860" s="154"/>
      <c r="IO860" s="154"/>
      <c r="IP860" s="154"/>
      <c r="IQ860" s="154"/>
      <c r="IR860" s="154"/>
      <c r="IS860" s="154"/>
      <c r="IT860" s="154"/>
      <c r="IU860" s="154"/>
      <c r="IV860" s="154"/>
      <c r="IW860" s="154"/>
      <c r="IX860" s="154"/>
      <c r="IY860" s="154"/>
      <c r="IZ860" s="154"/>
      <c r="JA860" s="154"/>
      <c r="JB860" s="154"/>
      <c r="JC860" s="154"/>
      <c r="JD860" s="154"/>
      <c r="JE860" s="154"/>
      <c r="JF860" s="154"/>
      <c r="JG860" s="154"/>
      <c r="JH860" s="154"/>
      <c r="JI860" s="154"/>
      <c r="JJ860" s="154"/>
      <c r="JK860" s="154"/>
      <c r="JL860" s="154"/>
      <c r="JM860" s="154"/>
      <c r="JN860" s="154"/>
      <c r="JO860" s="154"/>
      <c r="JP860" s="154"/>
      <c r="JQ860" s="154"/>
      <c r="JR860" s="154"/>
      <c r="JS860" s="154"/>
      <c r="JT860" s="154"/>
      <c r="JU860" s="154"/>
      <c r="JV860" s="154"/>
      <c r="JW860" s="154"/>
      <c r="JX860" s="154"/>
      <c r="JY860" s="154"/>
      <c r="JZ860" s="154"/>
      <c r="KA860" s="154"/>
      <c r="KB860" s="154"/>
      <c r="KC860" s="154"/>
      <c r="KD860" s="154"/>
      <c r="KE860" s="154"/>
      <c r="KF860" s="154"/>
      <c r="KG860" s="154"/>
      <c r="KH860" s="154"/>
      <c r="KI860" s="154"/>
      <c r="KJ860" s="154"/>
      <c r="KK860" s="154"/>
      <c r="KL860" s="154"/>
      <c r="KM860" s="154"/>
      <c r="KN860" s="154"/>
      <c r="KO860" s="154"/>
      <c r="KP860" s="154"/>
      <c r="KQ860" s="154"/>
      <c r="KR860" s="154"/>
      <c r="KS860" s="154"/>
      <c r="KT860" s="154"/>
      <c r="KU860" s="154"/>
      <c r="KV860" s="154"/>
      <c r="KW860" s="154"/>
      <c r="KX860" s="154"/>
      <c r="KY860" s="154"/>
      <c r="KZ860" s="154"/>
      <c r="LA860" s="154"/>
      <c r="LB860" s="154"/>
      <c r="LC860" s="154"/>
      <c r="LD860" s="154"/>
      <c r="LE860" s="154"/>
      <c r="LF860" s="154"/>
      <c r="LG860" s="154"/>
      <c r="LH860" s="154"/>
      <c r="LI860" s="154"/>
      <c r="LJ860" s="154"/>
      <c r="LK860" s="154"/>
      <c r="LL860" s="154"/>
      <c r="LM860" s="154"/>
      <c r="LN860" s="154"/>
      <c r="LO860" s="154"/>
      <c r="LP860" s="154"/>
      <c r="LQ860" s="154"/>
      <c r="LR860" s="154"/>
      <c r="LS860" s="154"/>
      <c r="LT860" s="154"/>
      <c r="LU860" s="154"/>
      <c r="LV860" s="154"/>
      <c r="LW860" s="154"/>
      <c r="LX860" s="154"/>
      <c r="LY860" s="154"/>
      <c r="LZ860" s="154"/>
      <c r="MA860" s="154"/>
      <c r="MB860" s="154"/>
      <c r="MC860" s="154"/>
      <c r="MD860" s="154"/>
      <c r="ME860" s="154"/>
      <c r="MF860" s="154"/>
      <c r="MG860" s="154"/>
      <c r="MH860" s="154"/>
      <c r="MI860" s="154"/>
      <c r="MJ860" s="154"/>
      <c r="MK860" s="154"/>
      <c r="ML860" s="154"/>
      <c r="MM860" s="154"/>
      <c r="MN860" s="154"/>
      <c r="MO860" s="154"/>
      <c r="MP860" s="154"/>
      <c r="MQ860" s="154"/>
      <c r="MR860" s="154"/>
      <c r="MS860" s="154"/>
      <c r="MT860" s="154"/>
      <c r="MU860" s="154"/>
      <c r="MV860" s="154"/>
      <c r="MW860" s="154"/>
      <c r="MX860" s="154"/>
      <c r="MY860" s="154"/>
      <c r="MZ860" s="154"/>
      <c r="NA860" s="154"/>
      <c r="NB860" s="154"/>
      <c r="NC860" s="154"/>
      <c r="ND860" s="154"/>
      <c r="NE860" s="154"/>
      <c r="NF860" s="154"/>
      <c r="NG860" s="154"/>
      <c r="NH860" s="154"/>
      <c r="NI860" s="154"/>
      <c r="NJ860" s="154"/>
      <c r="NK860" s="154"/>
      <c r="NL860" s="154"/>
      <c r="NM860" s="154"/>
      <c r="NN860" s="154"/>
      <c r="NO860" s="154"/>
      <c r="NP860" s="154"/>
      <c r="NQ860" s="154"/>
      <c r="NR860" s="154"/>
      <c r="NS860" s="154"/>
      <c r="NT860" s="154"/>
      <c r="NU860" s="154"/>
      <c r="NV860" s="154"/>
      <c r="NW860" s="154"/>
      <c r="NX860" s="154"/>
      <c r="NY860" s="154"/>
      <c r="NZ860" s="154"/>
      <c r="OA860" s="154"/>
      <c r="OB860" s="154"/>
      <c r="OC860" s="154"/>
      <c r="OD860" s="154"/>
      <c r="OE860" s="154"/>
      <c r="OF860" s="154"/>
      <c r="OG860" s="154"/>
      <c r="OH860" s="154"/>
      <c r="OI860" s="154"/>
      <c r="OJ860" s="154"/>
      <c r="OK860" s="154"/>
      <c r="OL860" s="154"/>
      <c r="OM860" s="154"/>
      <c r="ON860" s="154"/>
      <c r="OO860" s="154"/>
      <c r="OP860" s="154"/>
      <c r="OQ860" s="154"/>
      <c r="OR860" s="154"/>
      <c r="OS860" s="154"/>
      <c r="OT860" s="154"/>
      <c r="OU860" s="154"/>
      <c r="OV860" s="154"/>
      <c r="OW860" s="154"/>
      <c r="OX860" s="154"/>
      <c r="OY860" s="154"/>
      <c r="OZ860" s="154"/>
      <c r="PA860" s="154"/>
      <c r="PB860" s="154"/>
      <c r="PC860" s="154"/>
      <c r="PD860" s="154"/>
      <c r="PE860" s="154"/>
      <c r="PF860" s="154"/>
      <c r="PG860" s="154"/>
      <c r="PH860" s="154"/>
      <c r="PI860" s="154"/>
      <c r="PJ860" s="154"/>
      <c r="PK860" s="154"/>
      <c r="PL860" s="154"/>
      <c r="PM860" s="154"/>
      <c r="PN860" s="154"/>
      <c r="PO860" s="154"/>
      <c r="PP860" s="154"/>
      <c r="PQ860" s="154"/>
      <c r="PR860" s="154"/>
      <c r="PS860" s="154"/>
      <c r="PT860" s="154"/>
      <c r="PU860" s="154"/>
      <c r="PV860" s="154"/>
      <c r="PW860" s="154"/>
      <c r="PX860" s="154"/>
      <c r="PY860" s="154"/>
      <c r="PZ860" s="154"/>
      <c r="QA860" s="154"/>
      <c r="QB860" s="154"/>
      <c r="QC860" s="154"/>
      <c r="QD860" s="154"/>
      <c r="QE860" s="154"/>
      <c r="QF860" s="154"/>
      <c r="QG860" s="154"/>
      <c r="QH860" s="154"/>
      <c r="QI860" s="154"/>
      <c r="QJ860" s="154"/>
      <c r="QK860" s="154"/>
      <c r="QL860" s="154"/>
      <c r="QM860" s="154"/>
      <c r="QN860" s="154"/>
      <c r="QO860" s="154"/>
      <c r="QP860" s="154"/>
      <c r="QQ860" s="154"/>
      <c r="QR860" s="154"/>
      <c r="QS860" s="154"/>
      <c r="QT860" s="154"/>
      <c r="QU860" s="154"/>
      <c r="QV860" s="154"/>
      <c r="QW860" s="154"/>
      <c r="QX860" s="154"/>
      <c r="QY860" s="154"/>
      <c r="QZ860" s="154"/>
      <c r="RA860" s="154"/>
      <c r="RB860" s="154"/>
      <c r="RC860" s="154"/>
      <c r="RD860" s="154"/>
      <c r="RE860" s="154"/>
      <c r="RF860" s="154"/>
      <c r="RG860" s="154"/>
      <c r="RH860" s="154"/>
      <c r="RI860" s="154"/>
      <c r="RJ860" s="154"/>
      <c r="RK860" s="154"/>
      <c r="RL860" s="154"/>
      <c r="RM860" s="154"/>
      <c r="RN860" s="154"/>
      <c r="RO860" s="154"/>
      <c r="RP860" s="154"/>
      <c r="RQ860" s="154"/>
      <c r="RR860" s="154"/>
      <c r="RS860" s="154"/>
      <c r="RT860" s="154"/>
      <c r="RU860" s="154"/>
      <c r="RV860" s="154"/>
      <c r="RW860" s="154"/>
      <c r="RX860" s="154"/>
      <c r="RY860" s="154"/>
      <c r="RZ860" s="154"/>
      <c r="SA860" s="154"/>
      <c r="SB860" s="154"/>
      <c r="SC860" s="154"/>
      <c r="SD860" s="154"/>
      <c r="SE860" s="154"/>
      <c r="SF860" s="154"/>
      <c r="SG860" s="154"/>
      <c r="SH860" s="154"/>
      <c r="SI860" s="154"/>
      <c r="SJ860" s="154"/>
      <c r="SK860" s="154"/>
      <c r="SL860" s="154"/>
      <c r="SM860" s="154"/>
      <c r="SN860" s="154"/>
      <c r="SO860" s="154"/>
      <c r="SP860" s="154"/>
      <c r="SQ860" s="154"/>
      <c r="SR860" s="154"/>
      <c r="SS860" s="154"/>
      <c r="ST860" s="154"/>
      <c r="SU860" s="154"/>
      <c r="SV860" s="154"/>
      <c r="SW860" s="154"/>
      <c r="SX860" s="154"/>
      <c r="SY860" s="154"/>
      <c r="SZ860" s="154"/>
      <c r="TA860" s="154"/>
      <c r="TB860" s="154"/>
      <c r="TC860" s="154"/>
      <c r="TD860" s="154"/>
      <c r="TE860" s="154"/>
      <c r="TF860" s="154"/>
      <c r="TG860" s="154"/>
      <c r="TH860" s="154"/>
      <c r="TI860" s="154"/>
      <c r="TJ860" s="154"/>
      <c r="TK860" s="154"/>
      <c r="TL860" s="154"/>
      <c r="TM860" s="154"/>
      <c r="TN860" s="154"/>
      <c r="TO860" s="154"/>
      <c r="TP860" s="154"/>
      <c r="TQ860" s="154"/>
      <c r="TR860" s="154"/>
      <c r="TS860" s="154"/>
      <c r="TT860" s="154"/>
      <c r="TU860" s="154"/>
      <c r="TV860" s="154"/>
      <c r="TW860" s="154"/>
      <c r="TX860" s="154"/>
      <c r="TY860" s="154"/>
      <c r="TZ860" s="154"/>
      <c r="UA860" s="154"/>
      <c r="UB860" s="154"/>
      <c r="UC860" s="154"/>
      <c r="UD860" s="154"/>
      <c r="UE860" s="154"/>
      <c r="UF860" s="154"/>
      <c r="UG860" s="154"/>
      <c r="UH860" s="154"/>
      <c r="UI860" s="154"/>
      <c r="UJ860" s="154"/>
      <c r="UK860" s="154"/>
      <c r="UL860" s="154"/>
      <c r="UM860" s="154"/>
      <c r="UN860" s="154"/>
      <c r="UO860" s="154"/>
      <c r="UP860" s="154"/>
      <c r="UQ860" s="154"/>
      <c r="UR860" s="154"/>
      <c r="US860" s="154"/>
      <c r="UT860" s="154"/>
      <c r="UU860" s="154"/>
      <c r="UV860" s="154"/>
      <c r="UW860" s="154"/>
      <c r="UX860" s="154"/>
      <c r="UY860" s="154"/>
      <c r="UZ860" s="154"/>
      <c r="VA860" s="154"/>
      <c r="VB860" s="154"/>
      <c r="VC860" s="154"/>
      <c r="VD860" s="154"/>
      <c r="VE860" s="154"/>
      <c r="VF860" s="154"/>
      <c r="VG860" s="154"/>
      <c r="VH860" s="154"/>
      <c r="VI860" s="154"/>
      <c r="VJ860" s="154"/>
      <c r="VK860" s="154"/>
      <c r="VL860" s="154"/>
      <c r="VM860" s="154"/>
      <c r="VN860" s="154"/>
      <c r="VO860" s="154"/>
      <c r="VP860" s="154"/>
      <c r="VQ860" s="154"/>
      <c r="VR860" s="154"/>
      <c r="VS860" s="154"/>
      <c r="VT860" s="154"/>
      <c r="VU860" s="154"/>
      <c r="VV860" s="154"/>
      <c r="VW860" s="154"/>
    </row>
    <row r="861" spans="1:595" s="172" customFormat="1" ht="106.5" customHeight="1">
      <c r="A861" s="798"/>
      <c r="B861" s="673" t="s">
        <v>1734</v>
      </c>
      <c r="C861" s="657" t="s">
        <v>1735</v>
      </c>
      <c r="D861" s="659" t="s">
        <v>1736</v>
      </c>
      <c r="E861" s="487" t="s">
        <v>1737</v>
      </c>
      <c r="F861" s="255" t="s">
        <v>1738</v>
      </c>
      <c r="G861" s="177">
        <v>38718</v>
      </c>
      <c r="H861" s="179" t="s">
        <v>1085</v>
      </c>
      <c r="I861" s="197" t="s">
        <v>16</v>
      </c>
      <c r="J861" s="197" t="s">
        <v>42</v>
      </c>
      <c r="K861" s="197" t="s">
        <v>1739</v>
      </c>
      <c r="L861" s="197" t="s">
        <v>28</v>
      </c>
      <c r="M861" s="152">
        <f t="shared" ref="M861:R861" si="132">M862</f>
        <v>14724201.800000001</v>
      </c>
      <c r="N861" s="152">
        <f>N862</f>
        <v>14722243.199999999</v>
      </c>
      <c r="O861" s="152">
        <f t="shared" si="132"/>
        <v>3130558.6</v>
      </c>
      <c r="P861" s="198">
        <f t="shared" si="132"/>
        <v>5657300</v>
      </c>
      <c r="Q861" s="152">
        <f t="shared" si="132"/>
        <v>14143100</v>
      </c>
      <c r="R861" s="152">
        <f t="shared" si="132"/>
        <v>14143100</v>
      </c>
      <c r="S861" s="546"/>
      <c r="T861" s="153"/>
      <c r="U861" s="153"/>
      <c r="V861" s="153"/>
      <c r="W861" s="153"/>
      <c r="X861" s="153"/>
      <c r="Y861" s="153"/>
      <c r="Z861" s="153"/>
      <c r="AA861" s="153"/>
      <c r="AB861" s="153"/>
      <c r="AC861" s="153"/>
      <c r="AD861" s="153"/>
      <c r="AE861" s="153"/>
      <c r="AF861" s="153"/>
      <c r="AG861" s="153"/>
      <c r="AH861" s="153"/>
      <c r="AI861" s="153"/>
      <c r="AJ861" s="153"/>
      <c r="AK861" s="153"/>
      <c r="AL861" s="153"/>
      <c r="AM861" s="153"/>
      <c r="AN861" s="153"/>
      <c r="AO861" s="153"/>
      <c r="AP861" s="153"/>
      <c r="AQ861" s="153"/>
      <c r="AR861" s="153"/>
      <c r="AS861" s="153"/>
      <c r="AT861" s="153"/>
      <c r="AU861" s="154"/>
      <c r="AV861" s="154"/>
      <c r="AW861" s="154"/>
      <c r="AX861" s="154"/>
      <c r="AY861" s="154"/>
      <c r="AZ861" s="154"/>
      <c r="BA861" s="154"/>
      <c r="BB861" s="154"/>
      <c r="BC861" s="154"/>
      <c r="BD861" s="154"/>
      <c r="BE861" s="154"/>
      <c r="BF861" s="154"/>
      <c r="BG861" s="154"/>
      <c r="BH861" s="154"/>
      <c r="BI861" s="154"/>
      <c r="BJ861" s="154"/>
      <c r="BK861" s="154"/>
      <c r="BL861" s="154"/>
      <c r="BM861" s="154"/>
      <c r="BN861" s="154"/>
      <c r="BO861" s="154"/>
      <c r="BP861" s="154"/>
      <c r="BQ861" s="154"/>
      <c r="BR861" s="154"/>
      <c r="BS861" s="154"/>
      <c r="BT861" s="154"/>
      <c r="BU861" s="154"/>
      <c r="BV861" s="154"/>
      <c r="BW861" s="154"/>
      <c r="BX861" s="154"/>
      <c r="BY861" s="154"/>
      <c r="BZ861" s="154"/>
      <c r="CA861" s="154"/>
      <c r="CB861" s="154"/>
      <c r="CC861" s="154"/>
      <c r="CD861" s="154"/>
      <c r="CE861" s="154"/>
      <c r="CF861" s="154"/>
      <c r="CG861" s="154"/>
      <c r="CH861" s="154"/>
      <c r="CI861" s="154"/>
      <c r="CJ861" s="154"/>
      <c r="CK861" s="154"/>
      <c r="CL861" s="154"/>
      <c r="CM861" s="154"/>
      <c r="CN861" s="154"/>
      <c r="CO861" s="154"/>
      <c r="CP861" s="154"/>
      <c r="CQ861" s="154"/>
      <c r="CR861" s="154"/>
      <c r="CS861" s="154"/>
      <c r="CT861" s="154"/>
      <c r="CU861" s="154"/>
      <c r="CV861" s="154"/>
      <c r="CW861" s="154"/>
      <c r="CX861" s="154"/>
      <c r="CY861" s="154"/>
      <c r="CZ861" s="154"/>
      <c r="DA861" s="154"/>
      <c r="DB861" s="154"/>
      <c r="DC861" s="154"/>
      <c r="DD861" s="154"/>
      <c r="DE861" s="154"/>
      <c r="DF861" s="154"/>
      <c r="DG861" s="154"/>
      <c r="DH861" s="154"/>
      <c r="DI861" s="154"/>
      <c r="DJ861" s="154"/>
      <c r="DK861" s="154"/>
      <c r="DL861" s="154"/>
      <c r="DM861" s="154"/>
      <c r="DN861" s="154"/>
      <c r="DO861" s="154"/>
      <c r="DP861" s="154"/>
      <c r="DQ861" s="154"/>
      <c r="DR861" s="154"/>
      <c r="DS861" s="154"/>
      <c r="DT861" s="154"/>
      <c r="DU861" s="154"/>
      <c r="DV861" s="154"/>
      <c r="DW861" s="154"/>
      <c r="DX861" s="154"/>
      <c r="DY861" s="154"/>
      <c r="DZ861" s="154"/>
      <c r="EA861" s="154"/>
      <c r="EB861" s="154"/>
      <c r="EC861" s="154"/>
      <c r="ED861" s="154"/>
      <c r="EE861" s="154"/>
      <c r="EF861" s="154"/>
      <c r="EG861" s="154"/>
      <c r="EH861" s="154"/>
      <c r="EI861" s="154"/>
      <c r="EJ861" s="154"/>
      <c r="EK861" s="154"/>
      <c r="EL861" s="154"/>
      <c r="EM861" s="154"/>
      <c r="EN861" s="154"/>
      <c r="EO861" s="154"/>
      <c r="EP861" s="154"/>
      <c r="EQ861" s="154"/>
      <c r="ER861" s="154"/>
      <c r="ES861" s="154"/>
      <c r="ET861" s="154"/>
      <c r="EU861" s="154"/>
      <c r="EV861" s="154"/>
      <c r="EW861" s="154"/>
      <c r="EX861" s="154"/>
      <c r="EY861" s="154"/>
      <c r="EZ861" s="154"/>
      <c r="FA861" s="154"/>
      <c r="FB861" s="154"/>
      <c r="FC861" s="154"/>
      <c r="FD861" s="154"/>
      <c r="FE861" s="154"/>
      <c r="FF861" s="154"/>
      <c r="FG861" s="154"/>
      <c r="FH861" s="154"/>
      <c r="FI861" s="154"/>
      <c r="FJ861" s="154"/>
      <c r="FK861" s="154"/>
      <c r="FL861" s="154"/>
      <c r="FM861" s="154"/>
      <c r="FN861" s="154"/>
      <c r="FO861" s="154"/>
      <c r="FP861" s="154"/>
      <c r="FQ861" s="154"/>
      <c r="FR861" s="154"/>
      <c r="FS861" s="154"/>
      <c r="FT861" s="154"/>
      <c r="FU861" s="154"/>
      <c r="FV861" s="154"/>
      <c r="FW861" s="154"/>
      <c r="FX861" s="154"/>
      <c r="FY861" s="154"/>
      <c r="FZ861" s="154"/>
      <c r="GA861" s="154"/>
      <c r="GB861" s="154"/>
      <c r="GC861" s="154"/>
      <c r="GD861" s="154"/>
      <c r="GE861" s="154"/>
      <c r="GF861" s="154"/>
      <c r="GG861" s="154"/>
      <c r="GH861" s="154"/>
      <c r="GI861" s="154"/>
      <c r="GJ861" s="154"/>
      <c r="GK861" s="154"/>
      <c r="GL861" s="154"/>
      <c r="GM861" s="154"/>
      <c r="GN861" s="154"/>
      <c r="GO861" s="154"/>
      <c r="GP861" s="154"/>
      <c r="GQ861" s="154"/>
      <c r="GR861" s="154"/>
      <c r="GS861" s="154"/>
      <c r="GT861" s="154"/>
      <c r="GU861" s="154"/>
      <c r="GV861" s="154"/>
      <c r="GW861" s="154"/>
      <c r="GX861" s="154"/>
      <c r="GY861" s="154"/>
      <c r="GZ861" s="154"/>
      <c r="HA861" s="154"/>
      <c r="HB861" s="154"/>
      <c r="HC861" s="154"/>
      <c r="HD861" s="154"/>
      <c r="HE861" s="154"/>
      <c r="HF861" s="154"/>
      <c r="HG861" s="154"/>
      <c r="HH861" s="154"/>
      <c r="HI861" s="154"/>
      <c r="HJ861" s="154"/>
      <c r="HK861" s="154"/>
      <c r="HL861" s="154"/>
      <c r="HM861" s="154"/>
      <c r="HN861" s="154"/>
      <c r="HO861" s="154"/>
      <c r="HP861" s="154"/>
      <c r="HQ861" s="154"/>
      <c r="HR861" s="154"/>
      <c r="HS861" s="154"/>
      <c r="HT861" s="154"/>
      <c r="HU861" s="154"/>
      <c r="HV861" s="154"/>
      <c r="HW861" s="154"/>
      <c r="HX861" s="154"/>
      <c r="HY861" s="154"/>
      <c r="HZ861" s="154"/>
      <c r="IA861" s="154"/>
      <c r="IB861" s="154"/>
      <c r="IC861" s="154"/>
      <c r="ID861" s="154"/>
      <c r="IE861" s="154"/>
      <c r="IF861" s="154"/>
      <c r="IG861" s="154"/>
      <c r="IH861" s="154"/>
      <c r="II861" s="154"/>
      <c r="IJ861" s="154"/>
      <c r="IK861" s="154"/>
      <c r="IL861" s="154"/>
      <c r="IM861" s="154"/>
      <c r="IN861" s="154"/>
      <c r="IO861" s="154"/>
      <c r="IP861" s="154"/>
      <c r="IQ861" s="154"/>
      <c r="IR861" s="154"/>
      <c r="IS861" s="154"/>
      <c r="IT861" s="154"/>
      <c r="IU861" s="154"/>
      <c r="IV861" s="154"/>
      <c r="IW861" s="154"/>
      <c r="IX861" s="154"/>
      <c r="IY861" s="154"/>
      <c r="IZ861" s="154"/>
      <c r="JA861" s="154"/>
      <c r="JB861" s="154"/>
      <c r="JC861" s="154"/>
      <c r="JD861" s="154"/>
      <c r="JE861" s="154"/>
      <c r="JF861" s="154"/>
      <c r="JG861" s="154"/>
      <c r="JH861" s="154"/>
      <c r="JI861" s="154"/>
      <c r="JJ861" s="154"/>
      <c r="JK861" s="154"/>
      <c r="JL861" s="154"/>
      <c r="JM861" s="154"/>
      <c r="JN861" s="154"/>
      <c r="JO861" s="154"/>
      <c r="JP861" s="154"/>
      <c r="JQ861" s="154"/>
      <c r="JR861" s="154"/>
      <c r="JS861" s="154"/>
      <c r="JT861" s="154"/>
      <c r="JU861" s="154"/>
      <c r="JV861" s="154"/>
      <c r="JW861" s="154"/>
      <c r="JX861" s="154"/>
      <c r="JY861" s="154"/>
      <c r="JZ861" s="154"/>
      <c r="KA861" s="154"/>
      <c r="KB861" s="154"/>
      <c r="KC861" s="154"/>
      <c r="KD861" s="154"/>
      <c r="KE861" s="154"/>
      <c r="KF861" s="154"/>
      <c r="KG861" s="154"/>
      <c r="KH861" s="154"/>
      <c r="KI861" s="154"/>
      <c r="KJ861" s="154"/>
      <c r="KK861" s="154"/>
      <c r="KL861" s="154"/>
      <c r="KM861" s="154"/>
      <c r="KN861" s="154"/>
      <c r="KO861" s="154"/>
      <c r="KP861" s="154"/>
      <c r="KQ861" s="154"/>
      <c r="KR861" s="154"/>
      <c r="KS861" s="154"/>
      <c r="KT861" s="154"/>
      <c r="KU861" s="154"/>
      <c r="KV861" s="154"/>
      <c r="KW861" s="154"/>
      <c r="KX861" s="154"/>
      <c r="KY861" s="154"/>
      <c r="KZ861" s="154"/>
      <c r="LA861" s="154"/>
      <c r="LB861" s="154"/>
      <c r="LC861" s="154"/>
      <c r="LD861" s="154"/>
      <c r="LE861" s="154"/>
      <c r="LF861" s="154"/>
      <c r="LG861" s="154"/>
      <c r="LH861" s="154"/>
      <c r="LI861" s="154"/>
      <c r="LJ861" s="154"/>
      <c r="LK861" s="154"/>
      <c r="LL861" s="154"/>
      <c r="LM861" s="154"/>
      <c r="LN861" s="154"/>
      <c r="LO861" s="154"/>
      <c r="LP861" s="154"/>
      <c r="LQ861" s="154"/>
      <c r="LR861" s="154"/>
      <c r="LS861" s="154"/>
      <c r="LT861" s="154"/>
      <c r="LU861" s="154"/>
      <c r="LV861" s="154"/>
      <c r="LW861" s="154"/>
      <c r="LX861" s="154"/>
      <c r="LY861" s="154"/>
      <c r="LZ861" s="154"/>
      <c r="MA861" s="154"/>
      <c r="MB861" s="154"/>
      <c r="MC861" s="154"/>
      <c r="MD861" s="154"/>
      <c r="ME861" s="154"/>
      <c r="MF861" s="154"/>
      <c r="MG861" s="154"/>
      <c r="MH861" s="154"/>
      <c r="MI861" s="154"/>
      <c r="MJ861" s="154"/>
      <c r="MK861" s="154"/>
      <c r="ML861" s="154"/>
      <c r="MM861" s="154"/>
      <c r="MN861" s="154"/>
      <c r="MO861" s="154"/>
      <c r="MP861" s="154"/>
      <c r="MQ861" s="154"/>
      <c r="MR861" s="154"/>
      <c r="MS861" s="154"/>
      <c r="MT861" s="154"/>
      <c r="MU861" s="154"/>
      <c r="MV861" s="154"/>
      <c r="MW861" s="154"/>
      <c r="MX861" s="154"/>
      <c r="MY861" s="154"/>
      <c r="MZ861" s="154"/>
      <c r="NA861" s="154"/>
      <c r="NB861" s="154"/>
      <c r="NC861" s="154"/>
      <c r="ND861" s="154"/>
      <c r="NE861" s="154"/>
      <c r="NF861" s="154"/>
      <c r="NG861" s="154"/>
      <c r="NH861" s="154"/>
      <c r="NI861" s="154"/>
      <c r="NJ861" s="154"/>
      <c r="NK861" s="154"/>
      <c r="NL861" s="154"/>
      <c r="NM861" s="154"/>
      <c r="NN861" s="154"/>
      <c r="NO861" s="154"/>
      <c r="NP861" s="154"/>
      <c r="NQ861" s="154"/>
      <c r="NR861" s="154"/>
      <c r="NS861" s="154"/>
      <c r="NT861" s="154"/>
      <c r="NU861" s="154"/>
      <c r="NV861" s="154"/>
      <c r="NW861" s="154"/>
      <c r="NX861" s="154"/>
      <c r="NY861" s="154"/>
      <c r="NZ861" s="154"/>
      <c r="OA861" s="154"/>
      <c r="OB861" s="154"/>
      <c r="OC861" s="154"/>
      <c r="OD861" s="154"/>
      <c r="OE861" s="154"/>
      <c r="OF861" s="154"/>
      <c r="OG861" s="154"/>
      <c r="OH861" s="154"/>
      <c r="OI861" s="154"/>
      <c r="OJ861" s="154"/>
      <c r="OK861" s="154"/>
      <c r="OL861" s="154"/>
      <c r="OM861" s="154"/>
      <c r="ON861" s="154"/>
      <c r="OO861" s="154"/>
      <c r="OP861" s="154"/>
      <c r="OQ861" s="154"/>
      <c r="OR861" s="154"/>
      <c r="OS861" s="154"/>
      <c r="OT861" s="154"/>
      <c r="OU861" s="154"/>
      <c r="OV861" s="154"/>
      <c r="OW861" s="154"/>
      <c r="OX861" s="154"/>
      <c r="OY861" s="154"/>
      <c r="OZ861" s="154"/>
      <c r="PA861" s="154"/>
      <c r="PB861" s="154"/>
      <c r="PC861" s="154"/>
      <c r="PD861" s="154"/>
      <c r="PE861" s="154"/>
      <c r="PF861" s="154"/>
      <c r="PG861" s="154"/>
      <c r="PH861" s="154"/>
      <c r="PI861" s="154"/>
      <c r="PJ861" s="154"/>
      <c r="PK861" s="154"/>
      <c r="PL861" s="154"/>
      <c r="PM861" s="154"/>
      <c r="PN861" s="154"/>
      <c r="PO861" s="154"/>
      <c r="PP861" s="154"/>
      <c r="PQ861" s="154"/>
      <c r="PR861" s="154"/>
      <c r="PS861" s="154"/>
      <c r="PT861" s="154"/>
      <c r="PU861" s="154"/>
      <c r="PV861" s="154"/>
      <c r="PW861" s="154"/>
      <c r="PX861" s="154"/>
      <c r="PY861" s="154"/>
      <c r="PZ861" s="154"/>
      <c r="QA861" s="154"/>
      <c r="QB861" s="154"/>
      <c r="QC861" s="154"/>
      <c r="QD861" s="154"/>
      <c r="QE861" s="154"/>
      <c r="QF861" s="154"/>
      <c r="QG861" s="154"/>
      <c r="QH861" s="154"/>
      <c r="QI861" s="154"/>
      <c r="QJ861" s="154"/>
      <c r="QK861" s="154"/>
      <c r="QL861" s="154"/>
      <c r="QM861" s="154"/>
      <c r="QN861" s="154"/>
      <c r="QO861" s="154"/>
      <c r="QP861" s="154"/>
      <c r="QQ861" s="154"/>
      <c r="QR861" s="154"/>
      <c r="QS861" s="154"/>
      <c r="QT861" s="154"/>
      <c r="QU861" s="154"/>
      <c r="QV861" s="154"/>
      <c r="QW861" s="154"/>
      <c r="QX861" s="154"/>
      <c r="QY861" s="154"/>
      <c r="QZ861" s="154"/>
      <c r="RA861" s="154"/>
      <c r="RB861" s="154"/>
      <c r="RC861" s="154"/>
      <c r="RD861" s="154"/>
      <c r="RE861" s="154"/>
      <c r="RF861" s="154"/>
      <c r="RG861" s="154"/>
      <c r="RH861" s="154"/>
      <c r="RI861" s="154"/>
      <c r="RJ861" s="154"/>
      <c r="RK861" s="154"/>
      <c r="RL861" s="154"/>
      <c r="RM861" s="154"/>
      <c r="RN861" s="154"/>
      <c r="RO861" s="154"/>
      <c r="RP861" s="154"/>
      <c r="RQ861" s="154"/>
      <c r="RR861" s="154"/>
      <c r="RS861" s="154"/>
      <c r="RT861" s="154"/>
      <c r="RU861" s="154"/>
      <c r="RV861" s="154"/>
      <c r="RW861" s="154"/>
      <c r="RX861" s="154"/>
      <c r="RY861" s="154"/>
      <c r="RZ861" s="154"/>
      <c r="SA861" s="154"/>
      <c r="SB861" s="154"/>
      <c r="SC861" s="154"/>
      <c r="SD861" s="154"/>
      <c r="SE861" s="154"/>
      <c r="SF861" s="154"/>
      <c r="SG861" s="154"/>
      <c r="SH861" s="154"/>
      <c r="SI861" s="154"/>
      <c r="SJ861" s="154"/>
      <c r="SK861" s="154"/>
      <c r="SL861" s="154"/>
      <c r="SM861" s="154"/>
      <c r="SN861" s="154"/>
      <c r="SO861" s="154"/>
      <c r="SP861" s="154"/>
      <c r="SQ861" s="154"/>
      <c r="SR861" s="154"/>
      <c r="SS861" s="154"/>
      <c r="ST861" s="154"/>
      <c r="SU861" s="154"/>
      <c r="SV861" s="154"/>
      <c r="SW861" s="154"/>
      <c r="SX861" s="154"/>
      <c r="SY861" s="154"/>
      <c r="SZ861" s="154"/>
      <c r="TA861" s="154"/>
      <c r="TB861" s="154"/>
      <c r="TC861" s="154"/>
      <c r="TD861" s="154"/>
      <c r="TE861" s="154"/>
      <c r="TF861" s="154"/>
      <c r="TG861" s="154"/>
      <c r="TH861" s="154"/>
      <c r="TI861" s="154"/>
      <c r="TJ861" s="154"/>
      <c r="TK861" s="154"/>
      <c r="TL861" s="154"/>
      <c r="TM861" s="154"/>
      <c r="TN861" s="154"/>
      <c r="TO861" s="154"/>
      <c r="TP861" s="154"/>
      <c r="TQ861" s="154"/>
      <c r="TR861" s="154"/>
      <c r="TS861" s="154"/>
      <c r="TT861" s="154"/>
      <c r="TU861" s="154"/>
      <c r="TV861" s="154"/>
      <c r="TW861" s="154"/>
      <c r="TX861" s="154"/>
      <c r="TY861" s="154"/>
      <c r="TZ861" s="154"/>
      <c r="UA861" s="154"/>
      <c r="UB861" s="154"/>
      <c r="UC861" s="154"/>
      <c r="UD861" s="154"/>
      <c r="UE861" s="154"/>
      <c r="UF861" s="154"/>
      <c r="UG861" s="154"/>
      <c r="UH861" s="154"/>
      <c r="UI861" s="154"/>
      <c r="UJ861" s="154"/>
      <c r="UK861" s="154"/>
      <c r="UL861" s="154"/>
      <c r="UM861" s="154"/>
      <c r="UN861" s="154"/>
      <c r="UO861" s="154"/>
      <c r="UP861" s="154"/>
      <c r="UQ861" s="154"/>
      <c r="UR861" s="154"/>
      <c r="US861" s="154"/>
      <c r="UT861" s="154"/>
      <c r="UU861" s="154"/>
      <c r="UV861" s="154"/>
      <c r="UW861" s="154"/>
      <c r="UX861" s="154"/>
      <c r="UY861" s="154"/>
      <c r="UZ861" s="154"/>
      <c r="VA861" s="154"/>
      <c r="VB861" s="154"/>
      <c r="VC861" s="154"/>
      <c r="VD861" s="154"/>
      <c r="VE861" s="154"/>
      <c r="VF861" s="154"/>
      <c r="VG861" s="154"/>
      <c r="VH861" s="154"/>
      <c r="VI861" s="154"/>
      <c r="VJ861" s="154"/>
      <c r="VK861" s="154"/>
      <c r="VL861" s="154"/>
      <c r="VM861" s="154"/>
      <c r="VN861" s="154"/>
      <c r="VO861" s="154"/>
      <c r="VP861" s="154"/>
      <c r="VQ861" s="154"/>
      <c r="VR861" s="154"/>
      <c r="VS861" s="154"/>
      <c r="VT861" s="154"/>
      <c r="VU861" s="154"/>
      <c r="VV861" s="154"/>
      <c r="VW861" s="154"/>
    </row>
    <row r="862" spans="1:595" s="153" customFormat="1" ht="142.5" customHeight="1">
      <c r="A862" s="798"/>
      <c r="B862" s="675"/>
      <c r="C862" s="658"/>
      <c r="D862" s="660"/>
      <c r="E862" s="487" t="s">
        <v>1732</v>
      </c>
      <c r="F862" s="255" t="s">
        <v>1738</v>
      </c>
      <c r="G862" s="177">
        <v>45481</v>
      </c>
      <c r="H862" s="179" t="s">
        <v>1085</v>
      </c>
      <c r="I862" s="208" t="s">
        <v>16</v>
      </c>
      <c r="J862" s="208" t="s">
        <v>42</v>
      </c>
      <c r="K862" s="175" t="s">
        <v>1739</v>
      </c>
      <c r="L862" s="200" t="s">
        <v>169</v>
      </c>
      <c r="M862" s="155">
        <v>14724201.800000001</v>
      </c>
      <c r="N862" s="155">
        <v>14722243.199999999</v>
      </c>
      <c r="O862" s="155">
        <v>3130558.6</v>
      </c>
      <c r="P862" s="199">
        <v>5657300</v>
      </c>
      <c r="Q862" s="155">
        <v>14143100</v>
      </c>
      <c r="R862" s="155">
        <v>14143100</v>
      </c>
      <c r="S862" s="546">
        <v>3</v>
      </c>
      <c r="AU862" s="154"/>
      <c r="AV862" s="154"/>
      <c r="AW862" s="154"/>
      <c r="AX862" s="154"/>
      <c r="AY862" s="154"/>
      <c r="AZ862" s="154"/>
      <c r="BA862" s="154"/>
      <c r="BB862" s="154"/>
      <c r="BC862" s="154"/>
      <c r="BD862" s="154"/>
      <c r="BE862" s="154"/>
      <c r="BF862" s="154"/>
      <c r="BG862" s="154"/>
      <c r="BH862" s="154"/>
      <c r="BI862" s="154"/>
      <c r="BJ862" s="154"/>
      <c r="BK862" s="154"/>
      <c r="BL862" s="154"/>
      <c r="BM862" s="154"/>
      <c r="BN862" s="154"/>
      <c r="BO862" s="154"/>
      <c r="BP862" s="154"/>
      <c r="BQ862" s="154"/>
      <c r="BR862" s="154"/>
      <c r="BS862" s="154"/>
      <c r="BT862" s="154"/>
      <c r="BU862" s="154"/>
      <c r="BV862" s="154"/>
      <c r="BW862" s="154"/>
      <c r="BX862" s="154"/>
      <c r="BY862" s="154"/>
      <c r="BZ862" s="154"/>
      <c r="CA862" s="154"/>
      <c r="CB862" s="154"/>
      <c r="CC862" s="154"/>
      <c r="CD862" s="154"/>
      <c r="CE862" s="154"/>
      <c r="CF862" s="154"/>
      <c r="CG862" s="154"/>
      <c r="CH862" s="154"/>
      <c r="CI862" s="154"/>
      <c r="CJ862" s="154"/>
      <c r="CK862" s="154"/>
      <c r="CL862" s="154"/>
      <c r="CM862" s="154"/>
      <c r="CN862" s="154"/>
      <c r="CO862" s="154"/>
      <c r="CP862" s="154"/>
      <c r="CQ862" s="154"/>
      <c r="CR862" s="154"/>
      <c r="CS862" s="154"/>
      <c r="CT862" s="154"/>
      <c r="CU862" s="154"/>
      <c r="CV862" s="154"/>
      <c r="CW862" s="154"/>
      <c r="CX862" s="154"/>
      <c r="CY862" s="154"/>
      <c r="CZ862" s="154"/>
      <c r="DA862" s="154"/>
      <c r="DB862" s="154"/>
      <c r="DC862" s="154"/>
      <c r="DD862" s="154"/>
      <c r="DE862" s="154"/>
      <c r="DF862" s="154"/>
      <c r="DG862" s="154"/>
      <c r="DH862" s="154"/>
      <c r="DI862" s="154"/>
      <c r="DJ862" s="154"/>
      <c r="DK862" s="154"/>
      <c r="DL862" s="154"/>
      <c r="DM862" s="154"/>
      <c r="DN862" s="154"/>
      <c r="DO862" s="154"/>
      <c r="DP862" s="154"/>
      <c r="DQ862" s="154"/>
      <c r="DR862" s="154"/>
      <c r="DS862" s="154"/>
      <c r="DT862" s="154"/>
      <c r="DU862" s="154"/>
      <c r="DV862" s="154"/>
      <c r="DW862" s="154"/>
      <c r="DX862" s="154"/>
      <c r="DY862" s="154"/>
      <c r="DZ862" s="154"/>
      <c r="EA862" s="154"/>
      <c r="EB862" s="154"/>
      <c r="EC862" s="154"/>
      <c r="ED862" s="154"/>
      <c r="EE862" s="154"/>
      <c r="EF862" s="154"/>
      <c r="EG862" s="154"/>
      <c r="EH862" s="154"/>
      <c r="EI862" s="154"/>
      <c r="EJ862" s="154"/>
      <c r="EK862" s="154"/>
      <c r="EL862" s="154"/>
      <c r="EM862" s="154"/>
      <c r="EN862" s="154"/>
      <c r="EO862" s="154"/>
      <c r="EP862" s="154"/>
      <c r="EQ862" s="154"/>
      <c r="ER862" s="154"/>
      <c r="ES862" s="154"/>
      <c r="ET862" s="154"/>
      <c r="EU862" s="154"/>
      <c r="EV862" s="154"/>
      <c r="EW862" s="154"/>
      <c r="EX862" s="154"/>
      <c r="EY862" s="154"/>
      <c r="EZ862" s="154"/>
      <c r="FA862" s="154"/>
      <c r="FB862" s="154"/>
      <c r="FC862" s="154"/>
      <c r="FD862" s="154"/>
      <c r="FE862" s="154"/>
      <c r="FF862" s="154"/>
      <c r="FG862" s="154"/>
      <c r="FH862" s="154"/>
      <c r="FI862" s="154"/>
      <c r="FJ862" s="154"/>
      <c r="FK862" s="154"/>
      <c r="FL862" s="154"/>
      <c r="FM862" s="154"/>
      <c r="FN862" s="154"/>
      <c r="FO862" s="154"/>
      <c r="FP862" s="154"/>
      <c r="FQ862" s="154"/>
      <c r="FR862" s="154"/>
      <c r="FS862" s="154"/>
      <c r="FT862" s="154"/>
      <c r="FU862" s="154"/>
      <c r="FV862" s="154"/>
      <c r="FW862" s="154"/>
      <c r="FX862" s="154"/>
      <c r="FY862" s="154"/>
      <c r="FZ862" s="154"/>
      <c r="GA862" s="154"/>
      <c r="GB862" s="154"/>
      <c r="GC862" s="154"/>
      <c r="GD862" s="154"/>
      <c r="GE862" s="154"/>
      <c r="GF862" s="154"/>
      <c r="GG862" s="154"/>
      <c r="GH862" s="154"/>
      <c r="GI862" s="154"/>
      <c r="GJ862" s="154"/>
      <c r="GK862" s="154"/>
      <c r="GL862" s="154"/>
      <c r="GM862" s="154"/>
      <c r="GN862" s="154"/>
      <c r="GO862" s="154"/>
      <c r="GP862" s="154"/>
      <c r="GQ862" s="154"/>
      <c r="GR862" s="154"/>
      <c r="GS862" s="154"/>
      <c r="GT862" s="154"/>
      <c r="GU862" s="154"/>
      <c r="GV862" s="154"/>
      <c r="GW862" s="154"/>
      <c r="GX862" s="154"/>
      <c r="GY862" s="154"/>
      <c r="GZ862" s="154"/>
      <c r="HA862" s="154"/>
      <c r="HB862" s="154"/>
      <c r="HC862" s="154"/>
      <c r="HD862" s="154"/>
      <c r="HE862" s="154"/>
      <c r="HF862" s="154"/>
      <c r="HG862" s="154"/>
      <c r="HH862" s="154"/>
      <c r="HI862" s="154"/>
      <c r="HJ862" s="154"/>
      <c r="HK862" s="154"/>
      <c r="HL862" s="154"/>
      <c r="HM862" s="154"/>
      <c r="HN862" s="154"/>
      <c r="HO862" s="154"/>
      <c r="HP862" s="154"/>
      <c r="HQ862" s="154"/>
      <c r="HR862" s="154"/>
      <c r="HS862" s="154"/>
      <c r="HT862" s="154"/>
      <c r="HU862" s="154"/>
      <c r="HV862" s="154"/>
      <c r="HW862" s="154"/>
      <c r="HX862" s="154"/>
      <c r="HY862" s="154"/>
      <c r="HZ862" s="154"/>
      <c r="IA862" s="154"/>
      <c r="IB862" s="154"/>
      <c r="IC862" s="154"/>
      <c r="ID862" s="154"/>
      <c r="IE862" s="154"/>
      <c r="IF862" s="154"/>
      <c r="IG862" s="154"/>
      <c r="IH862" s="154"/>
      <c r="II862" s="154"/>
      <c r="IJ862" s="154"/>
      <c r="IK862" s="154"/>
      <c r="IL862" s="154"/>
      <c r="IM862" s="154"/>
      <c r="IN862" s="154"/>
      <c r="IO862" s="154"/>
      <c r="IP862" s="154"/>
      <c r="IQ862" s="154"/>
      <c r="IR862" s="154"/>
      <c r="IS862" s="154"/>
      <c r="IT862" s="154"/>
      <c r="IU862" s="154"/>
      <c r="IV862" s="154"/>
      <c r="IW862" s="154"/>
      <c r="IX862" s="154"/>
      <c r="IY862" s="154"/>
      <c r="IZ862" s="154"/>
      <c r="JA862" s="154"/>
      <c r="JB862" s="154"/>
      <c r="JC862" s="154"/>
      <c r="JD862" s="154"/>
      <c r="JE862" s="154"/>
      <c r="JF862" s="154"/>
      <c r="JG862" s="154"/>
      <c r="JH862" s="154"/>
      <c r="JI862" s="154"/>
      <c r="JJ862" s="154"/>
      <c r="JK862" s="154"/>
      <c r="JL862" s="154"/>
      <c r="JM862" s="154"/>
      <c r="JN862" s="154"/>
      <c r="JO862" s="154"/>
      <c r="JP862" s="154"/>
      <c r="JQ862" s="154"/>
      <c r="JR862" s="154"/>
      <c r="JS862" s="154"/>
      <c r="JT862" s="154"/>
      <c r="JU862" s="154"/>
      <c r="JV862" s="154"/>
      <c r="JW862" s="154"/>
      <c r="JX862" s="154"/>
      <c r="JY862" s="154"/>
      <c r="JZ862" s="154"/>
      <c r="KA862" s="154"/>
      <c r="KB862" s="154"/>
      <c r="KC862" s="154"/>
      <c r="KD862" s="154"/>
      <c r="KE862" s="154"/>
      <c r="KF862" s="154"/>
      <c r="KG862" s="154"/>
      <c r="KH862" s="154"/>
      <c r="KI862" s="154"/>
      <c r="KJ862" s="154"/>
      <c r="KK862" s="154"/>
      <c r="KL862" s="154"/>
      <c r="KM862" s="154"/>
      <c r="KN862" s="154"/>
      <c r="KO862" s="154"/>
      <c r="KP862" s="154"/>
      <c r="KQ862" s="154"/>
      <c r="KR862" s="154"/>
      <c r="KS862" s="154"/>
      <c r="KT862" s="154"/>
      <c r="KU862" s="154"/>
      <c r="KV862" s="154"/>
      <c r="KW862" s="154"/>
      <c r="KX862" s="154"/>
      <c r="KY862" s="154"/>
      <c r="KZ862" s="154"/>
      <c r="LA862" s="154"/>
      <c r="LB862" s="154"/>
      <c r="LC862" s="154"/>
      <c r="LD862" s="154"/>
      <c r="LE862" s="154"/>
      <c r="LF862" s="154"/>
      <c r="LG862" s="154"/>
      <c r="LH862" s="154"/>
      <c r="LI862" s="154"/>
      <c r="LJ862" s="154"/>
      <c r="LK862" s="154"/>
      <c r="LL862" s="154"/>
      <c r="LM862" s="154"/>
      <c r="LN862" s="154"/>
      <c r="LO862" s="154"/>
      <c r="LP862" s="154"/>
      <c r="LQ862" s="154"/>
      <c r="LR862" s="154"/>
      <c r="LS862" s="154"/>
      <c r="LT862" s="154"/>
      <c r="LU862" s="154"/>
      <c r="LV862" s="154"/>
      <c r="LW862" s="154"/>
      <c r="LX862" s="154"/>
      <c r="LY862" s="154"/>
      <c r="LZ862" s="154"/>
      <c r="MA862" s="154"/>
      <c r="MB862" s="154"/>
      <c r="MC862" s="154"/>
      <c r="MD862" s="154"/>
      <c r="ME862" s="154"/>
      <c r="MF862" s="154"/>
      <c r="MG862" s="154"/>
      <c r="MH862" s="154"/>
      <c r="MI862" s="154"/>
      <c r="MJ862" s="154"/>
      <c r="MK862" s="154"/>
      <c r="ML862" s="154"/>
      <c r="MM862" s="154"/>
      <c r="MN862" s="154"/>
      <c r="MO862" s="154"/>
      <c r="MP862" s="154"/>
      <c r="MQ862" s="154"/>
      <c r="MR862" s="154"/>
      <c r="MS862" s="154"/>
      <c r="MT862" s="154"/>
      <c r="MU862" s="154"/>
      <c r="MV862" s="154"/>
      <c r="MW862" s="154"/>
      <c r="MX862" s="154"/>
      <c r="MY862" s="154"/>
      <c r="MZ862" s="154"/>
      <c r="NA862" s="154"/>
      <c r="NB862" s="154"/>
      <c r="NC862" s="154"/>
      <c r="ND862" s="154"/>
      <c r="NE862" s="154"/>
      <c r="NF862" s="154"/>
      <c r="NG862" s="154"/>
      <c r="NH862" s="154"/>
      <c r="NI862" s="154"/>
      <c r="NJ862" s="154"/>
      <c r="NK862" s="154"/>
      <c r="NL862" s="154"/>
      <c r="NM862" s="154"/>
      <c r="NN862" s="154"/>
      <c r="NO862" s="154"/>
      <c r="NP862" s="154"/>
      <c r="NQ862" s="154"/>
      <c r="NR862" s="154"/>
      <c r="NS862" s="154"/>
      <c r="NT862" s="154"/>
      <c r="NU862" s="154"/>
      <c r="NV862" s="154"/>
      <c r="NW862" s="154"/>
      <c r="NX862" s="154"/>
      <c r="NY862" s="154"/>
      <c r="NZ862" s="154"/>
      <c r="OA862" s="154"/>
      <c r="OB862" s="154"/>
      <c r="OC862" s="154"/>
      <c r="OD862" s="154"/>
      <c r="OE862" s="154"/>
      <c r="OF862" s="154"/>
      <c r="OG862" s="154"/>
      <c r="OH862" s="154"/>
      <c r="OI862" s="154"/>
      <c r="OJ862" s="154"/>
      <c r="OK862" s="154"/>
      <c r="OL862" s="154"/>
      <c r="OM862" s="154"/>
      <c r="ON862" s="154"/>
      <c r="OO862" s="154"/>
      <c r="OP862" s="154"/>
      <c r="OQ862" s="154"/>
      <c r="OR862" s="154"/>
      <c r="OS862" s="154"/>
      <c r="OT862" s="154"/>
      <c r="OU862" s="154"/>
      <c r="OV862" s="154"/>
      <c r="OW862" s="154"/>
      <c r="OX862" s="154"/>
      <c r="OY862" s="154"/>
      <c r="OZ862" s="154"/>
      <c r="PA862" s="154"/>
      <c r="PB862" s="154"/>
      <c r="PC862" s="154"/>
      <c r="PD862" s="154"/>
      <c r="PE862" s="154"/>
      <c r="PF862" s="154"/>
      <c r="PG862" s="154"/>
      <c r="PH862" s="154"/>
      <c r="PI862" s="154"/>
      <c r="PJ862" s="154"/>
      <c r="PK862" s="154"/>
      <c r="PL862" s="154"/>
      <c r="PM862" s="154"/>
      <c r="PN862" s="154"/>
      <c r="PO862" s="154"/>
      <c r="PP862" s="154"/>
      <c r="PQ862" s="154"/>
      <c r="PR862" s="154"/>
      <c r="PS862" s="154"/>
      <c r="PT862" s="154"/>
      <c r="PU862" s="154"/>
      <c r="PV862" s="154"/>
      <c r="PW862" s="154"/>
      <c r="PX862" s="154"/>
      <c r="PY862" s="154"/>
      <c r="PZ862" s="154"/>
      <c r="QA862" s="154"/>
      <c r="QB862" s="154"/>
      <c r="QC862" s="154"/>
      <c r="QD862" s="154"/>
      <c r="QE862" s="154"/>
      <c r="QF862" s="154"/>
      <c r="QG862" s="154"/>
      <c r="QH862" s="154"/>
      <c r="QI862" s="154"/>
      <c r="QJ862" s="154"/>
      <c r="QK862" s="154"/>
      <c r="QL862" s="154"/>
      <c r="QM862" s="154"/>
      <c r="QN862" s="154"/>
      <c r="QO862" s="154"/>
      <c r="QP862" s="154"/>
      <c r="QQ862" s="154"/>
      <c r="QR862" s="154"/>
      <c r="QS862" s="154"/>
      <c r="QT862" s="154"/>
      <c r="QU862" s="154"/>
      <c r="QV862" s="154"/>
      <c r="QW862" s="154"/>
      <c r="QX862" s="154"/>
      <c r="QY862" s="154"/>
      <c r="QZ862" s="154"/>
      <c r="RA862" s="154"/>
      <c r="RB862" s="154"/>
      <c r="RC862" s="154"/>
      <c r="RD862" s="154"/>
      <c r="RE862" s="154"/>
      <c r="RF862" s="154"/>
      <c r="RG862" s="154"/>
      <c r="RH862" s="154"/>
      <c r="RI862" s="154"/>
      <c r="RJ862" s="154"/>
      <c r="RK862" s="154"/>
      <c r="RL862" s="154"/>
      <c r="RM862" s="154"/>
      <c r="RN862" s="154"/>
      <c r="RO862" s="154"/>
      <c r="RP862" s="154"/>
      <c r="RQ862" s="154"/>
      <c r="RR862" s="154"/>
      <c r="RS862" s="154"/>
      <c r="RT862" s="154"/>
      <c r="RU862" s="154"/>
      <c r="RV862" s="154"/>
      <c r="RW862" s="154"/>
      <c r="RX862" s="154"/>
      <c r="RY862" s="154"/>
      <c r="RZ862" s="154"/>
      <c r="SA862" s="154"/>
      <c r="SB862" s="154"/>
      <c r="SC862" s="154"/>
      <c r="SD862" s="154"/>
      <c r="SE862" s="154"/>
      <c r="SF862" s="154"/>
      <c r="SG862" s="154"/>
      <c r="SH862" s="154"/>
      <c r="SI862" s="154"/>
      <c r="SJ862" s="154"/>
      <c r="SK862" s="154"/>
      <c r="SL862" s="154"/>
      <c r="SM862" s="154"/>
      <c r="SN862" s="154"/>
      <c r="SO862" s="154"/>
      <c r="SP862" s="154"/>
      <c r="SQ862" s="154"/>
      <c r="SR862" s="154"/>
      <c r="SS862" s="154"/>
      <c r="ST862" s="154"/>
      <c r="SU862" s="154"/>
      <c r="SV862" s="154"/>
      <c r="SW862" s="154"/>
      <c r="SX862" s="154"/>
      <c r="SY862" s="154"/>
      <c r="SZ862" s="154"/>
      <c r="TA862" s="154"/>
      <c r="TB862" s="154"/>
      <c r="TC862" s="154"/>
      <c r="TD862" s="154"/>
      <c r="TE862" s="154"/>
      <c r="TF862" s="154"/>
      <c r="TG862" s="154"/>
      <c r="TH862" s="154"/>
      <c r="TI862" s="154"/>
      <c r="TJ862" s="154"/>
      <c r="TK862" s="154"/>
      <c r="TL862" s="154"/>
      <c r="TM862" s="154"/>
      <c r="TN862" s="154"/>
      <c r="TO862" s="154"/>
      <c r="TP862" s="154"/>
      <c r="TQ862" s="154"/>
      <c r="TR862" s="154"/>
      <c r="TS862" s="154"/>
      <c r="TT862" s="154"/>
      <c r="TU862" s="154"/>
      <c r="TV862" s="154"/>
      <c r="TW862" s="154"/>
      <c r="TX862" s="154"/>
      <c r="TY862" s="154"/>
      <c r="TZ862" s="154"/>
      <c r="UA862" s="154"/>
      <c r="UB862" s="154"/>
      <c r="UC862" s="154"/>
      <c r="UD862" s="154"/>
      <c r="UE862" s="154"/>
      <c r="UF862" s="154"/>
      <c r="UG862" s="154"/>
      <c r="UH862" s="154"/>
      <c r="UI862" s="154"/>
      <c r="UJ862" s="154"/>
      <c r="UK862" s="154"/>
      <c r="UL862" s="154"/>
      <c r="UM862" s="154"/>
      <c r="UN862" s="154"/>
      <c r="UO862" s="154"/>
      <c r="UP862" s="154"/>
      <c r="UQ862" s="154"/>
      <c r="UR862" s="154"/>
      <c r="US862" s="154"/>
      <c r="UT862" s="154"/>
      <c r="UU862" s="154"/>
      <c r="UV862" s="154"/>
      <c r="UW862" s="154"/>
      <c r="UX862" s="154"/>
      <c r="UY862" s="154"/>
      <c r="UZ862" s="154"/>
      <c r="VA862" s="154"/>
      <c r="VB862" s="154"/>
      <c r="VC862" s="154"/>
      <c r="VD862" s="154"/>
      <c r="VE862" s="154"/>
      <c r="VF862" s="154"/>
      <c r="VG862" s="154"/>
      <c r="VH862" s="154"/>
      <c r="VI862" s="154"/>
      <c r="VJ862" s="154"/>
      <c r="VK862" s="154"/>
      <c r="VL862" s="154"/>
      <c r="VM862" s="154"/>
      <c r="VN862" s="154"/>
      <c r="VO862" s="154"/>
      <c r="VP862" s="154"/>
      <c r="VQ862" s="154"/>
      <c r="VR862" s="154"/>
      <c r="VS862" s="154"/>
      <c r="VT862" s="154"/>
      <c r="VU862" s="154"/>
      <c r="VV862" s="154"/>
      <c r="VW862" s="154"/>
    </row>
    <row r="863" spans="1:595" s="172" customFormat="1" ht="79.5" customHeight="1">
      <c r="A863" s="798"/>
      <c r="B863" s="673" t="s">
        <v>1740</v>
      </c>
      <c r="C863" s="657" t="s">
        <v>1741</v>
      </c>
      <c r="D863" s="677" t="s">
        <v>1742</v>
      </c>
      <c r="E863" s="661" t="s">
        <v>1743</v>
      </c>
      <c r="F863" s="653" t="s">
        <v>51</v>
      </c>
      <c r="G863" s="664">
        <v>39083</v>
      </c>
      <c r="H863" s="179" t="s">
        <v>24</v>
      </c>
      <c r="I863" s="193" t="s">
        <v>16</v>
      </c>
      <c r="J863" s="193" t="s">
        <v>42</v>
      </c>
      <c r="K863" s="212" t="s">
        <v>1744</v>
      </c>
      <c r="L863" s="193" t="s">
        <v>28</v>
      </c>
      <c r="M863" s="152">
        <f t="shared" ref="M863:R863" si="133">M864+M865</f>
        <v>12433700</v>
      </c>
      <c r="N863" s="152">
        <f t="shared" si="133"/>
        <v>12433700</v>
      </c>
      <c r="O863" s="152">
        <f t="shared" si="133"/>
        <v>12226300</v>
      </c>
      <c r="P863" s="203">
        <f>P864+P865</f>
        <v>12226300</v>
      </c>
      <c r="Q863" s="202">
        <f t="shared" si="133"/>
        <v>12226300</v>
      </c>
      <c r="R863" s="202">
        <f t="shared" si="133"/>
        <v>12226300</v>
      </c>
      <c r="S863" s="543"/>
      <c r="T863" s="153"/>
      <c r="U863" s="153"/>
      <c r="V863" s="153"/>
      <c r="W863" s="153"/>
      <c r="X863" s="153"/>
      <c r="Y863" s="153"/>
      <c r="Z863" s="153"/>
      <c r="AA863" s="153"/>
      <c r="AB863" s="153"/>
      <c r="AC863" s="153"/>
      <c r="AD863" s="153"/>
      <c r="AE863" s="153"/>
      <c r="AF863" s="153"/>
      <c r="AG863" s="153"/>
      <c r="AH863" s="153"/>
      <c r="AI863" s="153"/>
      <c r="AJ863" s="153"/>
      <c r="AK863" s="153"/>
      <c r="AL863" s="153"/>
      <c r="AM863" s="153"/>
      <c r="AN863" s="153"/>
      <c r="AO863" s="153"/>
      <c r="AP863" s="153"/>
      <c r="AQ863" s="153"/>
      <c r="AR863" s="153"/>
      <c r="AS863" s="153"/>
      <c r="AT863" s="153"/>
      <c r="AU863" s="154"/>
      <c r="AV863" s="154"/>
      <c r="AW863" s="154"/>
      <c r="AX863" s="154"/>
      <c r="AY863" s="154"/>
      <c r="AZ863" s="154"/>
      <c r="BA863" s="154"/>
      <c r="BB863" s="154"/>
      <c r="BC863" s="154"/>
      <c r="BD863" s="154"/>
      <c r="BE863" s="154"/>
      <c r="BF863" s="154"/>
      <c r="BG863" s="154"/>
      <c r="BH863" s="154"/>
      <c r="BI863" s="154"/>
      <c r="BJ863" s="154"/>
      <c r="BK863" s="154"/>
      <c r="BL863" s="154"/>
      <c r="BM863" s="154"/>
      <c r="BN863" s="154"/>
      <c r="BO863" s="154"/>
      <c r="BP863" s="154"/>
      <c r="BQ863" s="154"/>
      <c r="BR863" s="154"/>
      <c r="BS863" s="154"/>
      <c r="BT863" s="154"/>
      <c r="BU863" s="154"/>
      <c r="BV863" s="154"/>
      <c r="BW863" s="154"/>
      <c r="BX863" s="154"/>
      <c r="BY863" s="154"/>
      <c r="BZ863" s="154"/>
      <c r="CA863" s="154"/>
      <c r="CB863" s="154"/>
      <c r="CC863" s="154"/>
      <c r="CD863" s="154"/>
      <c r="CE863" s="154"/>
      <c r="CF863" s="154"/>
      <c r="CG863" s="154"/>
      <c r="CH863" s="154"/>
      <c r="CI863" s="154"/>
      <c r="CJ863" s="154"/>
      <c r="CK863" s="154"/>
      <c r="CL863" s="154"/>
      <c r="CM863" s="154"/>
      <c r="CN863" s="154"/>
      <c r="CO863" s="154"/>
      <c r="CP863" s="154"/>
      <c r="CQ863" s="154"/>
      <c r="CR863" s="154"/>
      <c r="CS863" s="154"/>
      <c r="CT863" s="154"/>
      <c r="CU863" s="154"/>
      <c r="CV863" s="154"/>
      <c r="CW863" s="154"/>
      <c r="CX863" s="154"/>
      <c r="CY863" s="154"/>
      <c r="CZ863" s="154"/>
      <c r="DA863" s="154"/>
      <c r="DB863" s="154"/>
      <c r="DC863" s="154"/>
      <c r="DD863" s="154"/>
      <c r="DE863" s="154"/>
      <c r="DF863" s="154"/>
      <c r="DG863" s="154"/>
      <c r="DH863" s="154"/>
      <c r="DI863" s="154"/>
      <c r="DJ863" s="154"/>
      <c r="DK863" s="154"/>
      <c r="DL863" s="154"/>
      <c r="DM863" s="154"/>
      <c r="DN863" s="154"/>
      <c r="DO863" s="154"/>
      <c r="DP863" s="154"/>
      <c r="DQ863" s="154"/>
      <c r="DR863" s="154"/>
      <c r="DS863" s="154"/>
      <c r="DT863" s="154"/>
      <c r="DU863" s="154"/>
      <c r="DV863" s="154"/>
      <c r="DW863" s="154"/>
      <c r="DX863" s="154"/>
      <c r="DY863" s="154"/>
      <c r="DZ863" s="154"/>
      <c r="EA863" s="154"/>
      <c r="EB863" s="154"/>
      <c r="EC863" s="154"/>
      <c r="ED863" s="154"/>
      <c r="EE863" s="154"/>
      <c r="EF863" s="154"/>
      <c r="EG863" s="154"/>
      <c r="EH863" s="154"/>
      <c r="EI863" s="154"/>
      <c r="EJ863" s="154"/>
      <c r="EK863" s="154"/>
      <c r="EL863" s="154"/>
      <c r="EM863" s="154"/>
      <c r="EN863" s="154"/>
      <c r="EO863" s="154"/>
      <c r="EP863" s="154"/>
      <c r="EQ863" s="154"/>
      <c r="ER863" s="154"/>
      <c r="ES863" s="154"/>
      <c r="ET863" s="154"/>
      <c r="EU863" s="154"/>
      <c r="EV863" s="154"/>
      <c r="EW863" s="154"/>
      <c r="EX863" s="154"/>
      <c r="EY863" s="154"/>
      <c r="EZ863" s="154"/>
      <c r="FA863" s="154"/>
      <c r="FB863" s="154"/>
      <c r="FC863" s="154"/>
      <c r="FD863" s="154"/>
      <c r="FE863" s="154"/>
      <c r="FF863" s="154"/>
      <c r="FG863" s="154"/>
      <c r="FH863" s="154"/>
      <c r="FI863" s="154"/>
      <c r="FJ863" s="154"/>
      <c r="FK863" s="154"/>
      <c r="FL863" s="154"/>
      <c r="FM863" s="154"/>
      <c r="FN863" s="154"/>
      <c r="FO863" s="154"/>
      <c r="FP863" s="154"/>
      <c r="FQ863" s="154"/>
      <c r="FR863" s="154"/>
      <c r="FS863" s="154"/>
      <c r="FT863" s="154"/>
      <c r="FU863" s="154"/>
      <c r="FV863" s="154"/>
      <c r="FW863" s="154"/>
      <c r="FX863" s="154"/>
      <c r="FY863" s="154"/>
      <c r="FZ863" s="154"/>
      <c r="GA863" s="154"/>
      <c r="GB863" s="154"/>
      <c r="GC863" s="154"/>
      <c r="GD863" s="154"/>
      <c r="GE863" s="154"/>
      <c r="GF863" s="154"/>
      <c r="GG863" s="154"/>
      <c r="GH863" s="154"/>
      <c r="GI863" s="154"/>
      <c r="GJ863" s="154"/>
      <c r="GK863" s="154"/>
      <c r="GL863" s="154"/>
      <c r="GM863" s="154"/>
      <c r="GN863" s="154"/>
      <c r="GO863" s="154"/>
      <c r="GP863" s="154"/>
      <c r="GQ863" s="154"/>
      <c r="GR863" s="154"/>
      <c r="GS863" s="154"/>
      <c r="GT863" s="154"/>
      <c r="GU863" s="154"/>
      <c r="GV863" s="154"/>
      <c r="GW863" s="154"/>
      <c r="GX863" s="154"/>
      <c r="GY863" s="154"/>
      <c r="GZ863" s="154"/>
      <c r="HA863" s="154"/>
      <c r="HB863" s="154"/>
      <c r="HC863" s="154"/>
      <c r="HD863" s="154"/>
      <c r="HE863" s="154"/>
      <c r="HF863" s="154"/>
      <c r="HG863" s="154"/>
      <c r="HH863" s="154"/>
      <c r="HI863" s="154"/>
      <c r="HJ863" s="154"/>
      <c r="HK863" s="154"/>
      <c r="HL863" s="154"/>
      <c r="HM863" s="154"/>
      <c r="HN863" s="154"/>
      <c r="HO863" s="154"/>
      <c r="HP863" s="154"/>
      <c r="HQ863" s="154"/>
      <c r="HR863" s="154"/>
      <c r="HS863" s="154"/>
      <c r="HT863" s="154"/>
      <c r="HU863" s="154"/>
      <c r="HV863" s="154"/>
      <c r="HW863" s="154"/>
      <c r="HX863" s="154"/>
      <c r="HY863" s="154"/>
      <c r="HZ863" s="154"/>
      <c r="IA863" s="154"/>
      <c r="IB863" s="154"/>
      <c r="IC863" s="154"/>
      <c r="ID863" s="154"/>
      <c r="IE863" s="154"/>
      <c r="IF863" s="154"/>
      <c r="IG863" s="154"/>
      <c r="IH863" s="154"/>
      <c r="II863" s="154"/>
      <c r="IJ863" s="154"/>
      <c r="IK863" s="154"/>
      <c r="IL863" s="154"/>
      <c r="IM863" s="154"/>
      <c r="IN863" s="154"/>
      <c r="IO863" s="154"/>
      <c r="IP863" s="154"/>
      <c r="IQ863" s="154"/>
      <c r="IR863" s="154"/>
      <c r="IS863" s="154"/>
      <c r="IT863" s="154"/>
      <c r="IU863" s="154"/>
      <c r="IV863" s="154"/>
      <c r="IW863" s="154"/>
      <c r="IX863" s="154"/>
      <c r="IY863" s="154"/>
      <c r="IZ863" s="154"/>
      <c r="JA863" s="154"/>
      <c r="JB863" s="154"/>
      <c r="JC863" s="154"/>
      <c r="JD863" s="154"/>
      <c r="JE863" s="154"/>
      <c r="JF863" s="154"/>
      <c r="JG863" s="154"/>
      <c r="JH863" s="154"/>
      <c r="JI863" s="154"/>
      <c r="JJ863" s="154"/>
      <c r="JK863" s="154"/>
      <c r="JL863" s="154"/>
      <c r="JM863" s="154"/>
      <c r="JN863" s="154"/>
      <c r="JO863" s="154"/>
      <c r="JP863" s="154"/>
      <c r="JQ863" s="154"/>
      <c r="JR863" s="154"/>
      <c r="JS863" s="154"/>
      <c r="JT863" s="154"/>
      <c r="JU863" s="154"/>
      <c r="JV863" s="154"/>
      <c r="JW863" s="154"/>
      <c r="JX863" s="154"/>
      <c r="JY863" s="154"/>
      <c r="JZ863" s="154"/>
      <c r="KA863" s="154"/>
      <c r="KB863" s="154"/>
      <c r="KC863" s="154"/>
      <c r="KD863" s="154"/>
      <c r="KE863" s="154"/>
      <c r="KF863" s="154"/>
      <c r="KG863" s="154"/>
      <c r="KH863" s="154"/>
      <c r="KI863" s="154"/>
      <c r="KJ863" s="154"/>
      <c r="KK863" s="154"/>
      <c r="KL863" s="154"/>
      <c r="KM863" s="154"/>
      <c r="KN863" s="154"/>
      <c r="KO863" s="154"/>
      <c r="KP863" s="154"/>
      <c r="KQ863" s="154"/>
      <c r="KR863" s="154"/>
      <c r="KS863" s="154"/>
      <c r="KT863" s="154"/>
      <c r="KU863" s="154"/>
      <c r="KV863" s="154"/>
      <c r="KW863" s="154"/>
      <c r="KX863" s="154"/>
      <c r="KY863" s="154"/>
      <c r="KZ863" s="154"/>
      <c r="LA863" s="154"/>
      <c r="LB863" s="154"/>
      <c r="LC863" s="154"/>
      <c r="LD863" s="154"/>
      <c r="LE863" s="154"/>
      <c r="LF863" s="154"/>
      <c r="LG863" s="154"/>
      <c r="LH863" s="154"/>
      <c r="LI863" s="154"/>
      <c r="LJ863" s="154"/>
      <c r="LK863" s="154"/>
      <c r="LL863" s="154"/>
      <c r="LM863" s="154"/>
      <c r="LN863" s="154"/>
      <c r="LO863" s="154"/>
      <c r="LP863" s="154"/>
      <c r="LQ863" s="154"/>
      <c r="LR863" s="154"/>
      <c r="LS863" s="154"/>
      <c r="LT863" s="154"/>
      <c r="LU863" s="154"/>
      <c r="LV863" s="154"/>
      <c r="LW863" s="154"/>
      <c r="LX863" s="154"/>
      <c r="LY863" s="154"/>
      <c r="LZ863" s="154"/>
      <c r="MA863" s="154"/>
      <c r="MB863" s="154"/>
      <c r="MC863" s="154"/>
      <c r="MD863" s="154"/>
      <c r="ME863" s="154"/>
      <c r="MF863" s="154"/>
      <c r="MG863" s="154"/>
      <c r="MH863" s="154"/>
      <c r="MI863" s="154"/>
      <c r="MJ863" s="154"/>
      <c r="MK863" s="154"/>
      <c r="ML863" s="154"/>
      <c r="MM863" s="154"/>
      <c r="MN863" s="154"/>
      <c r="MO863" s="154"/>
      <c r="MP863" s="154"/>
      <c r="MQ863" s="154"/>
      <c r="MR863" s="154"/>
      <c r="MS863" s="154"/>
      <c r="MT863" s="154"/>
      <c r="MU863" s="154"/>
      <c r="MV863" s="154"/>
      <c r="MW863" s="154"/>
      <c r="MX863" s="154"/>
      <c r="MY863" s="154"/>
      <c r="MZ863" s="154"/>
      <c r="NA863" s="154"/>
      <c r="NB863" s="154"/>
      <c r="NC863" s="154"/>
      <c r="ND863" s="154"/>
      <c r="NE863" s="154"/>
      <c r="NF863" s="154"/>
      <c r="NG863" s="154"/>
      <c r="NH863" s="154"/>
      <c r="NI863" s="154"/>
      <c r="NJ863" s="154"/>
      <c r="NK863" s="154"/>
      <c r="NL863" s="154"/>
      <c r="NM863" s="154"/>
      <c r="NN863" s="154"/>
      <c r="NO863" s="154"/>
      <c r="NP863" s="154"/>
      <c r="NQ863" s="154"/>
      <c r="NR863" s="154"/>
      <c r="NS863" s="154"/>
      <c r="NT863" s="154"/>
      <c r="NU863" s="154"/>
      <c r="NV863" s="154"/>
      <c r="NW863" s="154"/>
      <c r="NX863" s="154"/>
      <c r="NY863" s="154"/>
      <c r="NZ863" s="154"/>
      <c r="OA863" s="154"/>
      <c r="OB863" s="154"/>
      <c r="OC863" s="154"/>
      <c r="OD863" s="154"/>
      <c r="OE863" s="154"/>
      <c r="OF863" s="154"/>
      <c r="OG863" s="154"/>
      <c r="OH863" s="154"/>
      <c r="OI863" s="154"/>
      <c r="OJ863" s="154"/>
      <c r="OK863" s="154"/>
      <c r="OL863" s="154"/>
      <c r="OM863" s="154"/>
      <c r="ON863" s="154"/>
      <c r="OO863" s="154"/>
      <c r="OP863" s="154"/>
      <c r="OQ863" s="154"/>
      <c r="OR863" s="154"/>
      <c r="OS863" s="154"/>
      <c r="OT863" s="154"/>
      <c r="OU863" s="154"/>
      <c r="OV863" s="154"/>
      <c r="OW863" s="154"/>
      <c r="OX863" s="154"/>
      <c r="OY863" s="154"/>
      <c r="OZ863" s="154"/>
      <c r="PA863" s="154"/>
      <c r="PB863" s="154"/>
      <c r="PC863" s="154"/>
      <c r="PD863" s="154"/>
      <c r="PE863" s="154"/>
      <c r="PF863" s="154"/>
      <c r="PG863" s="154"/>
      <c r="PH863" s="154"/>
      <c r="PI863" s="154"/>
      <c r="PJ863" s="154"/>
      <c r="PK863" s="154"/>
      <c r="PL863" s="154"/>
      <c r="PM863" s="154"/>
      <c r="PN863" s="154"/>
      <c r="PO863" s="154"/>
      <c r="PP863" s="154"/>
      <c r="PQ863" s="154"/>
      <c r="PR863" s="154"/>
      <c r="PS863" s="154"/>
      <c r="PT863" s="154"/>
      <c r="PU863" s="154"/>
      <c r="PV863" s="154"/>
      <c r="PW863" s="154"/>
      <c r="PX863" s="154"/>
      <c r="PY863" s="154"/>
      <c r="PZ863" s="154"/>
      <c r="QA863" s="154"/>
      <c r="QB863" s="154"/>
      <c r="QC863" s="154"/>
      <c r="QD863" s="154"/>
      <c r="QE863" s="154"/>
      <c r="QF863" s="154"/>
      <c r="QG863" s="154"/>
      <c r="QH863" s="154"/>
      <c r="QI863" s="154"/>
      <c r="QJ863" s="154"/>
      <c r="QK863" s="154"/>
      <c r="QL863" s="154"/>
      <c r="QM863" s="154"/>
      <c r="QN863" s="154"/>
      <c r="QO863" s="154"/>
      <c r="QP863" s="154"/>
      <c r="QQ863" s="154"/>
      <c r="QR863" s="154"/>
      <c r="QS863" s="154"/>
      <c r="QT863" s="154"/>
      <c r="QU863" s="154"/>
      <c r="QV863" s="154"/>
      <c r="QW863" s="154"/>
      <c r="QX863" s="154"/>
      <c r="QY863" s="154"/>
      <c r="QZ863" s="154"/>
      <c r="RA863" s="154"/>
      <c r="RB863" s="154"/>
      <c r="RC863" s="154"/>
      <c r="RD863" s="154"/>
      <c r="RE863" s="154"/>
      <c r="RF863" s="154"/>
      <c r="RG863" s="154"/>
      <c r="RH863" s="154"/>
      <c r="RI863" s="154"/>
      <c r="RJ863" s="154"/>
      <c r="RK863" s="154"/>
      <c r="RL863" s="154"/>
      <c r="RM863" s="154"/>
      <c r="RN863" s="154"/>
      <c r="RO863" s="154"/>
      <c r="RP863" s="154"/>
      <c r="RQ863" s="154"/>
      <c r="RR863" s="154"/>
      <c r="RS863" s="154"/>
      <c r="RT863" s="154"/>
      <c r="RU863" s="154"/>
      <c r="RV863" s="154"/>
      <c r="RW863" s="154"/>
      <c r="RX863" s="154"/>
      <c r="RY863" s="154"/>
      <c r="RZ863" s="154"/>
      <c r="SA863" s="154"/>
      <c r="SB863" s="154"/>
      <c r="SC863" s="154"/>
      <c r="SD863" s="154"/>
      <c r="SE863" s="154"/>
      <c r="SF863" s="154"/>
      <c r="SG863" s="154"/>
      <c r="SH863" s="154"/>
      <c r="SI863" s="154"/>
      <c r="SJ863" s="154"/>
      <c r="SK863" s="154"/>
      <c r="SL863" s="154"/>
      <c r="SM863" s="154"/>
      <c r="SN863" s="154"/>
      <c r="SO863" s="154"/>
      <c r="SP863" s="154"/>
      <c r="SQ863" s="154"/>
      <c r="SR863" s="154"/>
      <c r="SS863" s="154"/>
      <c r="ST863" s="154"/>
      <c r="SU863" s="154"/>
      <c r="SV863" s="154"/>
      <c r="SW863" s="154"/>
      <c r="SX863" s="154"/>
      <c r="SY863" s="154"/>
      <c r="SZ863" s="154"/>
      <c r="TA863" s="154"/>
      <c r="TB863" s="154"/>
      <c r="TC863" s="154"/>
      <c r="TD863" s="154"/>
      <c r="TE863" s="154"/>
      <c r="TF863" s="154"/>
      <c r="TG863" s="154"/>
      <c r="TH863" s="154"/>
      <c r="TI863" s="154"/>
      <c r="TJ863" s="154"/>
      <c r="TK863" s="154"/>
      <c r="TL863" s="154"/>
      <c r="TM863" s="154"/>
      <c r="TN863" s="154"/>
      <c r="TO863" s="154"/>
      <c r="TP863" s="154"/>
      <c r="TQ863" s="154"/>
      <c r="TR863" s="154"/>
      <c r="TS863" s="154"/>
      <c r="TT863" s="154"/>
      <c r="TU863" s="154"/>
      <c r="TV863" s="154"/>
      <c r="TW863" s="154"/>
      <c r="TX863" s="154"/>
      <c r="TY863" s="154"/>
      <c r="TZ863" s="154"/>
      <c r="UA863" s="154"/>
      <c r="UB863" s="154"/>
      <c r="UC863" s="154"/>
      <c r="UD863" s="154"/>
      <c r="UE863" s="154"/>
      <c r="UF863" s="154"/>
      <c r="UG863" s="154"/>
      <c r="UH863" s="154"/>
      <c r="UI863" s="154"/>
      <c r="UJ863" s="154"/>
      <c r="UK863" s="154"/>
      <c r="UL863" s="154"/>
      <c r="UM863" s="154"/>
      <c r="UN863" s="154"/>
      <c r="UO863" s="154"/>
      <c r="UP863" s="154"/>
      <c r="UQ863" s="154"/>
      <c r="UR863" s="154"/>
      <c r="US863" s="154"/>
      <c r="UT863" s="154"/>
      <c r="UU863" s="154"/>
      <c r="UV863" s="154"/>
      <c r="UW863" s="154"/>
      <c r="UX863" s="154"/>
      <c r="UY863" s="154"/>
      <c r="UZ863" s="154"/>
      <c r="VA863" s="154"/>
      <c r="VB863" s="154"/>
      <c r="VC863" s="154"/>
      <c r="VD863" s="154"/>
      <c r="VE863" s="154"/>
      <c r="VF863" s="154"/>
      <c r="VG863" s="154"/>
      <c r="VH863" s="154"/>
      <c r="VI863" s="154"/>
      <c r="VJ863" s="154"/>
      <c r="VK863" s="154"/>
      <c r="VL863" s="154"/>
      <c r="VM863" s="154"/>
      <c r="VN863" s="154"/>
      <c r="VO863" s="154"/>
      <c r="VP863" s="154"/>
      <c r="VQ863" s="154"/>
      <c r="VR863" s="154"/>
      <c r="VS863" s="154"/>
      <c r="VT863" s="154"/>
      <c r="VU863" s="154"/>
      <c r="VV863" s="154"/>
      <c r="VW863" s="154"/>
    </row>
    <row r="864" spans="1:595" s="153" customFormat="1" ht="39.75" customHeight="1">
      <c r="A864" s="798"/>
      <c r="B864" s="674"/>
      <c r="C864" s="676"/>
      <c r="D864" s="678"/>
      <c r="E864" s="662"/>
      <c r="F864" s="663"/>
      <c r="G864" s="665"/>
      <c r="H864" s="256"/>
      <c r="I864" s="175" t="s">
        <v>16</v>
      </c>
      <c r="J864" s="175" t="s">
        <v>42</v>
      </c>
      <c r="K864" s="200" t="s">
        <v>1744</v>
      </c>
      <c r="L864" s="200" t="s">
        <v>36</v>
      </c>
      <c r="M864" s="155">
        <v>122700</v>
      </c>
      <c r="N864" s="155">
        <v>122700</v>
      </c>
      <c r="O864" s="155">
        <v>121300</v>
      </c>
      <c r="P864" s="199">
        <v>121300</v>
      </c>
      <c r="Q864" s="155">
        <v>121300</v>
      </c>
      <c r="R864" s="155">
        <v>121300</v>
      </c>
      <c r="S864" s="546">
        <v>3</v>
      </c>
      <c r="AU864" s="154"/>
      <c r="AV864" s="154"/>
      <c r="AW864" s="154"/>
      <c r="AX864" s="154"/>
      <c r="AY864" s="154"/>
      <c r="AZ864" s="154"/>
      <c r="BA864" s="154"/>
      <c r="BB864" s="154"/>
      <c r="BC864" s="154"/>
      <c r="BD864" s="154"/>
      <c r="BE864" s="154"/>
      <c r="BF864" s="154"/>
      <c r="BG864" s="154"/>
      <c r="BH864" s="154"/>
      <c r="BI864" s="154"/>
      <c r="BJ864" s="154"/>
      <c r="BK864" s="154"/>
      <c r="BL864" s="154"/>
      <c r="BM864" s="154"/>
      <c r="BN864" s="154"/>
      <c r="BO864" s="154"/>
      <c r="BP864" s="154"/>
      <c r="BQ864" s="154"/>
      <c r="BR864" s="154"/>
      <c r="BS864" s="154"/>
      <c r="BT864" s="154"/>
      <c r="BU864" s="154"/>
      <c r="BV864" s="154"/>
      <c r="BW864" s="154"/>
      <c r="BX864" s="154"/>
      <c r="BY864" s="154"/>
      <c r="BZ864" s="154"/>
      <c r="CA864" s="154"/>
      <c r="CB864" s="154"/>
      <c r="CC864" s="154"/>
      <c r="CD864" s="154"/>
      <c r="CE864" s="154"/>
      <c r="CF864" s="154"/>
      <c r="CG864" s="154"/>
      <c r="CH864" s="154"/>
      <c r="CI864" s="154"/>
      <c r="CJ864" s="154"/>
      <c r="CK864" s="154"/>
      <c r="CL864" s="154"/>
      <c r="CM864" s="154"/>
      <c r="CN864" s="154"/>
      <c r="CO864" s="154"/>
      <c r="CP864" s="154"/>
      <c r="CQ864" s="154"/>
      <c r="CR864" s="154"/>
      <c r="CS864" s="154"/>
      <c r="CT864" s="154"/>
      <c r="CU864" s="154"/>
      <c r="CV864" s="154"/>
      <c r="CW864" s="154"/>
      <c r="CX864" s="154"/>
      <c r="CY864" s="154"/>
      <c r="CZ864" s="154"/>
      <c r="DA864" s="154"/>
      <c r="DB864" s="154"/>
      <c r="DC864" s="154"/>
      <c r="DD864" s="154"/>
      <c r="DE864" s="154"/>
      <c r="DF864" s="154"/>
      <c r="DG864" s="154"/>
      <c r="DH864" s="154"/>
      <c r="DI864" s="154"/>
      <c r="DJ864" s="154"/>
      <c r="DK864" s="154"/>
      <c r="DL864" s="154"/>
      <c r="DM864" s="154"/>
      <c r="DN864" s="154"/>
      <c r="DO864" s="154"/>
      <c r="DP864" s="154"/>
      <c r="DQ864" s="154"/>
      <c r="DR864" s="154"/>
      <c r="DS864" s="154"/>
      <c r="DT864" s="154"/>
      <c r="DU864" s="154"/>
      <c r="DV864" s="154"/>
      <c r="DW864" s="154"/>
      <c r="DX864" s="154"/>
      <c r="DY864" s="154"/>
      <c r="DZ864" s="154"/>
      <c r="EA864" s="154"/>
      <c r="EB864" s="154"/>
      <c r="EC864" s="154"/>
      <c r="ED864" s="154"/>
      <c r="EE864" s="154"/>
      <c r="EF864" s="154"/>
      <c r="EG864" s="154"/>
      <c r="EH864" s="154"/>
      <c r="EI864" s="154"/>
      <c r="EJ864" s="154"/>
      <c r="EK864" s="154"/>
      <c r="EL864" s="154"/>
      <c r="EM864" s="154"/>
      <c r="EN864" s="154"/>
      <c r="EO864" s="154"/>
      <c r="EP864" s="154"/>
      <c r="EQ864" s="154"/>
      <c r="ER864" s="154"/>
      <c r="ES864" s="154"/>
      <c r="ET864" s="154"/>
      <c r="EU864" s="154"/>
      <c r="EV864" s="154"/>
      <c r="EW864" s="154"/>
      <c r="EX864" s="154"/>
      <c r="EY864" s="154"/>
      <c r="EZ864" s="154"/>
      <c r="FA864" s="154"/>
      <c r="FB864" s="154"/>
      <c r="FC864" s="154"/>
      <c r="FD864" s="154"/>
      <c r="FE864" s="154"/>
      <c r="FF864" s="154"/>
      <c r="FG864" s="154"/>
      <c r="FH864" s="154"/>
      <c r="FI864" s="154"/>
      <c r="FJ864" s="154"/>
      <c r="FK864" s="154"/>
      <c r="FL864" s="154"/>
      <c r="FM864" s="154"/>
      <c r="FN864" s="154"/>
      <c r="FO864" s="154"/>
      <c r="FP864" s="154"/>
      <c r="FQ864" s="154"/>
      <c r="FR864" s="154"/>
      <c r="FS864" s="154"/>
      <c r="FT864" s="154"/>
      <c r="FU864" s="154"/>
      <c r="FV864" s="154"/>
      <c r="FW864" s="154"/>
      <c r="FX864" s="154"/>
      <c r="FY864" s="154"/>
      <c r="FZ864" s="154"/>
      <c r="GA864" s="154"/>
      <c r="GB864" s="154"/>
      <c r="GC864" s="154"/>
      <c r="GD864" s="154"/>
      <c r="GE864" s="154"/>
      <c r="GF864" s="154"/>
      <c r="GG864" s="154"/>
      <c r="GH864" s="154"/>
      <c r="GI864" s="154"/>
      <c r="GJ864" s="154"/>
      <c r="GK864" s="154"/>
      <c r="GL864" s="154"/>
      <c r="GM864" s="154"/>
      <c r="GN864" s="154"/>
      <c r="GO864" s="154"/>
      <c r="GP864" s="154"/>
      <c r="GQ864" s="154"/>
      <c r="GR864" s="154"/>
      <c r="GS864" s="154"/>
      <c r="GT864" s="154"/>
      <c r="GU864" s="154"/>
      <c r="GV864" s="154"/>
      <c r="GW864" s="154"/>
      <c r="GX864" s="154"/>
      <c r="GY864" s="154"/>
      <c r="GZ864" s="154"/>
      <c r="HA864" s="154"/>
      <c r="HB864" s="154"/>
      <c r="HC864" s="154"/>
      <c r="HD864" s="154"/>
      <c r="HE864" s="154"/>
      <c r="HF864" s="154"/>
      <c r="HG864" s="154"/>
      <c r="HH864" s="154"/>
      <c r="HI864" s="154"/>
      <c r="HJ864" s="154"/>
      <c r="HK864" s="154"/>
      <c r="HL864" s="154"/>
      <c r="HM864" s="154"/>
      <c r="HN864" s="154"/>
      <c r="HO864" s="154"/>
      <c r="HP864" s="154"/>
      <c r="HQ864" s="154"/>
      <c r="HR864" s="154"/>
      <c r="HS864" s="154"/>
      <c r="HT864" s="154"/>
      <c r="HU864" s="154"/>
      <c r="HV864" s="154"/>
      <c r="HW864" s="154"/>
      <c r="HX864" s="154"/>
      <c r="HY864" s="154"/>
      <c r="HZ864" s="154"/>
      <c r="IA864" s="154"/>
      <c r="IB864" s="154"/>
      <c r="IC864" s="154"/>
      <c r="ID864" s="154"/>
      <c r="IE864" s="154"/>
      <c r="IF864" s="154"/>
      <c r="IG864" s="154"/>
      <c r="IH864" s="154"/>
      <c r="II864" s="154"/>
      <c r="IJ864" s="154"/>
      <c r="IK864" s="154"/>
      <c r="IL864" s="154"/>
      <c r="IM864" s="154"/>
      <c r="IN864" s="154"/>
      <c r="IO864" s="154"/>
      <c r="IP864" s="154"/>
      <c r="IQ864" s="154"/>
      <c r="IR864" s="154"/>
      <c r="IS864" s="154"/>
      <c r="IT864" s="154"/>
      <c r="IU864" s="154"/>
      <c r="IV864" s="154"/>
      <c r="IW864" s="154"/>
      <c r="IX864" s="154"/>
      <c r="IY864" s="154"/>
      <c r="IZ864" s="154"/>
      <c r="JA864" s="154"/>
      <c r="JB864" s="154"/>
      <c r="JC864" s="154"/>
      <c r="JD864" s="154"/>
      <c r="JE864" s="154"/>
      <c r="JF864" s="154"/>
      <c r="JG864" s="154"/>
      <c r="JH864" s="154"/>
      <c r="JI864" s="154"/>
      <c r="JJ864" s="154"/>
      <c r="JK864" s="154"/>
      <c r="JL864" s="154"/>
      <c r="JM864" s="154"/>
      <c r="JN864" s="154"/>
      <c r="JO864" s="154"/>
      <c r="JP864" s="154"/>
      <c r="JQ864" s="154"/>
      <c r="JR864" s="154"/>
      <c r="JS864" s="154"/>
      <c r="JT864" s="154"/>
      <c r="JU864" s="154"/>
      <c r="JV864" s="154"/>
      <c r="JW864" s="154"/>
      <c r="JX864" s="154"/>
      <c r="JY864" s="154"/>
      <c r="JZ864" s="154"/>
      <c r="KA864" s="154"/>
      <c r="KB864" s="154"/>
      <c r="KC864" s="154"/>
      <c r="KD864" s="154"/>
      <c r="KE864" s="154"/>
      <c r="KF864" s="154"/>
      <c r="KG864" s="154"/>
      <c r="KH864" s="154"/>
      <c r="KI864" s="154"/>
      <c r="KJ864" s="154"/>
      <c r="KK864" s="154"/>
      <c r="KL864" s="154"/>
      <c r="KM864" s="154"/>
      <c r="KN864" s="154"/>
      <c r="KO864" s="154"/>
      <c r="KP864" s="154"/>
      <c r="KQ864" s="154"/>
      <c r="KR864" s="154"/>
      <c r="KS864" s="154"/>
      <c r="KT864" s="154"/>
      <c r="KU864" s="154"/>
      <c r="KV864" s="154"/>
      <c r="KW864" s="154"/>
      <c r="KX864" s="154"/>
      <c r="KY864" s="154"/>
      <c r="KZ864" s="154"/>
      <c r="LA864" s="154"/>
      <c r="LB864" s="154"/>
      <c r="LC864" s="154"/>
      <c r="LD864" s="154"/>
      <c r="LE864" s="154"/>
      <c r="LF864" s="154"/>
      <c r="LG864" s="154"/>
      <c r="LH864" s="154"/>
      <c r="LI864" s="154"/>
      <c r="LJ864" s="154"/>
      <c r="LK864" s="154"/>
      <c r="LL864" s="154"/>
      <c r="LM864" s="154"/>
      <c r="LN864" s="154"/>
      <c r="LO864" s="154"/>
      <c r="LP864" s="154"/>
      <c r="LQ864" s="154"/>
      <c r="LR864" s="154"/>
      <c r="LS864" s="154"/>
      <c r="LT864" s="154"/>
      <c r="LU864" s="154"/>
      <c r="LV864" s="154"/>
      <c r="LW864" s="154"/>
      <c r="LX864" s="154"/>
      <c r="LY864" s="154"/>
      <c r="LZ864" s="154"/>
      <c r="MA864" s="154"/>
      <c r="MB864" s="154"/>
      <c r="MC864" s="154"/>
      <c r="MD864" s="154"/>
      <c r="ME864" s="154"/>
      <c r="MF864" s="154"/>
      <c r="MG864" s="154"/>
      <c r="MH864" s="154"/>
      <c r="MI864" s="154"/>
      <c r="MJ864" s="154"/>
      <c r="MK864" s="154"/>
      <c r="ML864" s="154"/>
      <c r="MM864" s="154"/>
      <c r="MN864" s="154"/>
      <c r="MO864" s="154"/>
      <c r="MP864" s="154"/>
      <c r="MQ864" s="154"/>
      <c r="MR864" s="154"/>
      <c r="MS864" s="154"/>
      <c r="MT864" s="154"/>
      <c r="MU864" s="154"/>
      <c r="MV864" s="154"/>
      <c r="MW864" s="154"/>
      <c r="MX864" s="154"/>
      <c r="MY864" s="154"/>
      <c r="MZ864" s="154"/>
      <c r="NA864" s="154"/>
      <c r="NB864" s="154"/>
      <c r="NC864" s="154"/>
      <c r="ND864" s="154"/>
      <c r="NE864" s="154"/>
      <c r="NF864" s="154"/>
      <c r="NG864" s="154"/>
      <c r="NH864" s="154"/>
      <c r="NI864" s="154"/>
      <c r="NJ864" s="154"/>
      <c r="NK864" s="154"/>
      <c r="NL864" s="154"/>
      <c r="NM864" s="154"/>
      <c r="NN864" s="154"/>
      <c r="NO864" s="154"/>
      <c r="NP864" s="154"/>
      <c r="NQ864" s="154"/>
      <c r="NR864" s="154"/>
      <c r="NS864" s="154"/>
      <c r="NT864" s="154"/>
      <c r="NU864" s="154"/>
      <c r="NV864" s="154"/>
      <c r="NW864" s="154"/>
      <c r="NX864" s="154"/>
      <c r="NY864" s="154"/>
      <c r="NZ864" s="154"/>
      <c r="OA864" s="154"/>
      <c r="OB864" s="154"/>
      <c r="OC864" s="154"/>
      <c r="OD864" s="154"/>
      <c r="OE864" s="154"/>
      <c r="OF864" s="154"/>
      <c r="OG864" s="154"/>
      <c r="OH864" s="154"/>
      <c r="OI864" s="154"/>
      <c r="OJ864" s="154"/>
      <c r="OK864" s="154"/>
      <c r="OL864" s="154"/>
      <c r="OM864" s="154"/>
      <c r="ON864" s="154"/>
      <c r="OO864" s="154"/>
      <c r="OP864" s="154"/>
      <c r="OQ864" s="154"/>
      <c r="OR864" s="154"/>
      <c r="OS864" s="154"/>
      <c r="OT864" s="154"/>
      <c r="OU864" s="154"/>
      <c r="OV864" s="154"/>
      <c r="OW864" s="154"/>
      <c r="OX864" s="154"/>
      <c r="OY864" s="154"/>
      <c r="OZ864" s="154"/>
      <c r="PA864" s="154"/>
      <c r="PB864" s="154"/>
      <c r="PC864" s="154"/>
      <c r="PD864" s="154"/>
      <c r="PE864" s="154"/>
      <c r="PF864" s="154"/>
      <c r="PG864" s="154"/>
      <c r="PH864" s="154"/>
      <c r="PI864" s="154"/>
      <c r="PJ864" s="154"/>
      <c r="PK864" s="154"/>
      <c r="PL864" s="154"/>
      <c r="PM864" s="154"/>
      <c r="PN864" s="154"/>
      <c r="PO864" s="154"/>
      <c r="PP864" s="154"/>
      <c r="PQ864" s="154"/>
      <c r="PR864" s="154"/>
      <c r="PS864" s="154"/>
      <c r="PT864" s="154"/>
      <c r="PU864" s="154"/>
      <c r="PV864" s="154"/>
      <c r="PW864" s="154"/>
      <c r="PX864" s="154"/>
      <c r="PY864" s="154"/>
      <c r="PZ864" s="154"/>
      <c r="QA864" s="154"/>
      <c r="QB864" s="154"/>
      <c r="QC864" s="154"/>
      <c r="QD864" s="154"/>
      <c r="QE864" s="154"/>
      <c r="QF864" s="154"/>
      <c r="QG864" s="154"/>
      <c r="QH864" s="154"/>
      <c r="QI864" s="154"/>
      <c r="QJ864" s="154"/>
      <c r="QK864" s="154"/>
      <c r="QL864" s="154"/>
      <c r="QM864" s="154"/>
      <c r="QN864" s="154"/>
      <c r="QO864" s="154"/>
      <c r="QP864" s="154"/>
      <c r="QQ864" s="154"/>
      <c r="QR864" s="154"/>
      <c r="QS864" s="154"/>
      <c r="QT864" s="154"/>
      <c r="QU864" s="154"/>
      <c r="QV864" s="154"/>
      <c r="QW864" s="154"/>
      <c r="QX864" s="154"/>
      <c r="QY864" s="154"/>
      <c r="QZ864" s="154"/>
      <c r="RA864" s="154"/>
      <c r="RB864" s="154"/>
      <c r="RC864" s="154"/>
      <c r="RD864" s="154"/>
      <c r="RE864" s="154"/>
      <c r="RF864" s="154"/>
      <c r="RG864" s="154"/>
      <c r="RH864" s="154"/>
      <c r="RI864" s="154"/>
      <c r="RJ864" s="154"/>
      <c r="RK864" s="154"/>
      <c r="RL864" s="154"/>
      <c r="RM864" s="154"/>
      <c r="RN864" s="154"/>
      <c r="RO864" s="154"/>
      <c r="RP864" s="154"/>
      <c r="RQ864" s="154"/>
      <c r="RR864" s="154"/>
      <c r="RS864" s="154"/>
      <c r="RT864" s="154"/>
      <c r="RU864" s="154"/>
      <c r="RV864" s="154"/>
      <c r="RW864" s="154"/>
      <c r="RX864" s="154"/>
      <c r="RY864" s="154"/>
      <c r="RZ864" s="154"/>
      <c r="SA864" s="154"/>
      <c r="SB864" s="154"/>
      <c r="SC864" s="154"/>
      <c r="SD864" s="154"/>
      <c r="SE864" s="154"/>
      <c r="SF864" s="154"/>
      <c r="SG864" s="154"/>
      <c r="SH864" s="154"/>
      <c r="SI864" s="154"/>
      <c r="SJ864" s="154"/>
      <c r="SK864" s="154"/>
      <c r="SL864" s="154"/>
      <c r="SM864" s="154"/>
      <c r="SN864" s="154"/>
      <c r="SO864" s="154"/>
      <c r="SP864" s="154"/>
      <c r="SQ864" s="154"/>
      <c r="SR864" s="154"/>
      <c r="SS864" s="154"/>
      <c r="ST864" s="154"/>
      <c r="SU864" s="154"/>
      <c r="SV864" s="154"/>
      <c r="SW864" s="154"/>
      <c r="SX864" s="154"/>
      <c r="SY864" s="154"/>
      <c r="SZ864" s="154"/>
      <c r="TA864" s="154"/>
      <c r="TB864" s="154"/>
      <c r="TC864" s="154"/>
      <c r="TD864" s="154"/>
      <c r="TE864" s="154"/>
      <c r="TF864" s="154"/>
      <c r="TG864" s="154"/>
      <c r="TH864" s="154"/>
      <c r="TI864" s="154"/>
      <c r="TJ864" s="154"/>
      <c r="TK864" s="154"/>
      <c r="TL864" s="154"/>
      <c r="TM864" s="154"/>
      <c r="TN864" s="154"/>
      <c r="TO864" s="154"/>
      <c r="TP864" s="154"/>
      <c r="TQ864" s="154"/>
      <c r="TR864" s="154"/>
      <c r="TS864" s="154"/>
      <c r="TT864" s="154"/>
      <c r="TU864" s="154"/>
      <c r="TV864" s="154"/>
      <c r="TW864" s="154"/>
      <c r="TX864" s="154"/>
      <c r="TY864" s="154"/>
      <c r="TZ864" s="154"/>
      <c r="UA864" s="154"/>
      <c r="UB864" s="154"/>
      <c r="UC864" s="154"/>
      <c r="UD864" s="154"/>
      <c r="UE864" s="154"/>
      <c r="UF864" s="154"/>
      <c r="UG864" s="154"/>
      <c r="UH864" s="154"/>
      <c r="UI864" s="154"/>
      <c r="UJ864" s="154"/>
      <c r="UK864" s="154"/>
      <c r="UL864" s="154"/>
      <c r="UM864" s="154"/>
      <c r="UN864" s="154"/>
      <c r="UO864" s="154"/>
      <c r="UP864" s="154"/>
      <c r="UQ864" s="154"/>
      <c r="UR864" s="154"/>
      <c r="US864" s="154"/>
      <c r="UT864" s="154"/>
      <c r="UU864" s="154"/>
      <c r="UV864" s="154"/>
      <c r="UW864" s="154"/>
      <c r="UX864" s="154"/>
      <c r="UY864" s="154"/>
      <c r="UZ864" s="154"/>
      <c r="VA864" s="154"/>
      <c r="VB864" s="154"/>
      <c r="VC864" s="154"/>
      <c r="VD864" s="154"/>
      <c r="VE864" s="154"/>
      <c r="VF864" s="154"/>
      <c r="VG864" s="154"/>
      <c r="VH864" s="154"/>
      <c r="VI864" s="154"/>
      <c r="VJ864" s="154"/>
      <c r="VK864" s="154"/>
      <c r="VL864" s="154"/>
      <c r="VM864" s="154"/>
      <c r="VN864" s="154"/>
      <c r="VO864" s="154"/>
      <c r="VP864" s="154"/>
      <c r="VQ864" s="154"/>
      <c r="VR864" s="154"/>
      <c r="VS864" s="154"/>
      <c r="VT864" s="154"/>
      <c r="VU864" s="154"/>
      <c r="VV864" s="154"/>
      <c r="VW864" s="154"/>
    </row>
    <row r="865" spans="1:595" s="153" customFormat="1" ht="131.25" customHeight="1">
      <c r="A865" s="798"/>
      <c r="B865" s="675"/>
      <c r="C865" s="658"/>
      <c r="D865" s="679"/>
      <c r="E865" s="492" t="s">
        <v>1745</v>
      </c>
      <c r="F865" s="179" t="s">
        <v>51</v>
      </c>
      <c r="G865" s="177">
        <v>44562</v>
      </c>
      <c r="H865" s="179" t="s">
        <v>24</v>
      </c>
      <c r="I865" s="175" t="s">
        <v>16</v>
      </c>
      <c r="J865" s="175" t="s">
        <v>42</v>
      </c>
      <c r="K865" s="200" t="s">
        <v>1744</v>
      </c>
      <c r="L865" s="200" t="s">
        <v>516</v>
      </c>
      <c r="M865" s="155">
        <v>12311000</v>
      </c>
      <c r="N865" s="155">
        <v>12311000</v>
      </c>
      <c r="O865" s="155">
        <v>12105000</v>
      </c>
      <c r="P865" s="199">
        <v>12105000</v>
      </c>
      <c r="Q865" s="155">
        <v>12105000</v>
      </c>
      <c r="R865" s="155">
        <v>12105000</v>
      </c>
      <c r="S865" s="546">
        <v>3</v>
      </c>
      <c r="AU865" s="154"/>
      <c r="AV865" s="154"/>
      <c r="AW865" s="154"/>
      <c r="AX865" s="154"/>
      <c r="AY865" s="154"/>
      <c r="AZ865" s="154"/>
      <c r="BA865" s="154"/>
      <c r="BB865" s="154"/>
      <c r="BC865" s="154"/>
      <c r="BD865" s="154"/>
      <c r="BE865" s="154"/>
      <c r="BF865" s="154"/>
      <c r="BG865" s="154"/>
      <c r="BH865" s="154"/>
      <c r="BI865" s="154"/>
      <c r="BJ865" s="154"/>
      <c r="BK865" s="154"/>
      <c r="BL865" s="154"/>
      <c r="BM865" s="154"/>
      <c r="BN865" s="154"/>
      <c r="BO865" s="154"/>
      <c r="BP865" s="154"/>
      <c r="BQ865" s="154"/>
      <c r="BR865" s="154"/>
      <c r="BS865" s="154"/>
      <c r="BT865" s="154"/>
      <c r="BU865" s="154"/>
      <c r="BV865" s="154"/>
      <c r="BW865" s="154"/>
      <c r="BX865" s="154"/>
      <c r="BY865" s="154"/>
      <c r="BZ865" s="154"/>
      <c r="CA865" s="154"/>
      <c r="CB865" s="154"/>
      <c r="CC865" s="154"/>
      <c r="CD865" s="154"/>
      <c r="CE865" s="154"/>
      <c r="CF865" s="154"/>
      <c r="CG865" s="154"/>
      <c r="CH865" s="154"/>
      <c r="CI865" s="154"/>
      <c r="CJ865" s="154"/>
      <c r="CK865" s="154"/>
      <c r="CL865" s="154"/>
      <c r="CM865" s="154"/>
      <c r="CN865" s="154"/>
      <c r="CO865" s="154"/>
      <c r="CP865" s="154"/>
      <c r="CQ865" s="154"/>
      <c r="CR865" s="154"/>
      <c r="CS865" s="154"/>
      <c r="CT865" s="154"/>
      <c r="CU865" s="154"/>
      <c r="CV865" s="154"/>
      <c r="CW865" s="154"/>
      <c r="CX865" s="154"/>
      <c r="CY865" s="154"/>
      <c r="CZ865" s="154"/>
      <c r="DA865" s="154"/>
      <c r="DB865" s="154"/>
      <c r="DC865" s="154"/>
      <c r="DD865" s="154"/>
      <c r="DE865" s="154"/>
      <c r="DF865" s="154"/>
      <c r="DG865" s="154"/>
      <c r="DH865" s="154"/>
      <c r="DI865" s="154"/>
      <c r="DJ865" s="154"/>
      <c r="DK865" s="154"/>
      <c r="DL865" s="154"/>
      <c r="DM865" s="154"/>
      <c r="DN865" s="154"/>
      <c r="DO865" s="154"/>
      <c r="DP865" s="154"/>
      <c r="DQ865" s="154"/>
      <c r="DR865" s="154"/>
      <c r="DS865" s="154"/>
      <c r="DT865" s="154"/>
      <c r="DU865" s="154"/>
      <c r="DV865" s="154"/>
      <c r="DW865" s="154"/>
      <c r="DX865" s="154"/>
      <c r="DY865" s="154"/>
      <c r="DZ865" s="154"/>
      <c r="EA865" s="154"/>
      <c r="EB865" s="154"/>
      <c r="EC865" s="154"/>
      <c r="ED865" s="154"/>
      <c r="EE865" s="154"/>
      <c r="EF865" s="154"/>
      <c r="EG865" s="154"/>
      <c r="EH865" s="154"/>
      <c r="EI865" s="154"/>
      <c r="EJ865" s="154"/>
      <c r="EK865" s="154"/>
      <c r="EL865" s="154"/>
      <c r="EM865" s="154"/>
      <c r="EN865" s="154"/>
      <c r="EO865" s="154"/>
      <c r="EP865" s="154"/>
      <c r="EQ865" s="154"/>
      <c r="ER865" s="154"/>
      <c r="ES865" s="154"/>
      <c r="ET865" s="154"/>
      <c r="EU865" s="154"/>
      <c r="EV865" s="154"/>
      <c r="EW865" s="154"/>
      <c r="EX865" s="154"/>
      <c r="EY865" s="154"/>
      <c r="EZ865" s="154"/>
      <c r="FA865" s="154"/>
      <c r="FB865" s="154"/>
      <c r="FC865" s="154"/>
      <c r="FD865" s="154"/>
      <c r="FE865" s="154"/>
      <c r="FF865" s="154"/>
      <c r="FG865" s="154"/>
      <c r="FH865" s="154"/>
      <c r="FI865" s="154"/>
      <c r="FJ865" s="154"/>
      <c r="FK865" s="154"/>
      <c r="FL865" s="154"/>
      <c r="FM865" s="154"/>
      <c r="FN865" s="154"/>
      <c r="FO865" s="154"/>
      <c r="FP865" s="154"/>
      <c r="FQ865" s="154"/>
      <c r="FR865" s="154"/>
      <c r="FS865" s="154"/>
      <c r="FT865" s="154"/>
      <c r="FU865" s="154"/>
      <c r="FV865" s="154"/>
      <c r="FW865" s="154"/>
      <c r="FX865" s="154"/>
      <c r="FY865" s="154"/>
      <c r="FZ865" s="154"/>
      <c r="GA865" s="154"/>
      <c r="GB865" s="154"/>
      <c r="GC865" s="154"/>
      <c r="GD865" s="154"/>
      <c r="GE865" s="154"/>
      <c r="GF865" s="154"/>
      <c r="GG865" s="154"/>
      <c r="GH865" s="154"/>
      <c r="GI865" s="154"/>
      <c r="GJ865" s="154"/>
      <c r="GK865" s="154"/>
      <c r="GL865" s="154"/>
      <c r="GM865" s="154"/>
      <c r="GN865" s="154"/>
      <c r="GO865" s="154"/>
      <c r="GP865" s="154"/>
      <c r="GQ865" s="154"/>
      <c r="GR865" s="154"/>
      <c r="GS865" s="154"/>
      <c r="GT865" s="154"/>
      <c r="GU865" s="154"/>
      <c r="GV865" s="154"/>
      <c r="GW865" s="154"/>
      <c r="GX865" s="154"/>
      <c r="GY865" s="154"/>
      <c r="GZ865" s="154"/>
      <c r="HA865" s="154"/>
      <c r="HB865" s="154"/>
      <c r="HC865" s="154"/>
      <c r="HD865" s="154"/>
      <c r="HE865" s="154"/>
      <c r="HF865" s="154"/>
      <c r="HG865" s="154"/>
      <c r="HH865" s="154"/>
      <c r="HI865" s="154"/>
      <c r="HJ865" s="154"/>
      <c r="HK865" s="154"/>
      <c r="HL865" s="154"/>
      <c r="HM865" s="154"/>
      <c r="HN865" s="154"/>
      <c r="HO865" s="154"/>
      <c r="HP865" s="154"/>
      <c r="HQ865" s="154"/>
      <c r="HR865" s="154"/>
      <c r="HS865" s="154"/>
      <c r="HT865" s="154"/>
      <c r="HU865" s="154"/>
      <c r="HV865" s="154"/>
      <c r="HW865" s="154"/>
      <c r="HX865" s="154"/>
      <c r="HY865" s="154"/>
      <c r="HZ865" s="154"/>
      <c r="IA865" s="154"/>
      <c r="IB865" s="154"/>
      <c r="IC865" s="154"/>
      <c r="ID865" s="154"/>
      <c r="IE865" s="154"/>
      <c r="IF865" s="154"/>
      <c r="IG865" s="154"/>
      <c r="IH865" s="154"/>
      <c r="II865" s="154"/>
      <c r="IJ865" s="154"/>
      <c r="IK865" s="154"/>
      <c r="IL865" s="154"/>
      <c r="IM865" s="154"/>
      <c r="IN865" s="154"/>
      <c r="IO865" s="154"/>
      <c r="IP865" s="154"/>
      <c r="IQ865" s="154"/>
      <c r="IR865" s="154"/>
      <c r="IS865" s="154"/>
      <c r="IT865" s="154"/>
      <c r="IU865" s="154"/>
      <c r="IV865" s="154"/>
      <c r="IW865" s="154"/>
      <c r="IX865" s="154"/>
      <c r="IY865" s="154"/>
      <c r="IZ865" s="154"/>
      <c r="JA865" s="154"/>
      <c r="JB865" s="154"/>
      <c r="JC865" s="154"/>
      <c r="JD865" s="154"/>
      <c r="JE865" s="154"/>
      <c r="JF865" s="154"/>
      <c r="JG865" s="154"/>
      <c r="JH865" s="154"/>
      <c r="JI865" s="154"/>
      <c r="JJ865" s="154"/>
      <c r="JK865" s="154"/>
      <c r="JL865" s="154"/>
      <c r="JM865" s="154"/>
      <c r="JN865" s="154"/>
      <c r="JO865" s="154"/>
      <c r="JP865" s="154"/>
      <c r="JQ865" s="154"/>
      <c r="JR865" s="154"/>
      <c r="JS865" s="154"/>
      <c r="JT865" s="154"/>
      <c r="JU865" s="154"/>
      <c r="JV865" s="154"/>
      <c r="JW865" s="154"/>
      <c r="JX865" s="154"/>
      <c r="JY865" s="154"/>
      <c r="JZ865" s="154"/>
      <c r="KA865" s="154"/>
      <c r="KB865" s="154"/>
      <c r="KC865" s="154"/>
      <c r="KD865" s="154"/>
      <c r="KE865" s="154"/>
      <c r="KF865" s="154"/>
      <c r="KG865" s="154"/>
      <c r="KH865" s="154"/>
      <c r="KI865" s="154"/>
      <c r="KJ865" s="154"/>
      <c r="KK865" s="154"/>
      <c r="KL865" s="154"/>
      <c r="KM865" s="154"/>
      <c r="KN865" s="154"/>
      <c r="KO865" s="154"/>
      <c r="KP865" s="154"/>
      <c r="KQ865" s="154"/>
      <c r="KR865" s="154"/>
      <c r="KS865" s="154"/>
      <c r="KT865" s="154"/>
      <c r="KU865" s="154"/>
      <c r="KV865" s="154"/>
      <c r="KW865" s="154"/>
      <c r="KX865" s="154"/>
      <c r="KY865" s="154"/>
      <c r="KZ865" s="154"/>
      <c r="LA865" s="154"/>
      <c r="LB865" s="154"/>
      <c r="LC865" s="154"/>
      <c r="LD865" s="154"/>
      <c r="LE865" s="154"/>
      <c r="LF865" s="154"/>
      <c r="LG865" s="154"/>
      <c r="LH865" s="154"/>
      <c r="LI865" s="154"/>
      <c r="LJ865" s="154"/>
      <c r="LK865" s="154"/>
      <c r="LL865" s="154"/>
      <c r="LM865" s="154"/>
      <c r="LN865" s="154"/>
      <c r="LO865" s="154"/>
      <c r="LP865" s="154"/>
      <c r="LQ865" s="154"/>
      <c r="LR865" s="154"/>
      <c r="LS865" s="154"/>
      <c r="LT865" s="154"/>
      <c r="LU865" s="154"/>
      <c r="LV865" s="154"/>
      <c r="LW865" s="154"/>
      <c r="LX865" s="154"/>
      <c r="LY865" s="154"/>
      <c r="LZ865" s="154"/>
      <c r="MA865" s="154"/>
      <c r="MB865" s="154"/>
      <c r="MC865" s="154"/>
      <c r="MD865" s="154"/>
      <c r="ME865" s="154"/>
      <c r="MF865" s="154"/>
      <c r="MG865" s="154"/>
      <c r="MH865" s="154"/>
      <c r="MI865" s="154"/>
      <c r="MJ865" s="154"/>
      <c r="MK865" s="154"/>
      <c r="ML865" s="154"/>
      <c r="MM865" s="154"/>
      <c r="MN865" s="154"/>
      <c r="MO865" s="154"/>
      <c r="MP865" s="154"/>
      <c r="MQ865" s="154"/>
      <c r="MR865" s="154"/>
      <c r="MS865" s="154"/>
      <c r="MT865" s="154"/>
      <c r="MU865" s="154"/>
      <c r="MV865" s="154"/>
      <c r="MW865" s="154"/>
      <c r="MX865" s="154"/>
      <c r="MY865" s="154"/>
      <c r="MZ865" s="154"/>
      <c r="NA865" s="154"/>
      <c r="NB865" s="154"/>
      <c r="NC865" s="154"/>
      <c r="ND865" s="154"/>
      <c r="NE865" s="154"/>
      <c r="NF865" s="154"/>
      <c r="NG865" s="154"/>
      <c r="NH865" s="154"/>
      <c r="NI865" s="154"/>
      <c r="NJ865" s="154"/>
      <c r="NK865" s="154"/>
      <c r="NL865" s="154"/>
      <c r="NM865" s="154"/>
      <c r="NN865" s="154"/>
      <c r="NO865" s="154"/>
      <c r="NP865" s="154"/>
      <c r="NQ865" s="154"/>
      <c r="NR865" s="154"/>
      <c r="NS865" s="154"/>
      <c r="NT865" s="154"/>
      <c r="NU865" s="154"/>
      <c r="NV865" s="154"/>
      <c r="NW865" s="154"/>
      <c r="NX865" s="154"/>
      <c r="NY865" s="154"/>
      <c r="NZ865" s="154"/>
      <c r="OA865" s="154"/>
      <c r="OB865" s="154"/>
      <c r="OC865" s="154"/>
      <c r="OD865" s="154"/>
      <c r="OE865" s="154"/>
      <c r="OF865" s="154"/>
      <c r="OG865" s="154"/>
      <c r="OH865" s="154"/>
      <c r="OI865" s="154"/>
      <c r="OJ865" s="154"/>
      <c r="OK865" s="154"/>
      <c r="OL865" s="154"/>
      <c r="OM865" s="154"/>
      <c r="ON865" s="154"/>
      <c r="OO865" s="154"/>
      <c r="OP865" s="154"/>
      <c r="OQ865" s="154"/>
      <c r="OR865" s="154"/>
      <c r="OS865" s="154"/>
      <c r="OT865" s="154"/>
      <c r="OU865" s="154"/>
      <c r="OV865" s="154"/>
      <c r="OW865" s="154"/>
      <c r="OX865" s="154"/>
      <c r="OY865" s="154"/>
      <c r="OZ865" s="154"/>
      <c r="PA865" s="154"/>
      <c r="PB865" s="154"/>
      <c r="PC865" s="154"/>
      <c r="PD865" s="154"/>
      <c r="PE865" s="154"/>
      <c r="PF865" s="154"/>
      <c r="PG865" s="154"/>
      <c r="PH865" s="154"/>
      <c r="PI865" s="154"/>
      <c r="PJ865" s="154"/>
      <c r="PK865" s="154"/>
      <c r="PL865" s="154"/>
      <c r="PM865" s="154"/>
      <c r="PN865" s="154"/>
      <c r="PO865" s="154"/>
      <c r="PP865" s="154"/>
      <c r="PQ865" s="154"/>
      <c r="PR865" s="154"/>
      <c r="PS865" s="154"/>
      <c r="PT865" s="154"/>
      <c r="PU865" s="154"/>
      <c r="PV865" s="154"/>
      <c r="PW865" s="154"/>
      <c r="PX865" s="154"/>
      <c r="PY865" s="154"/>
      <c r="PZ865" s="154"/>
      <c r="QA865" s="154"/>
      <c r="QB865" s="154"/>
      <c r="QC865" s="154"/>
      <c r="QD865" s="154"/>
      <c r="QE865" s="154"/>
      <c r="QF865" s="154"/>
      <c r="QG865" s="154"/>
      <c r="QH865" s="154"/>
      <c r="QI865" s="154"/>
      <c r="QJ865" s="154"/>
      <c r="QK865" s="154"/>
      <c r="QL865" s="154"/>
      <c r="QM865" s="154"/>
      <c r="QN865" s="154"/>
      <c r="QO865" s="154"/>
      <c r="QP865" s="154"/>
      <c r="QQ865" s="154"/>
      <c r="QR865" s="154"/>
      <c r="QS865" s="154"/>
      <c r="QT865" s="154"/>
      <c r="QU865" s="154"/>
      <c r="QV865" s="154"/>
      <c r="QW865" s="154"/>
      <c r="QX865" s="154"/>
      <c r="QY865" s="154"/>
      <c r="QZ865" s="154"/>
      <c r="RA865" s="154"/>
      <c r="RB865" s="154"/>
      <c r="RC865" s="154"/>
      <c r="RD865" s="154"/>
      <c r="RE865" s="154"/>
      <c r="RF865" s="154"/>
      <c r="RG865" s="154"/>
      <c r="RH865" s="154"/>
      <c r="RI865" s="154"/>
      <c r="RJ865" s="154"/>
      <c r="RK865" s="154"/>
      <c r="RL865" s="154"/>
      <c r="RM865" s="154"/>
      <c r="RN865" s="154"/>
      <c r="RO865" s="154"/>
      <c r="RP865" s="154"/>
      <c r="RQ865" s="154"/>
      <c r="RR865" s="154"/>
      <c r="RS865" s="154"/>
      <c r="RT865" s="154"/>
      <c r="RU865" s="154"/>
      <c r="RV865" s="154"/>
      <c r="RW865" s="154"/>
      <c r="RX865" s="154"/>
      <c r="RY865" s="154"/>
      <c r="RZ865" s="154"/>
      <c r="SA865" s="154"/>
      <c r="SB865" s="154"/>
      <c r="SC865" s="154"/>
      <c r="SD865" s="154"/>
      <c r="SE865" s="154"/>
      <c r="SF865" s="154"/>
      <c r="SG865" s="154"/>
      <c r="SH865" s="154"/>
      <c r="SI865" s="154"/>
      <c r="SJ865" s="154"/>
      <c r="SK865" s="154"/>
      <c r="SL865" s="154"/>
      <c r="SM865" s="154"/>
      <c r="SN865" s="154"/>
      <c r="SO865" s="154"/>
      <c r="SP865" s="154"/>
      <c r="SQ865" s="154"/>
      <c r="SR865" s="154"/>
      <c r="SS865" s="154"/>
      <c r="ST865" s="154"/>
      <c r="SU865" s="154"/>
      <c r="SV865" s="154"/>
      <c r="SW865" s="154"/>
      <c r="SX865" s="154"/>
      <c r="SY865" s="154"/>
      <c r="SZ865" s="154"/>
      <c r="TA865" s="154"/>
      <c r="TB865" s="154"/>
      <c r="TC865" s="154"/>
      <c r="TD865" s="154"/>
      <c r="TE865" s="154"/>
      <c r="TF865" s="154"/>
      <c r="TG865" s="154"/>
      <c r="TH865" s="154"/>
      <c r="TI865" s="154"/>
      <c r="TJ865" s="154"/>
      <c r="TK865" s="154"/>
      <c r="TL865" s="154"/>
      <c r="TM865" s="154"/>
      <c r="TN865" s="154"/>
      <c r="TO865" s="154"/>
      <c r="TP865" s="154"/>
      <c r="TQ865" s="154"/>
      <c r="TR865" s="154"/>
      <c r="TS865" s="154"/>
      <c r="TT865" s="154"/>
      <c r="TU865" s="154"/>
      <c r="TV865" s="154"/>
      <c r="TW865" s="154"/>
      <c r="TX865" s="154"/>
      <c r="TY865" s="154"/>
      <c r="TZ865" s="154"/>
      <c r="UA865" s="154"/>
      <c r="UB865" s="154"/>
      <c r="UC865" s="154"/>
      <c r="UD865" s="154"/>
      <c r="UE865" s="154"/>
      <c r="UF865" s="154"/>
      <c r="UG865" s="154"/>
      <c r="UH865" s="154"/>
      <c r="UI865" s="154"/>
      <c r="UJ865" s="154"/>
      <c r="UK865" s="154"/>
      <c r="UL865" s="154"/>
      <c r="UM865" s="154"/>
      <c r="UN865" s="154"/>
      <c r="UO865" s="154"/>
      <c r="UP865" s="154"/>
      <c r="UQ865" s="154"/>
      <c r="UR865" s="154"/>
      <c r="US865" s="154"/>
      <c r="UT865" s="154"/>
      <c r="UU865" s="154"/>
      <c r="UV865" s="154"/>
      <c r="UW865" s="154"/>
      <c r="UX865" s="154"/>
      <c r="UY865" s="154"/>
      <c r="UZ865" s="154"/>
      <c r="VA865" s="154"/>
      <c r="VB865" s="154"/>
      <c r="VC865" s="154"/>
      <c r="VD865" s="154"/>
      <c r="VE865" s="154"/>
      <c r="VF865" s="154"/>
      <c r="VG865" s="154"/>
      <c r="VH865" s="154"/>
      <c r="VI865" s="154"/>
      <c r="VJ865" s="154"/>
      <c r="VK865" s="154"/>
      <c r="VL865" s="154"/>
      <c r="VM865" s="154"/>
      <c r="VN865" s="154"/>
      <c r="VO865" s="154"/>
      <c r="VP865" s="154"/>
      <c r="VQ865" s="154"/>
      <c r="VR865" s="154"/>
      <c r="VS865" s="154"/>
      <c r="VT865" s="154"/>
      <c r="VU865" s="154"/>
      <c r="VV865" s="154"/>
      <c r="VW865" s="154"/>
    </row>
    <row r="866" spans="1:595" s="172" customFormat="1" ht="76.5" customHeight="1">
      <c r="A866" s="798"/>
      <c r="B866" s="673" t="s">
        <v>1746</v>
      </c>
      <c r="C866" s="657" t="s">
        <v>1747</v>
      </c>
      <c r="D866" s="659" t="s">
        <v>1748</v>
      </c>
      <c r="E866" s="681" t="s">
        <v>1749</v>
      </c>
      <c r="F866" s="653" t="s">
        <v>51</v>
      </c>
      <c r="G866" s="664">
        <v>40030</v>
      </c>
      <c r="H866" s="179" t="s">
        <v>24</v>
      </c>
      <c r="I866" s="197" t="s">
        <v>16</v>
      </c>
      <c r="J866" s="197" t="s">
        <v>402</v>
      </c>
      <c r="K866" s="197" t="s">
        <v>1750</v>
      </c>
      <c r="L866" s="197" t="s">
        <v>28</v>
      </c>
      <c r="M866" s="152">
        <f>M869+M867+M868</f>
        <v>2440900</v>
      </c>
      <c r="N866" s="152">
        <f>+N869+N867+N868</f>
        <v>2205843.34</v>
      </c>
      <c r="O866" s="152">
        <f>O867+O868+O869</f>
        <v>2654800</v>
      </c>
      <c r="P866" s="198">
        <f>P867+P868+P869</f>
        <v>2566000</v>
      </c>
      <c r="Q866" s="152">
        <f>Q867+Q868+Q869</f>
        <v>2566000</v>
      </c>
      <c r="R866" s="152">
        <f>R867+R868+R869</f>
        <v>2566000</v>
      </c>
      <c r="S866" s="543"/>
      <c r="T866" s="153"/>
      <c r="U866" s="153"/>
      <c r="V866" s="153"/>
      <c r="W866" s="153"/>
      <c r="X866" s="153"/>
      <c r="Y866" s="153"/>
      <c r="Z866" s="153"/>
      <c r="AA866" s="153"/>
      <c r="AB866" s="153"/>
      <c r="AC866" s="153"/>
      <c r="AD866" s="153"/>
      <c r="AE866" s="153"/>
      <c r="AF866" s="153"/>
      <c r="AG866" s="153"/>
      <c r="AH866" s="153"/>
      <c r="AI866" s="153"/>
      <c r="AJ866" s="153"/>
      <c r="AK866" s="153"/>
      <c r="AL866" s="153"/>
      <c r="AM866" s="153"/>
      <c r="AN866" s="153"/>
      <c r="AO866" s="153"/>
      <c r="AP866" s="153"/>
      <c r="AQ866" s="153"/>
      <c r="AR866" s="153"/>
      <c r="AS866" s="153"/>
      <c r="AT866" s="153"/>
      <c r="AU866" s="154"/>
      <c r="AV866" s="154"/>
      <c r="AW866" s="154"/>
      <c r="AX866" s="154"/>
      <c r="AY866" s="154"/>
      <c r="AZ866" s="154"/>
      <c r="BA866" s="154"/>
      <c r="BB866" s="154"/>
      <c r="BC866" s="154"/>
      <c r="BD866" s="154"/>
      <c r="BE866" s="154"/>
      <c r="BF866" s="154"/>
      <c r="BG866" s="154"/>
      <c r="BH866" s="154"/>
      <c r="BI866" s="154"/>
      <c r="BJ866" s="154"/>
      <c r="BK866" s="154"/>
      <c r="BL866" s="154"/>
      <c r="BM866" s="154"/>
      <c r="BN866" s="154"/>
      <c r="BO866" s="154"/>
      <c r="BP866" s="154"/>
      <c r="BQ866" s="154"/>
      <c r="BR866" s="154"/>
      <c r="BS866" s="154"/>
      <c r="BT866" s="154"/>
      <c r="BU866" s="154"/>
      <c r="BV866" s="154"/>
      <c r="BW866" s="154"/>
      <c r="BX866" s="154"/>
      <c r="BY866" s="154"/>
      <c r="BZ866" s="154"/>
      <c r="CA866" s="154"/>
      <c r="CB866" s="154"/>
      <c r="CC866" s="154"/>
      <c r="CD866" s="154"/>
      <c r="CE866" s="154"/>
      <c r="CF866" s="154"/>
      <c r="CG866" s="154"/>
      <c r="CH866" s="154"/>
      <c r="CI866" s="154"/>
      <c r="CJ866" s="154"/>
      <c r="CK866" s="154"/>
      <c r="CL866" s="154"/>
      <c r="CM866" s="154"/>
      <c r="CN866" s="154"/>
      <c r="CO866" s="154"/>
      <c r="CP866" s="154"/>
      <c r="CQ866" s="154"/>
      <c r="CR866" s="154"/>
      <c r="CS866" s="154"/>
      <c r="CT866" s="154"/>
      <c r="CU866" s="154"/>
      <c r="CV866" s="154"/>
      <c r="CW866" s="154"/>
      <c r="CX866" s="154"/>
      <c r="CY866" s="154"/>
      <c r="CZ866" s="154"/>
      <c r="DA866" s="154"/>
      <c r="DB866" s="154"/>
      <c r="DC866" s="154"/>
      <c r="DD866" s="154"/>
      <c r="DE866" s="154"/>
      <c r="DF866" s="154"/>
      <c r="DG866" s="154"/>
      <c r="DH866" s="154"/>
      <c r="DI866" s="154"/>
      <c r="DJ866" s="154"/>
      <c r="DK866" s="154"/>
      <c r="DL866" s="154"/>
      <c r="DM866" s="154"/>
      <c r="DN866" s="154"/>
      <c r="DO866" s="154"/>
      <c r="DP866" s="154"/>
      <c r="DQ866" s="154"/>
      <c r="DR866" s="154"/>
      <c r="DS866" s="154"/>
      <c r="DT866" s="154"/>
      <c r="DU866" s="154"/>
      <c r="DV866" s="154"/>
      <c r="DW866" s="154"/>
      <c r="DX866" s="154"/>
      <c r="DY866" s="154"/>
      <c r="DZ866" s="154"/>
      <c r="EA866" s="154"/>
      <c r="EB866" s="154"/>
      <c r="EC866" s="154"/>
      <c r="ED866" s="154"/>
      <c r="EE866" s="154"/>
      <c r="EF866" s="154"/>
      <c r="EG866" s="154"/>
      <c r="EH866" s="154"/>
      <c r="EI866" s="154"/>
      <c r="EJ866" s="154"/>
      <c r="EK866" s="154"/>
      <c r="EL866" s="154"/>
      <c r="EM866" s="154"/>
      <c r="EN866" s="154"/>
      <c r="EO866" s="154"/>
      <c r="EP866" s="154"/>
      <c r="EQ866" s="154"/>
      <c r="ER866" s="154"/>
      <c r="ES866" s="154"/>
      <c r="ET866" s="154"/>
      <c r="EU866" s="154"/>
      <c r="EV866" s="154"/>
      <c r="EW866" s="154"/>
      <c r="EX866" s="154"/>
      <c r="EY866" s="154"/>
      <c r="EZ866" s="154"/>
      <c r="FA866" s="154"/>
      <c r="FB866" s="154"/>
      <c r="FC866" s="154"/>
      <c r="FD866" s="154"/>
      <c r="FE866" s="154"/>
      <c r="FF866" s="154"/>
      <c r="FG866" s="154"/>
      <c r="FH866" s="154"/>
      <c r="FI866" s="154"/>
      <c r="FJ866" s="154"/>
      <c r="FK866" s="154"/>
      <c r="FL866" s="154"/>
      <c r="FM866" s="154"/>
      <c r="FN866" s="154"/>
      <c r="FO866" s="154"/>
      <c r="FP866" s="154"/>
      <c r="FQ866" s="154"/>
      <c r="FR866" s="154"/>
      <c r="FS866" s="154"/>
      <c r="FT866" s="154"/>
      <c r="FU866" s="154"/>
      <c r="FV866" s="154"/>
      <c r="FW866" s="154"/>
      <c r="FX866" s="154"/>
      <c r="FY866" s="154"/>
      <c r="FZ866" s="154"/>
      <c r="GA866" s="154"/>
      <c r="GB866" s="154"/>
      <c r="GC866" s="154"/>
      <c r="GD866" s="154"/>
      <c r="GE866" s="154"/>
      <c r="GF866" s="154"/>
      <c r="GG866" s="154"/>
      <c r="GH866" s="154"/>
      <c r="GI866" s="154"/>
      <c r="GJ866" s="154"/>
      <c r="GK866" s="154"/>
      <c r="GL866" s="154"/>
      <c r="GM866" s="154"/>
      <c r="GN866" s="154"/>
      <c r="GO866" s="154"/>
      <c r="GP866" s="154"/>
      <c r="GQ866" s="154"/>
      <c r="GR866" s="154"/>
      <c r="GS866" s="154"/>
      <c r="GT866" s="154"/>
      <c r="GU866" s="154"/>
      <c r="GV866" s="154"/>
      <c r="GW866" s="154"/>
      <c r="GX866" s="154"/>
      <c r="GY866" s="154"/>
      <c r="GZ866" s="154"/>
      <c r="HA866" s="154"/>
      <c r="HB866" s="154"/>
      <c r="HC866" s="154"/>
      <c r="HD866" s="154"/>
      <c r="HE866" s="154"/>
      <c r="HF866" s="154"/>
      <c r="HG866" s="154"/>
      <c r="HH866" s="154"/>
      <c r="HI866" s="154"/>
      <c r="HJ866" s="154"/>
      <c r="HK866" s="154"/>
      <c r="HL866" s="154"/>
      <c r="HM866" s="154"/>
      <c r="HN866" s="154"/>
      <c r="HO866" s="154"/>
      <c r="HP866" s="154"/>
      <c r="HQ866" s="154"/>
      <c r="HR866" s="154"/>
      <c r="HS866" s="154"/>
      <c r="HT866" s="154"/>
      <c r="HU866" s="154"/>
      <c r="HV866" s="154"/>
      <c r="HW866" s="154"/>
      <c r="HX866" s="154"/>
      <c r="HY866" s="154"/>
      <c r="HZ866" s="154"/>
      <c r="IA866" s="154"/>
      <c r="IB866" s="154"/>
      <c r="IC866" s="154"/>
      <c r="ID866" s="154"/>
      <c r="IE866" s="154"/>
      <c r="IF866" s="154"/>
      <c r="IG866" s="154"/>
      <c r="IH866" s="154"/>
      <c r="II866" s="154"/>
      <c r="IJ866" s="154"/>
      <c r="IK866" s="154"/>
      <c r="IL866" s="154"/>
      <c r="IM866" s="154"/>
      <c r="IN866" s="154"/>
      <c r="IO866" s="154"/>
      <c r="IP866" s="154"/>
      <c r="IQ866" s="154"/>
      <c r="IR866" s="154"/>
      <c r="IS866" s="154"/>
      <c r="IT866" s="154"/>
      <c r="IU866" s="154"/>
      <c r="IV866" s="154"/>
      <c r="IW866" s="154"/>
      <c r="IX866" s="154"/>
      <c r="IY866" s="154"/>
      <c r="IZ866" s="154"/>
      <c r="JA866" s="154"/>
      <c r="JB866" s="154"/>
      <c r="JC866" s="154"/>
      <c r="JD866" s="154"/>
      <c r="JE866" s="154"/>
      <c r="JF866" s="154"/>
      <c r="JG866" s="154"/>
      <c r="JH866" s="154"/>
      <c r="JI866" s="154"/>
      <c r="JJ866" s="154"/>
      <c r="JK866" s="154"/>
      <c r="JL866" s="154"/>
      <c r="JM866" s="154"/>
      <c r="JN866" s="154"/>
      <c r="JO866" s="154"/>
      <c r="JP866" s="154"/>
      <c r="JQ866" s="154"/>
      <c r="JR866" s="154"/>
      <c r="JS866" s="154"/>
      <c r="JT866" s="154"/>
      <c r="JU866" s="154"/>
      <c r="JV866" s="154"/>
      <c r="JW866" s="154"/>
      <c r="JX866" s="154"/>
      <c r="JY866" s="154"/>
      <c r="JZ866" s="154"/>
      <c r="KA866" s="154"/>
      <c r="KB866" s="154"/>
      <c r="KC866" s="154"/>
      <c r="KD866" s="154"/>
      <c r="KE866" s="154"/>
      <c r="KF866" s="154"/>
      <c r="KG866" s="154"/>
      <c r="KH866" s="154"/>
      <c r="KI866" s="154"/>
      <c r="KJ866" s="154"/>
      <c r="KK866" s="154"/>
      <c r="KL866" s="154"/>
      <c r="KM866" s="154"/>
      <c r="KN866" s="154"/>
      <c r="KO866" s="154"/>
      <c r="KP866" s="154"/>
      <c r="KQ866" s="154"/>
      <c r="KR866" s="154"/>
      <c r="KS866" s="154"/>
      <c r="KT866" s="154"/>
      <c r="KU866" s="154"/>
      <c r="KV866" s="154"/>
      <c r="KW866" s="154"/>
      <c r="KX866" s="154"/>
      <c r="KY866" s="154"/>
      <c r="KZ866" s="154"/>
      <c r="LA866" s="154"/>
      <c r="LB866" s="154"/>
      <c r="LC866" s="154"/>
      <c r="LD866" s="154"/>
      <c r="LE866" s="154"/>
      <c r="LF866" s="154"/>
      <c r="LG866" s="154"/>
      <c r="LH866" s="154"/>
      <c r="LI866" s="154"/>
      <c r="LJ866" s="154"/>
      <c r="LK866" s="154"/>
      <c r="LL866" s="154"/>
      <c r="LM866" s="154"/>
      <c r="LN866" s="154"/>
      <c r="LO866" s="154"/>
      <c r="LP866" s="154"/>
      <c r="LQ866" s="154"/>
      <c r="LR866" s="154"/>
      <c r="LS866" s="154"/>
      <c r="LT866" s="154"/>
      <c r="LU866" s="154"/>
      <c r="LV866" s="154"/>
      <c r="LW866" s="154"/>
      <c r="LX866" s="154"/>
      <c r="LY866" s="154"/>
      <c r="LZ866" s="154"/>
      <c r="MA866" s="154"/>
      <c r="MB866" s="154"/>
      <c r="MC866" s="154"/>
      <c r="MD866" s="154"/>
      <c r="ME866" s="154"/>
      <c r="MF866" s="154"/>
      <c r="MG866" s="154"/>
      <c r="MH866" s="154"/>
      <c r="MI866" s="154"/>
      <c r="MJ866" s="154"/>
      <c r="MK866" s="154"/>
      <c r="ML866" s="154"/>
      <c r="MM866" s="154"/>
      <c r="MN866" s="154"/>
      <c r="MO866" s="154"/>
      <c r="MP866" s="154"/>
      <c r="MQ866" s="154"/>
      <c r="MR866" s="154"/>
      <c r="MS866" s="154"/>
      <c r="MT866" s="154"/>
      <c r="MU866" s="154"/>
      <c r="MV866" s="154"/>
      <c r="MW866" s="154"/>
      <c r="MX866" s="154"/>
      <c r="MY866" s="154"/>
      <c r="MZ866" s="154"/>
      <c r="NA866" s="154"/>
      <c r="NB866" s="154"/>
      <c r="NC866" s="154"/>
      <c r="ND866" s="154"/>
      <c r="NE866" s="154"/>
      <c r="NF866" s="154"/>
      <c r="NG866" s="154"/>
      <c r="NH866" s="154"/>
      <c r="NI866" s="154"/>
      <c r="NJ866" s="154"/>
      <c r="NK866" s="154"/>
      <c r="NL866" s="154"/>
      <c r="NM866" s="154"/>
      <c r="NN866" s="154"/>
      <c r="NO866" s="154"/>
      <c r="NP866" s="154"/>
      <c r="NQ866" s="154"/>
      <c r="NR866" s="154"/>
      <c r="NS866" s="154"/>
      <c r="NT866" s="154"/>
      <c r="NU866" s="154"/>
      <c r="NV866" s="154"/>
      <c r="NW866" s="154"/>
      <c r="NX866" s="154"/>
      <c r="NY866" s="154"/>
      <c r="NZ866" s="154"/>
      <c r="OA866" s="154"/>
      <c r="OB866" s="154"/>
      <c r="OC866" s="154"/>
      <c r="OD866" s="154"/>
      <c r="OE866" s="154"/>
      <c r="OF866" s="154"/>
      <c r="OG866" s="154"/>
      <c r="OH866" s="154"/>
      <c r="OI866" s="154"/>
      <c r="OJ866" s="154"/>
      <c r="OK866" s="154"/>
      <c r="OL866" s="154"/>
      <c r="OM866" s="154"/>
      <c r="ON866" s="154"/>
      <c r="OO866" s="154"/>
      <c r="OP866" s="154"/>
      <c r="OQ866" s="154"/>
      <c r="OR866" s="154"/>
      <c r="OS866" s="154"/>
      <c r="OT866" s="154"/>
      <c r="OU866" s="154"/>
      <c r="OV866" s="154"/>
      <c r="OW866" s="154"/>
      <c r="OX866" s="154"/>
      <c r="OY866" s="154"/>
      <c r="OZ866" s="154"/>
      <c r="PA866" s="154"/>
      <c r="PB866" s="154"/>
      <c r="PC866" s="154"/>
      <c r="PD866" s="154"/>
      <c r="PE866" s="154"/>
      <c r="PF866" s="154"/>
      <c r="PG866" s="154"/>
      <c r="PH866" s="154"/>
      <c r="PI866" s="154"/>
      <c r="PJ866" s="154"/>
      <c r="PK866" s="154"/>
      <c r="PL866" s="154"/>
      <c r="PM866" s="154"/>
      <c r="PN866" s="154"/>
      <c r="PO866" s="154"/>
      <c r="PP866" s="154"/>
      <c r="PQ866" s="154"/>
      <c r="PR866" s="154"/>
      <c r="PS866" s="154"/>
      <c r="PT866" s="154"/>
      <c r="PU866" s="154"/>
      <c r="PV866" s="154"/>
      <c r="PW866" s="154"/>
      <c r="PX866" s="154"/>
      <c r="PY866" s="154"/>
      <c r="PZ866" s="154"/>
      <c r="QA866" s="154"/>
      <c r="QB866" s="154"/>
      <c r="QC866" s="154"/>
      <c r="QD866" s="154"/>
      <c r="QE866" s="154"/>
      <c r="QF866" s="154"/>
      <c r="QG866" s="154"/>
      <c r="QH866" s="154"/>
      <c r="QI866" s="154"/>
      <c r="QJ866" s="154"/>
      <c r="QK866" s="154"/>
      <c r="QL866" s="154"/>
      <c r="QM866" s="154"/>
      <c r="QN866" s="154"/>
      <c r="QO866" s="154"/>
      <c r="QP866" s="154"/>
      <c r="QQ866" s="154"/>
      <c r="QR866" s="154"/>
      <c r="QS866" s="154"/>
      <c r="QT866" s="154"/>
      <c r="QU866" s="154"/>
      <c r="QV866" s="154"/>
      <c r="QW866" s="154"/>
      <c r="QX866" s="154"/>
      <c r="QY866" s="154"/>
      <c r="QZ866" s="154"/>
      <c r="RA866" s="154"/>
      <c r="RB866" s="154"/>
      <c r="RC866" s="154"/>
      <c r="RD866" s="154"/>
      <c r="RE866" s="154"/>
      <c r="RF866" s="154"/>
      <c r="RG866" s="154"/>
      <c r="RH866" s="154"/>
      <c r="RI866" s="154"/>
      <c r="RJ866" s="154"/>
      <c r="RK866" s="154"/>
      <c r="RL866" s="154"/>
      <c r="RM866" s="154"/>
      <c r="RN866" s="154"/>
      <c r="RO866" s="154"/>
      <c r="RP866" s="154"/>
      <c r="RQ866" s="154"/>
      <c r="RR866" s="154"/>
      <c r="RS866" s="154"/>
      <c r="RT866" s="154"/>
      <c r="RU866" s="154"/>
      <c r="RV866" s="154"/>
      <c r="RW866" s="154"/>
      <c r="RX866" s="154"/>
      <c r="RY866" s="154"/>
      <c r="RZ866" s="154"/>
      <c r="SA866" s="154"/>
      <c r="SB866" s="154"/>
      <c r="SC866" s="154"/>
      <c r="SD866" s="154"/>
      <c r="SE866" s="154"/>
      <c r="SF866" s="154"/>
      <c r="SG866" s="154"/>
      <c r="SH866" s="154"/>
      <c r="SI866" s="154"/>
      <c r="SJ866" s="154"/>
      <c r="SK866" s="154"/>
      <c r="SL866" s="154"/>
      <c r="SM866" s="154"/>
      <c r="SN866" s="154"/>
      <c r="SO866" s="154"/>
      <c r="SP866" s="154"/>
      <c r="SQ866" s="154"/>
      <c r="SR866" s="154"/>
      <c r="SS866" s="154"/>
      <c r="ST866" s="154"/>
      <c r="SU866" s="154"/>
      <c r="SV866" s="154"/>
      <c r="SW866" s="154"/>
      <c r="SX866" s="154"/>
      <c r="SY866" s="154"/>
      <c r="SZ866" s="154"/>
      <c r="TA866" s="154"/>
      <c r="TB866" s="154"/>
      <c r="TC866" s="154"/>
      <c r="TD866" s="154"/>
      <c r="TE866" s="154"/>
      <c r="TF866" s="154"/>
      <c r="TG866" s="154"/>
      <c r="TH866" s="154"/>
      <c r="TI866" s="154"/>
      <c r="TJ866" s="154"/>
      <c r="TK866" s="154"/>
      <c r="TL866" s="154"/>
      <c r="TM866" s="154"/>
      <c r="TN866" s="154"/>
      <c r="TO866" s="154"/>
      <c r="TP866" s="154"/>
      <c r="TQ866" s="154"/>
      <c r="TR866" s="154"/>
      <c r="TS866" s="154"/>
      <c r="TT866" s="154"/>
      <c r="TU866" s="154"/>
      <c r="TV866" s="154"/>
      <c r="TW866" s="154"/>
      <c r="TX866" s="154"/>
      <c r="TY866" s="154"/>
      <c r="TZ866" s="154"/>
      <c r="UA866" s="154"/>
      <c r="UB866" s="154"/>
      <c r="UC866" s="154"/>
      <c r="UD866" s="154"/>
      <c r="UE866" s="154"/>
      <c r="UF866" s="154"/>
      <c r="UG866" s="154"/>
      <c r="UH866" s="154"/>
      <c r="UI866" s="154"/>
      <c r="UJ866" s="154"/>
      <c r="UK866" s="154"/>
      <c r="UL866" s="154"/>
      <c r="UM866" s="154"/>
      <c r="UN866" s="154"/>
      <c r="UO866" s="154"/>
      <c r="UP866" s="154"/>
      <c r="UQ866" s="154"/>
      <c r="UR866" s="154"/>
      <c r="US866" s="154"/>
      <c r="UT866" s="154"/>
      <c r="UU866" s="154"/>
      <c r="UV866" s="154"/>
      <c r="UW866" s="154"/>
      <c r="UX866" s="154"/>
      <c r="UY866" s="154"/>
      <c r="UZ866" s="154"/>
      <c r="VA866" s="154"/>
      <c r="VB866" s="154"/>
      <c r="VC866" s="154"/>
      <c r="VD866" s="154"/>
      <c r="VE866" s="154"/>
      <c r="VF866" s="154"/>
      <c r="VG866" s="154"/>
      <c r="VH866" s="154"/>
      <c r="VI866" s="154"/>
      <c r="VJ866" s="154"/>
      <c r="VK866" s="154"/>
      <c r="VL866" s="154"/>
      <c r="VM866" s="154"/>
      <c r="VN866" s="154"/>
      <c r="VO866" s="154"/>
      <c r="VP866" s="154"/>
      <c r="VQ866" s="154"/>
      <c r="VR866" s="154"/>
      <c r="VS866" s="154"/>
      <c r="VT866" s="154"/>
      <c r="VU866" s="154"/>
      <c r="VV866" s="154"/>
      <c r="VW866" s="154"/>
    </row>
    <row r="867" spans="1:595" s="153" customFormat="1" ht="18" customHeight="1">
      <c r="A867" s="798"/>
      <c r="B867" s="674"/>
      <c r="C867" s="676"/>
      <c r="D867" s="680"/>
      <c r="E867" s="682"/>
      <c r="F867" s="663"/>
      <c r="G867" s="665"/>
      <c r="H867" s="256"/>
      <c r="I867" s="243" t="s">
        <v>16</v>
      </c>
      <c r="J867" s="243" t="s">
        <v>402</v>
      </c>
      <c r="K867" s="175" t="s">
        <v>1750</v>
      </c>
      <c r="L867" s="200" t="s">
        <v>29</v>
      </c>
      <c r="M867" s="155">
        <v>1746500</v>
      </c>
      <c r="N867" s="155">
        <v>1583789.09</v>
      </c>
      <c r="O867" s="155">
        <v>1873000</v>
      </c>
      <c r="P867" s="199">
        <v>1805000</v>
      </c>
      <c r="Q867" s="155">
        <v>1805000</v>
      </c>
      <c r="R867" s="155">
        <v>1805000</v>
      </c>
      <c r="S867" s="546">
        <v>3</v>
      </c>
      <c r="AU867" s="154"/>
      <c r="AV867" s="154"/>
      <c r="AW867" s="154"/>
      <c r="AX867" s="154"/>
      <c r="AY867" s="154"/>
      <c r="AZ867" s="154"/>
      <c r="BA867" s="154"/>
      <c r="BB867" s="154"/>
      <c r="BC867" s="154"/>
      <c r="BD867" s="154"/>
      <c r="BE867" s="154"/>
      <c r="BF867" s="154"/>
      <c r="BG867" s="154"/>
      <c r="BH867" s="154"/>
      <c r="BI867" s="154"/>
      <c r="BJ867" s="154"/>
      <c r="BK867" s="154"/>
      <c r="BL867" s="154"/>
      <c r="BM867" s="154"/>
      <c r="BN867" s="154"/>
      <c r="BO867" s="154"/>
      <c r="BP867" s="154"/>
      <c r="BQ867" s="154"/>
      <c r="BR867" s="154"/>
      <c r="BS867" s="154"/>
      <c r="BT867" s="154"/>
      <c r="BU867" s="154"/>
      <c r="BV867" s="154"/>
      <c r="BW867" s="154"/>
      <c r="BX867" s="154"/>
      <c r="BY867" s="154"/>
      <c r="BZ867" s="154"/>
      <c r="CA867" s="154"/>
      <c r="CB867" s="154"/>
      <c r="CC867" s="154"/>
      <c r="CD867" s="154"/>
      <c r="CE867" s="154"/>
      <c r="CF867" s="154"/>
      <c r="CG867" s="154"/>
      <c r="CH867" s="154"/>
      <c r="CI867" s="154"/>
      <c r="CJ867" s="154"/>
      <c r="CK867" s="154"/>
      <c r="CL867" s="154"/>
      <c r="CM867" s="154"/>
      <c r="CN867" s="154"/>
      <c r="CO867" s="154"/>
      <c r="CP867" s="154"/>
      <c r="CQ867" s="154"/>
      <c r="CR867" s="154"/>
      <c r="CS867" s="154"/>
      <c r="CT867" s="154"/>
      <c r="CU867" s="154"/>
      <c r="CV867" s="154"/>
      <c r="CW867" s="154"/>
      <c r="CX867" s="154"/>
      <c r="CY867" s="154"/>
      <c r="CZ867" s="154"/>
      <c r="DA867" s="154"/>
      <c r="DB867" s="154"/>
      <c r="DC867" s="154"/>
      <c r="DD867" s="154"/>
      <c r="DE867" s="154"/>
      <c r="DF867" s="154"/>
      <c r="DG867" s="154"/>
      <c r="DH867" s="154"/>
      <c r="DI867" s="154"/>
      <c r="DJ867" s="154"/>
      <c r="DK867" s="154"/>
      <c r="DL867" s="154"/>
      <c r="DM867" s="154"/>
      <c r="DN867" s="154"/>
      <c r="DO867" s="154"/>
      <c r="DP867" s="154"/>
      <c r="DQ867" s="154"/>
      <c r="DR867" s="154"/>
      <c r="DS867" s="154"/>
      <c r="DT867" s="154"/>
      <c r="DU867" s="154"/>
      <c r="DV867" s="154"/>
      <c r="DW867" s="154"/>
      <c r="DX867" s="154"/>
      <c r="DY867" s="154"/>
      <c r="DZ867" s="154"/>
      <c r="EA867" s="154"/>
      <c r="EB867" s="154"/>
      <c r="EC867" s="154"/>
      <c r="ED867" s="154"/>
      <c r="EE867" s="154"/>
      <c r="EF867" s="154"/>
      <c r="EG867" s="154"/>
      <c r="EH867" s="154"/>
      <c r="EI867" s="154"/>
      <c r="EJ867" s="154"/>
      <c r="EK867" s="154"/>
      <c r="EL867" s="154"/>
      <c r="EM867" s="154"/>
      <c r="EN867" s="154"/>
      <c r="EO867" s="154"/>
      <c r="EP867" s="154"/>
      <c r="EQ867" s="154"/>
      <c r="ER867" s="154"/>
      <c r="ES867" s="154"/>
      <c r="ET867" s="154"/>
      <c r="EU867" s="154"/>
      <c r="EV867" s="154"/>
      <c r="EW867" s="154"/>
      <c r="EX867" s="154"/>
      <c r="EY867" s="154"/>
      <c r="EZ867" s="154"/>
      <c r="FA867" s="154"/>
      <c r="FB867" s="154"/>
      <c r="FC867" s="154"/>
      <c r="FD867" s="154"/>
      <c r="FE867" s="154"/>
      <c r="FF867" s="154"/>
      <c r="FG867" s="154"/>
      <c r="FH867" s="154"/>
      <c r="FI867" s="154"/>
      <c r="FJ867" s="154"/>
      <c r="FK867" s="154"/>
      <c r="FL867" s="154"/>
      <c r="FM867" s="154"/>
      <c r="FN867" s="154"/>
      <c r="FO867" s="154"/>
      <c r="FP867" s="154"/>
      <c r="FQ867" s="154"/>
      <c r="FR867" s="154"/>
      <c r="FS867" s="154"/>
      <c r="FT867" s="154"/>
      <c r="FU867" s="154"/>
      <c r="FV867" s="154"/>
      <c r="FW867" s="154"/>
      <c r="FX867" s="154"/>
      <c r="FY867" s="154"/>
      <c r="FZ867" s="154"/>
      <c r="GA867" s="154"/>
      <c r="GB867" s="154"/>
      <c r="GC867" s="154"/>
      <c r="GD867" s="154"/>
      <c r="GE867" s="154"/>
      <c r="GF867" s="154"/>
      <c r="GG867" s="154"/>
      <c r="GH867" s="154"/>
      <c r="GI867" s="154"/>
      <c r="GJ867" s="154"/>
      <c r="GK867" s="154"/>
      <c r="GL867" s="154"/>
      <c r="GM867" s="154"/>
      <c r="GN867" s="154"/>
      <c r="GO867" s="154"/>
      <c r="GP867" s="154"/>
      <c r="GQ867" s="154"/>
      <c r="GR867" s="154"/>
      <c r="GS867" s="154"/>
      <c r="GT867" s="154"/>
      <c r="GU867" s="154"/>
      <c r="GV867" s="154"/>
      <c r="GW867" s="154"/>
      <c r="GX867" s="154"/>
      <c r="GY867" s="154"/>
      <c r="GZ867" s="154"/>
      <c r="HA867" s="154"/>
      <c r="HB867" s="154"/>
      <c r="HC867" s="154"/>
      <c r="HD867" s="154"/>
      <c r="HE867" s="154"/>
      <c r="HF867" s="154"/>
      <c r="HG867" s="154"/>
      <c r="HH867" s="154"/>
      <c r="HI867" s="154"/>
      <c r="HJ867" s="154"/>
      <c r="HK867" s="154"/>
      <c r="HL867" s="154"/>
      <c r="HM867" s="154"/>
      <c r="HN867" s="154"/>
      <c r="HO867" s="154"/>
      <c r="HP867" s="154"/>
      <c r="HQ867" s="154"/>
      <c r="HR867" s="154"/>
      <c r="HS867" s="154"/>
      <c r="HT867" s="154"/>
      <c r="HU867" s="154"/>
      <c r="HV867" s="154"/>
      <c r="HW867" s="154"/>
      <c r="HX867" s="154"/>
      <c r="HY867" s="154"/>
      <c r="HZ867" s="154"/>
      <c r="IA867" s="154"/>
      <c r="IB867" s="154"/>
      <c r="IC867" s="154"/>
      <c r="ID867" s="154"/>
      <c r="IE867" s="154"/>
      <c r="IF867" s="154"/>
      <c r="IG867" s="154"/>
      <c r="IH867" s="154"/>
      <c r="II867" s="154"/>
      <c r="IJ867" s="154"/>
      <c r="IK867" s="154"/>
      <c r="IL867" s="154"/>
      <c r="IM867" s="154"/>
      <c r="IN867" s="154"/>
      <c r="IO867" s="154"/>
      <c r="IP867" s="154"/>
      <c r="IQ867" s="154"/>
      <c r="IR867" s="154"/>
      <c r="IS867" s="154"/>
      <c r="IT867" s="154"/>
      <c r="IU867" s="154"/>
      <c r="IV867" s="154"/>
      <c r="IW867" s="154"/>
      <c r="IX867" s="154"/>
      <c r="IY867" s="154"/>
      <c r="IZ867" s="154"/>
      <c r="JA867" s="154"/>
      <c r="JB867" s="154"/>
      <c r="JC867" s="154"/>
      <c r="JD867" s="154"/>
      <c r="JE867" s="154"/>
      <c r="JF867" s="154"/>
      <c r="JG867" s="154"/>
      <c r="JH867" s="154"/>
      <c r="JI867" s="154"/>
      <c r="JJ867" s="154"/>
      <c r="JK867" s="154"/>
      <c r="JL867" s="154"/>
      <c r="JM867" s="154"/>
      <c r="JN867" s="154"/>
      <c r="JO867" s="154"/>
      <c r="JP867" s="154"/>
      <c r="JQ867" s="154"/>
      <c r="JR867" s="154"/>
      <c r="JS867" s="154"/>
      <c r="JT867" s="154"/>
      <c r="JU867" s="154"/>
      <c r="JV867" s="154"/>
      <c r="JW867" s="154"/>
      <c r="JX867" s="154"/>
      <c r="JY867" s="154"/>
      <c r="JZ867" s="154"/>
      <c r="KA867" s="154"/>
      <c r="KB867" s="154"/>
      <c r="KC867" s="154"/>
      <c r="KD867" s="154"/>
      <c r="KE867" s="154"/>
      <c r="KF867" s="154"/>
      <c r="KG867" s="154"/>
      <c r="KH867" s="154"/>
      <c r="KI867" s="154"/>
      <c r="KJ867" s="154"/>
      <c r="KK867" s="154"/>
      <c r="KL867" s="154"/>
      <c r="KM867" s="154"/>
      <c r="KN867" s="154"/>
      <c r="KO867" s="154"/>
      <c r="KP867" s="154"/>
      <c r="KQ867" s="154"/>
      <c r="KR867" s="154"/>
      <c r="KS867" s="154"/>
      <c r="KT867" s="154"/>
      <c r="KU867" s="154"/>
      <c r="KV867" s="154"/>
      <c r="KW867" s="154"/>
      <c r="KX867" s="154"/>
      <c r="KY867" s="154"/>
      <c r="KZ867" s="154"/>
      <c r="LA867" s="154"/>
      <c r="LB867" s="154"/>
      <c r="LC867" s="154"/>
      <c r="LD867" s="154"/>
      <c r="LE867" s="154"/>
      <c r="LF867" s="154"/>
      <c r="LG867" s="154"/>
      <c r="LH867" s="154"/>
      <c r="LI867" s="154"/>
      <c r="LJ867" s="154"/>
      <c r="LK867" s="154"/>
      <c r="LL867" s="154"/>
      <c r="LM867" s="154"/>
      <c r="LN867" s="154"/>
      <c r="LO867" s="154"/>
      <c r="LP867" s="154"/>
      <c r="LQ867" s="154"/>
      <c r="LR867" s="154"/>
      <c r="LS867" s="154"/>
      <c r="LT867" s="154"/>
      <c r="LU867" s="154"/>
      <c r="LV867" s="154"/>
      <c r="LW867" s="154"/>
      <c r="LX867" s="154"/>
      <c r="LY867" s="154"/>
      <c r="LZ867" s="154"/>
      <c r="MA867" s="154"/>
      <c r="MB867" s="154"/>
      <c r="MC867" s="154"/>
      <c r="MD867" s="154"/>
      <c r="ME867" s="154"/>
      <c r="MF867" s="154"/>
      <c r="MG867" s="154"/>
      <c r="MH867" s="154"/>
      <c r="MI867" s="154"/>
      <c r="MJ867" s="154"/>
      <c r="MK867" s="154"/>
      <c r="ML867" s="154"/>
      <c r="MM867" s="154"/>
      <c r="MN867" s="154"/>
      <c r="MO867" s="154"/>
      <c r="MP867" s="154"/>
      <c r="MQ867" s="154"/>
      <c r="MR867" s="154"/>
      <c r="MS867" s="154"/>
      <c r="MT867" s="154"/>
      <c r="MU867" s="154"/>
      <c r="MV867" s="154"/>
      <c r="MW867" s="154"/>
      <c r="MX867" s="154"/>
      <c r="MY867" s="154"/>
      <c r="MZ867" s="154"/>
      <c r="NA867" s="154"/>
      <c r="NB867" s="154"/>
      <c r="NC867" s="154"/>
      <c r="ND867" s="154"/>
      <c r="NE867" s="154"/>
      <c r="NF867" s="154"/>
      <c r="NG867" s="154"/>
      <c r="NH867" s="154"/>
      <c r="NI867" s="154"/>
      <c r="NJ867" s="154"/>
      <c r="NK867" s="154"/>
      <c r="NL867" s="154"/>
      <c r="NM867" s="154"/>
      <c r="NN867" s="154"/>
      <c r="NO867" s="154"/>
      <c r="NP867" s="154"/>
      <c r="NQ867" s="154"/>
      <c r="NR867" s="154"/>
      <c r="NS867" s="154"/>
      <c r="NT867" s="154"/>
      <c r="NU867" s="154"/>
      <c r="NV867" s="154"/>
      <c r="NW867" s="154"/>
      <c r="NX867" s="154"/>
      <c r="NY867" s="154"/>
      <c r="NZ867" s="154"/>
      <c r="OA867" s="154"/>
      <c r="OB867" s="154"/>
      <c r="OC867" s="154"/>
      <c r="OD867" s="154"/>
      <c r="OE867" s="154"/>
      <c r="OF867" s="154"/>
      <c r="OG867" s="154"/>
      <c r="OH867" s="154"/>
      <c r="OI867" s="154"/>
      <c r="OJ867" s="154"/>
      <c r="OK867" s="154"/>
      <c r="OL867" s="154"/>
      <c r="OM867" s="154"/>
      <c r="ON867" s="154"/>
      <c r="OO867" s="154"/>
      <c r="OP867" s="154"/>
      <c r="OQ867" s="154"/>
      <c r="OR867" s="154"/>
      <c r="OS867" s="154"/>
      <c r="OT867" s="154"/>
      <c r="OU867" s="154"/>
      <c r="OV867" s="154"/>
      <c r="OW867" s="154"/>
      <c r="OX867" s="154"/>
      <c r="OY867" s="154"/>
      <c r="OZ867" s="154"/>
      <c r="PA867" s="154"/>
      <c r="PB867" s="154"/>
      <c r="PC867" s="154"/>
      <c r="PD867" s="154"/>
      <c r="PE867" s="154"/>
      <c r="PF867" s="154"/>
      <c r="PG867" s="154"/>
      <c r="PH867" s="154"/>
      <c r="PI867" s="154"/>
      <c r="PJ867" s="154"/>
      <c r="PK867" s="154"/>
      <c r="PL867" s="154"/>
      <c r="PM867" s="154"/>
      <c r="PN867" s="154"/>
      <c r="PO867" s="154"/>
      <c r="PP867" s="154"/>
      <c r="PQ867" s="154"/>
      <c r="PR867" s="154"/>
      <c r="PS867" s="154"/>
      <c r="PT867" s="154"/>
      <c r="PU867" s="154"/>
      <c r="PV867" s="154"/>
      <c r="PW867" s="154"/>
      <c r="PX867" s="154"/>
      <c r="PY867" s="154"/>
      <c r="PZ867" s="154"/>
      <c r="QA867" s="154"/>
      <c r="QB867" s="154"/>
      <c r="QC867" s="154"/>
      <c r="QD867" s="154"/>
      <c r="QE867" s="154"/>
      <c r="QF867" s="154"/>
      <c r="QG867" s="154"/>
      <c r="QH867" s="154"/>
      <c r="QI867" s="154"/>
      <c r="QJ867" s="154"/>
      <c r="QK867" s="154"/>
      <c r="QL867" s="154"/>
      <c r="QM867" s="154"/>
      <c r="QN867" s="154"/>
      <c r="QO867" s="154"/>
      <c r="QP867" s="154"/>
      <c r="QQ867" s="154"/>
      <c r="QR867" s="154"/>
      <c r="QS867" s="154"/>
      <c r="QT867" s="154"/>
      <c r="QU867" s="154"/>
      <c r="QV867" s="154"/>
      <c r="QW867" s="154"/>
      <c r="QX867" s="154"/>
      <c r="QY867" s="154"/>
      <c r="QZ867" s="154"/>
      <c r="RA867" s="154"/>
      <c r="RB867" s="154"/>
      <c r="RC867" s="154"/>
      <c r="RD867" s="154"/>
      <c r="RE867" s="154"/>
      <c r="RF867" s="154"/>
      <c r="RG867" s="154"/>
      <c r="RH867" s="154"/>
      <c r="RI867" s="154"/>
      <c r="RJ867" s="154"/>
      <c r="RK867" s="154"/>
      <c r="RL867" s="154"/>
      <c r="RM867" s="154"/>
      <c r="RN867" s="154"/>
      <c r="RO867" s="154"/>
      <c r="RP867" s="154"/>
      <c r="RQ867" s="154"/>
      <c r="RR867" s="154"/>
      <c r="RS867" s="154"/>
      <c r="RT867" s="154"/>
      <c r="RU867" s="154"/>
      <c r="RV867" s="154"/>
      <c r="RW867" s="154"/>
      <c r="RX867" s="154"/>
      <c r="RY867" s="154"/>
      <c r="RZ867" s="154"/>
      <c r="SA867" s="154"/>
      <c r="SB867" s="154"/>
      <c r="SC867" s="154"/>
      <c r="SD867" s="154"/>
      <c r="SE867" s="154"/>
      <c r="SF867" s="154"/>
      <c r="SG867" s="154"/>
      <c r="SH867" s="154"/>
      <c r="SI867" s="154"/>
      <c r="SJ867" s="154"/>
      <c r="SK867" s="154"/>
      <c r="SL867" s="154"/>
      <c r="SM867" s="154"/>
      <c r="SN867" s="154"/>
      <c r="SO867" s="154"/>
      <c r="SP867" s="154"/>
      <c r="SQ867" s="154"/>
      <c r="SR867" s="154"/>
      <c r="SS867" s="154"/>
      <c r="ST867" s="154"/>
      <c r="SU867" s="154"/>
      <c r="SV867" s="154"/>
      <c r="SW867" s="154"/>
      <c r="SX867" s="154"/>
      <c r="SY867" s="154"/>
      <c r="SZ867" s="154"/>
      <c r="TA867" s="154"/>
      <c r="TB867" s="154"/>
      <c r="TC867" s="154"/>
      <c r="TD867" s="154"/>
      <c r="TE867" s="154"/>
      <c r="TF867" s="154"/>
      <c r="TG867" s="154"/>
      <c r="TH867" s="154"/>
      <c r="TI867" s="154"/>
      <c r="TJ867" s="154"/>
      <c r="TK867" s="154"/>
      <c r="TL867" s="154"/>
      <c r="TM867" s="154"/>
      <c r="TN867" s="154"/>
      <c r="TO867" s="154"/>
      <c r="TP867" s="154"/>
      <c r="TQ867" s="154"/>
      <c r="TR867" s="154"/>
      <c r="TS867" s="154"/>
      <c r="TT867" s="154"/>
      <c r="TU867" s="154"/>
      <c r="TV867" s="154"/>
      <c r="TW867" s="154"/>
      <c r="TX867" s="154"/>
      <c r="TY867" s="154"/>
      <c r="TZ867" s="154"/>
      <c r="UA867" s="154"/>
      <c r="UB867" s="154"/>
      <c r="UC867" s="154"/>
      <c r="UD867" s="154"/>
      <c r="UE867" s="154"/>
      <c r="UF867" s="154"/>
      <c r="UG867" s="154"/>
      <c r="UH867" s="154"/>
      <c r="UI867" s="154"/>
      <c r="UJ867" s="154"/>
      <c r="UK867" s="154"/>
      <c r="UL867" s="154"/>
      <c r="UM867" s="154"/>
      <c r="UN867" s="154"/>
      <c r="UO867" s="154"/>
      <c r="UP867" s="154"/>
      <c r="UQ867" s="154"/>
      <c r="UR867" s="154"/>
      <c r="US867" s="154"/>
      <c r="UT867" s="154"/>
      <c r="UU867" s="154"/>
      <c r="UV867" s="154"/>
      <c r="UW867" s="154"/>
      <c r="UX867" s="154"/>
      <c r="UY867" s="154"/>
      <c r="UZ867" s="154"/>
      <c r="VA867" s="154"/>
      <c r="VB867" s="154"/>
      <c r="VC867" s="154"/>
      <c r="VD867" s="154"/>
      <c r="VE867" s="154"/>
      <c r="VF867" s="154"/>
      <c r="VG867" s="154"/>
      <c r="VH867" s="154"/>
      <c r="VI867" s="154"/>
      <c r="VJ867" s="154"/>
      <c r="VK867" s="154"/>
      <c r="VL867" s="154"/>
      <c r="VM867" s="154"/>
      <c r="VN867" s="154"/>
      <c r="VO867" s="154"/>
      <c r="VP867" s="154"/>
      <c r="VQ867" s="154"/>
      <c r="VR867" s="154"/>
      <c r="VS867" s="154"/>
      <c r="VT867" s="154"/>
      <c r="VU867" s="154"/>
      <c r="VV867" s="154"/>
      <c r="VW867" s="154"/>
    </row>
    <row r="868" spans="1:595" s="153" customFormat="1" ht="18" customHeight="1">
      <c r="A868" s="798"/>
      <c r="B868" s="674"/>
      <c r="C868" s="676"/>
      <c r="D868" s="680"/>
      <c r="E868" s="661" t="s">
        <v>1751</v>
      </c>
      <c r="F868" s="653" t="s">
        <v>51</v>
      </c>
      <c r="G868" s="664">
        <v>41275</v>
      </c>
      <c r="H868" s="653" t="s">
        <v>24</v>
      </c>
      <c r="I868" s="243" t="s">
        <v>16</v>
      </c>
      <c r="J868" s="243" t="s">
        <v>402</v>
      </c>
      <c r="K868" s="175" t="s">
        <v>1750</v>
      </c>
      <c r="L868" s="200" t="s">
        <v>30</v>
      </c>
      <c r="M868" s="155">
        <v>518600</v>
      </c>
      <c r="N868" s="155">
        <v>474788.48</v>
      </c>
      <c r="O868" s="155">
        <v>563800</v>
      </c>
      <c r="P868" s="199">
        <v>543600</v>
      </c>
      <c r="Q868" s="155">
        <v>543600</v>
      </c>
      <c r="R868" s="155">
        <v>543600</v>
      </c>
      <c r="S868" s="546">
        <v>3</v>
      </c>
      <c r="AU868" s="154"/>
      <c r="AV868" s="154"/>
      <c r="AW868" s="154"/>
      <c r="AX868" s="154"/>
      <c r="AY868" s="154"/>
      <c r="AZ868" s="154"/>
      <c r="BA868" s="154"/>
      <c r="BB868" s="154"/>
      <c r="BC868" s="154"/>
      <c r="BD868" s="154"/>
      <c r="BE868" s="154"/>
      <c r="BF868" s="154"/>
      <c r="BG868" s="154"/>
      <c r="BH868" s="154"/>
      <c r="BI868" s="154"/>
      <c r="BJ868" s="154"/>
      <c r="BK868" s="154"/>
      <c r="BL868" s="154"/>
      <c r="BM868" s="154"/>
      <c r="BN868" s="154"/>
      <c r="BO868" s="154"/>
      <c r="BP868" s="154"/>
      <c r="BQ868" s="154"/>
      <c r="BR868" s="154"/>
      <c r="BS868" s="154"/>
      <c r="BT868" s="154"/>
      <c r="BU868" s="154"/>
      <c r="BV868" s="154"/>
      <c r="BW868" s="154"/>
      <c r="BX868" s="154"/>
      <c r="BY868" s="154"/>
      <c r="BZ868" s="154"/>
      <c r="CA868" s="154"/>
      <c r="CB868" s="154"/>
      <c r="CC868" s="154"/>
      <c r="CD868" s="154"/>
      <c r="CE868" s="154"/>
      <c r="CF868" s="154"/>
      <c r="CG868" s="154"/>
      <c r="CH868" s="154"/>
      <c r="CI868" s="154"/>
      <c r="CJ868" s="154"/>
      <c r="CK868" s="154"/>
      <c r="CL868" s="154"/>
      <c r="CM868" s="154"/>
      <c r="CN868" s="154"/>
      <c r="CO868" s="154"/>
      <c r="CP868" s="154"/>
      <c r="CQ868" s="154"/>
      <c r="CR868" s="154"/>
      <c r="CS868" s="154"/>
      <c r="CT868" s="154"/>
      <c r="CU868" s="154"/>
      <c r="CV868" s="154"/>
      <c r="CW868" s="154"/>
      <c r="CX868" s="154"/>
      <c r="CY868" s="154"/>
      <c r="CZ868" s="154"/>
      <c r="DA868" s="154"/>
      <c r="DB868" s="154"/>
      <c r="DC868" s="154"/>
      <c r="DD868" s="154"/>
      <c r="DE868" s="154"/>
      <c r="DF868" s="154"/>
      <c r="DG868" s="154"/>
      <c r="DH868" s="154"/>
      <c r="DI868" s="154"/>
      <c r="DJ868" s="154"/>
      <c r="DK868" s="154"/>
      <c r="DL868" s="154"/>
      <c r="DM868" s="154"/>
      <c r="DN868" s="154"/>
      <c r="DO868" s="154"/>
      <c r="DP868" s="154"/>
      <c r="DQ868" s="154"/>
      <c r="DR868" s="154"/>
      <c r="DS868" s="154"/>
      <c r="DT868" s="154"/>
      <c r="DU868" s="154"/>
      <c r="DV868" s="154"/>
      <c r="DW868" s="154"/>
      <c r="DX868" s="154"/>
      <c r="DY868" s="154"/>
      <c r="DZ868" s="154"/>
      <c r="EA868" s="154"/>
      <c r="EB868" s="154"/>
      <c r="EC868" s="154"/>
      <c r="ED868" s="154"/>
      <c r="EE868" s="154"/>
      <c r="EF868" s="154"/>
      <c r="EG868" s="154"/>
      <c r="EH868" s="154"/>
      <c r="EI868" s="154"/>
      <c r="EJ868" s="154"/>
      <c r="EK868" s="154"/>
      <c r="EL868" s="154"/>
      <c r="EM868" s="154"/>
      <c r="EN868" s="154"/>
      <c r="EO868" s="154"/>
      <c r="EP868" s="154"/>
      <c r="EQ868" s="154"/>
      <c r="ER868" s="154"/>
      <c r="ES868" s="154"/>
      <c r="ET868" s="154"/>
      <c r="EU868" s="154"/>
      <c r="EV868" s="154"/>
      <c r="EW868" s="154"/>
      <c r="EX868" s="154"/>
      <c r="EY868" s="154"/>
      <c r="EZ868" s="154"/>
      <c r="FA868" s="154"/>
      <c r="FB868" s="154"/>
      <c r="FC868" s="154"/>
      <c r="FD868" s="154"/>
      <c r="FE868" s="154"/>
      <c r="FF868" s="154"/>
      <c r="FG868" s="154"/>
      <c r="FH868" s="154"/>
      <c r="FI868" s="154"/>
      <c r="FJ868" s="154"/>
      <c r="FK868" s="154"/>
      <c r="FL868" s="154"/>
      <c r="FM868" s="154"/>
      <c r="FN868" s="154"/>
      <c r="FO868" s="154"/>
      <c r="FP868" s="154"/>
      <c r="FQ868" s="154"/>
      <c r="FR868" s="154"/>
      <c r="FS868" s="154"/>
      <c r="FT868" s="154"/>
      <c r="FU868" s="154"/>
      <c r="FV868" s="154"/>
      <c r="FW868" s="154"/>
      <c r="FX868" s="154"/>
      <c r="FY868" s="154"/>
      <c r="FZ868" s="154"/>
      <c r="GA868" s="154"/>
      <c r="GB868" s="154"/>
      <c r="GC868" s="154"/>
      <c r="GD868" s="154"/>
      <c r="GE868" s="154"/>
      <c r="GF868" s="154"/>
      <c r="GG868" s="154"/>
      <c r="GH868" s="154"/>
      <c r="GI868" s="154"/>
      <c r="GJ868" s="154"/>
      <c r="GK868" s="154"/>
      <c r="GL868" s="154"/>
      <c r="GM868" s="154"/>
      <c r="GN868" s="154"/>
      <c r="GO868" s="154"/>
      <c r="GP868" s="154"/>
      <c r="GQ868" s="154"/>
      <c r="GR868" s="154"/>
      <c r="GS868" s="154"/>
      <c r="GT868" s="154"/>
      <c r="GU868" s="154"/>
      <c r="GV868" s="154"/>
      <c r="GW868" s="154"/>
      <c r="GX868" s="154"/>
      <c r="GY868" s="154"/>
      <c r="GZ868" s="154"/>
      <c r="HA868" s="154"/>
      <c r="HB868" s="154"/>
      <c r="HC868" s="154"/>
      <c r="HD868" s="154"/>
      <c r="HE868" s="154"/>
      <c r="HF868" s="154"/>
      <c r="HG868" s="154"/>
      <c r="HH868" s="154"/>
      <c r="HI868" s="154"/>
      <c r="HJ868" s="154"/>
      <c r="HK868" s="154"/>
      <c r="HL868" s="154"/>
      <c r="HM868" s="154"/>
      <c r="HN868" s="154"/>
      <c r="HO868" s="154"/>
      <c r="HP868" s="154"/>
      <c r="HQ868" s="154"/>
      <c r="HR868" s="154"/>
      <c r="HS868" s="154"/>
      <c r="HT868" s="154"/>
      <c r="HU868" s="154"/>
      <c r="HV868" s="154"/>
      <c r="HW868" s="154"/>
      <c r="HX868" s="154"/>
      <c r="HY868" s="154"/>
      <c r="HZ868" s="154"/>
      <c r="IA868" s="154"/>
      <c r="IB868" s="154"/>
      <c r="IC868" s="154"/>
      <c r="ID868" s="154"/>
      <c r="IE868" s="154"/>
      <c r="IF868" s="154"/>
      <c r="IG868" s="154"/>
      <c r="IH868" s="154"/>
      <c r="II868" s="154"/>
      <c r="IJ868" s="154"/>
      <c r="IK868" s="154"/>
      <c r="IL868" s="154"/>
      <c r="IM868" s="154"/>
      <c r="IN868" s="154"/>
      <c r="IO868" s="154"/>
      <c r="IP868" s="154"/>
      <c r="IQ868" s="154"/>
      <c r="IR868" s="154"/>
      <c r="IS868" s="154"/>
      <c r="IT868" s="154"/>
      <c r="IU868" s="154"/>
      <c r="IV868" s="154"/>
      <c r="IW868" s="154"/>
      <c r="IX868" s="154"/>
      <c r="IY868" s="154"/>
      <c r="IZ868" s="154"/>
      <c r="JA868" s="154"/>
      <c r="JB868" s="154"/>
      <c r="JC868" s="154"/>
      <c r="JD868" s="154"/>
      <c r="JE868" s="154"/>
      <c r="JF868" s="154"/>
      <c r="JG868" s="154"/>
      <c r="JH868" s="154"/>
      <c r="JI868" s="154"/>
      <c r="JJ868" s="154"/>
      <c r="JK868" s="154"/>
      <c r="JL868" s="154"/>
      <c r="JM868" s="154"/>
      <c r="JN868" s="154"/>
      <c r="JO868" s="154"/>
      <c r="JP868" s="154"/>
      <c r="JQ868" s="154"/>
      <c r="JR868" s="154"/>
      <c r="JS868" s="154"/>
      <c r="JT868" s="154"/>
      <c r="JU868" s="154"/>
      <c r="JV868" s="154"/>
      <c r="JW868" s="154"/>
      <c r="JX868" s="154"/>
      <c r="JY868" s="154"/>
      <c r="JZ868" s="154"/>
      <c r="KA868" s="154"/>
      <c r="KB868" s="154"/>
      <c r="KC868" s="154"/>
      <c r="KD868" s="154"/>
      <c r="KE868" s="154"/>
      <c r="KF868" s="154"/>
      <c r="KG868" s="154"/>
      <c r="KH868" s="154"/>
      <c r="KI868" s="154"/>
      <c r="KJ868" s="154"/>
      <c r="KK868" s="154"/>
      <c r="KL868" s="154"/>
      <c r="KM868" s="154"/>
      <c r="KN868" s="154"/>
      <c r="KO868" s="154"/>
      <c r="KP868" s="154"/>
      <c r="KQ868" s="154"/>
      <c r="KR868" s="154"/>
      <c r="KS868" s="154"/>
      <c r="KT868" s="154"/>
      <c r="KU868" s="154"/>
      <c r="KV868" s="154"/>
      <c r="KW868" s="154"/>
      <c r="KX868" s="154"/>
      <c r="KY868" s="154"/>
      <c r="KZ868" s="154"/>
      <c r="LA868" s="154"/>
      <c r="LB868" s="154"/>
      <c r="LC868" s="154"/>
      <c r="LD868" s="154"/>
      <c r="LE868" s="154"/>
      <c r="LF868" s="154"/>
      <c r="LG868" s="154"/>
      <c r="LH868" s="154"/>
      <c r="LI868" s="154"/>
      <c r="LJ868" s="154"/>
      <c r="LK868" s="154"/>
      <c r="LL868" s="154"/>
      <c r="LM868" s="154"/>
      <c r="LN868" s="154"/>
      <c r="LO868" s="154"/>
      <c r="LP868" s="154"/>
      <c r="LQ868" s="154"/>
      <c r="LR868" s="154"/>
      <c r="LS868" s="154"/>
      <c r="LT868" s="154"/>
      <c r="LU868" s="154"/>
      <c r="LV868" s="154"/>
      <c r="LW868" s="154"/>
      <c r="LX868" s="154"/>
      <c r="LY868" s="154"/>
      <c r="LZ868" s="154"/>
      <c r="MA868" s="154"/>
      <c r="MB868" s="154"/>
      <c r="MC868" s="154"/>
      <c r="MD868" s="154"/>
      <c r="ME868" s="154"/>
      <c r="MF868" s="154"/>
      <c r="MG868" s="154"/>
      <c r="MH868" s="154"/>
      <c r="MI868" s="154"/>
      <c r="MJ868" s="154"/>
      <c r="MK868" s="154"/>
      <c r="ML868" s="154"/>
      <c r="MM868" s="154"/>
      <c r="MN868" s="154"/>
      <c r="MO868" s="154"/>
      <c r="MP868" s="154"/>
      <c r="MQ868" s="154"/>
      <c r="MR868" s="154"/>
      <c r="MS868" s="154"/>
      <c r="MT868" s="154"/>
      <c r="MU868" s="154"/>
      <c r="MV868" s="154"/>
      <c r="MW868" s="154"/>
      <c r="MX868" s="154"/>
      <c r="MY868" s="154"/>
      <c r="MZ868" s="154"/>
      <c r="NA868" s="154"/>
      <c r="NB868" s="154"/>
      <c r="NC868" s="154"/>
      <c r="ND868" s="154"/>
      <c r="NE868" s="154"/>
      <c r="NF868" s="154"/>
      <c r="NG868" s="154"/>
      <c r="NH868" s="154"/>
      <c r="NI868" s="154"/>
      <c r="NJ868" s="154"/>
      <c r="NK868" s="154"/>
      <c r="NL868" s="154"/>
      <c r="NM868" s="154"/>
      <c r="NN868" s="154"/>
      <c r="NO868" s="154"/>
      <c r="NP868" s="154"/>
      <c r="NQ868" s="154"/>
      <c r="NR868" s="154"/>
      <c r="NS868" s="154"/>
      <c r="NT868" s="154"/>
      <c r="NU868" s="154"/>
      <c r="NV868" s="154"/>
      <c r="NW868" s="154"/>
      <c r="NX868" s="154"/>
      <c r="NY868" s="154"/>
      <c r="NZ868" s="154"/>
      <c r="OA868" s="154"/>
      <c r="OB868" s="154"/>
      <c r="OC868" s="154"/>
      <c r="OD868" s="154"/>
      <c r="OE868" s="154"/>
      <c r="OF868" s="154"/>
      <c r="OG868" s="154"/>
      <c r="OH868" s="154"/>
      <c r="OI868" s="154"/>
      <c r="OJ868" s="154"/>
      <c r="OK868" s="154"/>
      <c r="OL868" s="154"/>
      <c r="OM868" s="154"/>
      <c r="ON868" s="154"/>
      <c r="OO868" s="154"/>
      <c r="OP868" s="154"/>
      <c r="OQ868" s="154"/>
      <c r="OR868" s="154"/>
      <c r="OS868" s="154"/>
      <c r="OT868" s="154"/>
      <c r="OU868" s="154"/>
      <c r="OV868" s="154"/>
      <c r="OW868" s="154"/>
      <c r="OX868" s="154"/>
      <c r="OY868" s="154"/>
      <c r="OZ868" s="154"/>
      <c r="PA868" s="154"/>
      <c r="PB868" s="154"/>
      <c r="PC868" s="154"/>
      <c r="PD868" s="154"/>
      <c r="PE868" s="154"/>
      <c r="PF868" s="154"/>
      <c r="PG868" s="154"/>
      <c r="PH868" s="154"/>
      <c r="PI868" s="154"/>
      <c r="PJ868" s="154"/>
      <c r="PK868" s="154"/>
      <c r="PL868" s="154"/>
      <c r="PM868" s="154"/>
      <c r="PN868" s="154"/>
      <c r="PO868" s="154"/>
      <c r="PP868" s="154"/>
      <c r="PQ868" s="154"/>
      <c r="PR868" s="154"/>
      <c r="PS868" s="154"/>
      <c r="PT868" s="154"/>
      <c r="PU868" s="154"/>
      <c r="PV868" s="154"/>
      <c r="PW868" s="154"/>
      <c r="PX868" s="154"/>
      <c r="PY868" s="154"/>
      <c r="PZ868" s="154"/>
      <c r="QA868" s="154"/>
      <c r="QB868" s="154"/>
      <c r="QC868" s="154"/>
      <c r="QD868" s="154"/>
      <c r="QE868" s="154"/>
      <c r="QF868" s="154"/>
      <c r="QG868" s="154"/>
      <c r="QH868" s="154"/>
      <c r="QI868" s="154"/>
      <c r="QJ868" s="154"/>
      <c r="QK868" s="154"/>
      <c r="QL868" s="154"/>
      <c r="QM868" s="154"/>
      <c r="QN868" s="154"/>
      <c r="QO868" s="154"/>
      <c r="QP868" s="154"/>
      <c r="QQ868" s="154"/>
      <c r="QR868" s="154"/>
      <c r="QS868" s="154"/>
      <c r="QT868" s="154"/>
      <c r="QU868" s="154"/>
      <c r="QV868" s="154"/>
      <c r="QW868" s="154"/>
      <c r="QX868" s="154"/>
      <c r="QY868" s="154"/>
      <c r="QZ868" s="154"/>
      <c r="RA868" s="154"/>
      <c r="RB868" s="154"/>
      <c r="RC868" s="154"/>
      <c r="RD868" s="154"/>
      <c r="RE868" s="154"/>
      <c r="RF868" s="154"/>
      <c r="RG868" s="154"/>
      <c r="RH868" s="154"/>
      <c r="RI868" s="154"/>
      <c r="RJ868" s="154"/>
      <c r="RK868" s="154"/>
      <c r="RL868" s="154"/>
      <c r="RM868" s="154"/>
      <c r="RN868" s="154"/>
      <c r="RO868" s="154"/>
      <c r="RP868" s="154"/>
      <c r="RQ868" s="154"/>
      <c r="RR868" s="154"/>
      <c r="RS868" s="154"/>
      <c r="RT868" s="154"/>
      <c r="RU868" s="154"/>
      <c r="RV868" s="154"/>
      <c r="RW868" s="154"/>
      <c r="RX868" s="154"/>
      <c r="RY868" s="154"/>
      <c r="RZ868" s="154"/>
      <c r="SA868" s="154"/>
      <c r="SB868" s="154"/>
      <c r="SC868" s="154"/>
      <c r="SD868" s="154"/>
      <c r="SE868" s="154"/>
      <c r="SF868" s="154"/>
      <c r="SG868" s="154"/>
      <c r="SH868" s="154"/>
      <c r="SI868" s="154"/>
      <c r="SJ868" s="154"/>
      <c r="SK868" s="154"/>
      <c r="SL868" s="154"/>
      <c r="SM868" s="154"/>
      <c r="SN868" s="154"/>
      <c r="SO868" s="154"/>
      <c r="SP868" s="154"/>
      <c r="SQ868" s="154"/>
      <c r="SR868" s="154"/>
      <c r="SS868" s="154"/>
      <c r="ST868" s="154"/>
      <c r="SU868" s="154"/>
      <c r="SV868" s="154"/>
      <c r="SW868" s="154"/>
      <c r="SX868" s="154"/>
      <c r="SY868" s="154"/>
      <c r="SZ868" s="154"/>
      <c r="TA868" s="154"/>
      <c r="TB868" s="154"/>
      <c r="TC868" s="154"/>
      <c r="TD868" s="154"/>
      <c r="TE868" s="154"/>
      <c r="TF868" s="154"/>
      <c r="TG868" s="154"/>
      <c r="TH868" s="154"/>
      <c r="TI868" s="154"/>
      <c r="TJ868" s="154"/>
      <c r="TK868" s="154"/>
      <c r="TL868" s="154"/>
      <c r="TM868" s="154"/>
      <c r="TN868" s="154"/>
      <c r="TO868" s="154"/>
      <c r="TP868" s="154"/>
      <c r="TQ868" s="154"/>
      <c r="TR868" s="154"/>
      <c r="TS868" s="154"/>
      <c r="TT868" s="154"/>
      <c r="TU868" s="154"/>
      <c r="TV868" s="154"/>
      <c r="TW868" s="154"/>
      <c r="TX868" s="154"/>
      <c r="TY868" s="154"/>
      <c r="TZ868" s="154"/>
      <c r="UA868" s="154"/>
      <c r="UB868" s="154"/>
      <c r="UC868" s="154"/>
      <c r="UD868" s="154"/>
      <c r="UE868" s="154"/>
      <c r="UF868" s="154"/>
      <c r="UG868" s="154"/>
      <c r="UH868" s="154"/>
      <c r="UI868" s="154"/>
      <c r="UJ868" s="154"/>
      <c r="UK868" s="154"/>
      <c r="UL868" s="154"/>
      <c r="UM868" s="154"/>
      <c r="UN868" s="154"/>
      <c r="UO868" s="154"/>
      <c r="UP868" s="154"/>
      <c r="UQ868" s="154"/>
      <c r="UR868" s="154"/>
      <c r="US868" s="154"/>
      <c r="UT868" s="154"/>
      <c r="UU868" s="154"/>
      <c r="UV868" s="154"/>
      <c r="UW868" s="154"/>
      <c r="UX868" s="154"/>
      <c r="UY868" s="154"/>
      <c r="UZ868" s="154"/>
      <c r="VA868" s="154"/>
      <c r="VB868" s="154"/>
      <c r="VC868" s="154"/>
      <c r="VD868" s="154"/>
      <c r="VE868" s="154"/>
      <c r="VF868" s="154"/>
      <c r="VG868" s="154"/>
      <c r="VH868" s="154"/>
      <c r="VI868" s="154"/>
      <c r="VJ868" s="154"/>
      <c r="VK868" s="154"/>
      <c r="VL868" s="154"/>
      <c r="VM868" s="154"/>
      <c r="VN868" s="154"/>
      <c r="VO868" s="154"/>
      <c r="VP868" s="154"/>
      <c r="VQ868" s="154"/>
      <c r="VR868" s="154"/>
      <c r="VS868" s="154"/>
      <c r="VT868" s="154"/>
      <c r="VU868" s="154"/>
      <c r="VV868" s="154"/>
      <c r="VW868" s="154"/>
    </row>
    <row r="869" spans="1:595" s="153" customFormat="1" ht="100.5" customHeight="1">
      <c r="A869" s="798"/>
      <c r="B869" s="674"/>
      <c r="C869" s="676"/>
      <c r="D869" s="680"/>
      <c r="E869" s="683"/>
      <c r="F869" s="654"/>
      <c r="G869" s="684"/>
      <c r="H869" s="654"/>
      <c r="I869" s="209" t="s">
        <v>16</v>
      </c>
      <c r="J869" s="209" t="s">
        <v>402</v>
      </c>
      <c r="K869" s="209" t="s">
        <v>1750</v>
      </c>
      <c r="L869" s="192" t="s">
        <v>36</v>
      </c>
      <c r="M869" s="161">
        <v>175800</v>
      </c>
      <c r="N869" s="161">
        <v>147265.76999999999</v>
      </c>
      <c r="O869" s="161">
        <v>218000</v>
      </c>
      <c r="P869" s="168">
        <v>217400</v>
      </c>
      <c r="Q869" s="161">
        <v>217400</v>
      </c>
      <c r="R869" s="161">
        <v>217400</v>
      </c>
      <c r="S869" s="545">
        <v>3</v>
      </c>
      <c r="AU869" s="154"/>
      <c r="AV869" s="154"/>
      <c r="AW869" s="154"/>
      <c r="AX869" s="154"/>
      <c r="AY869" s="154"/>
      <c r="AZ869" s="154"/>
      <c r="BA869" s="154"/>
      <c r="BB869" s="154"/>
      <c r="BC869" s="154"/>
      <c r="BD869" s="154"/>
      <c r="BE869" s="154"/>
      <c r="BF869" s="154"/>
      <c r="BG869" s="154"/>
      <c r="BH869" s="154"/>
      <c r="BI869" s="154"/>
      <c r="BJ869" s="154"/>
      <c r="BK869" s="154"/>
      <c r="BL869" s="154"/>
      <c r="BM869" s="154"/>
      <c r="BN869" s="154"/>
      <c r="BO869" s="154"/>
      <c r="BP869" s="154"/>
      <c r="BQ869" s="154"/>
      <c r="BR869" s="154"/>
      <c r="BS869" s="154"/>
      <c r="BT869" s="154"/>
      <c r="BU869" s="154"/>
      <c r="BV869" s="154"/>
      <c r="BW869" s="154"/>
      <c r="BX869" s="154"/>
      <c r="BY869" s="154"/>
      <c r="BZ869" s="154"/>
      <c r="CA869" s="154"/>
      <c r="CB869" s="154"/>
      <c r="CC869" s="154"/>
      <c r="CD869" s="154"/>
      <c r="CE869" s="154"/>
      <c r="CF869" s="154"/>
      <c r="CG869" s="154"/>
      <c r="CH869" s="154"/>
      <c r="CI869" s="154"/>
      <c r="CJ869" s="154"/>
      <c r="CK869" s="154"/>
      <c r="CL869" s="154"/>
      <c r="CM869" s="154"/>
      <c r="CN869" s="154"/>
      <c r="CO869" s="154"/>
      <c r="CP869" s="154"/>
      <c r="CQ869" s="154"/>
      <c r="CR869" s="154"/>
      <c r="CS869" s="154"/>
      <c r="CT869" s="154"/>
      <c r="CU869" s="154"/>
      <c r="CV869" s="154"/>
      <c r="CW869" s="154"/>
      <c r="CX869" s="154"/>
      <c r="CY869" s="154"/>
      <c r="CZ869" s="154"/>
      <c r="DA869" s="154"/>
      <c r="DB869" s="154"/>
      <c r="DC869" s="154"/>
      <c r="DD869" s="154"/>
      <c r="DE869" s="154"/>
      <c r="DF869" s="154"/>
      <c r="DG869" s="154"/>
      <c r="DH869" s="154"/>
      <c r="DI869" s="154"/>
      <c r="DJ869" s="154"/>
      <c r="DK869" s="154"/>
      <c r="DL869" s="154"/>
      <c r="DM869" s="154"/>
      <c r="DN869" s="154"/>
      <c r="DO869" s="154"/>
      <c r="DP869" s="154"/>
      <c r="DQ869" s="154"/>
      <c r="DR869" s="154"/>
      <c r="DS869" s="154"/>
      <c r="DT869" s="154"/>
      <c r="DU869" s="154"/>
      <c r="DV869" s="154"/>
      <c r="DW869" s="154"/>
      <c r="DX869" s="154"/>
      <c r="DY869" s="154"/>
      <c r="DZ869" s="154"/>
      <c r="EA869" s="154"/>
      <c r="EB869" s="154"/>
      <c r="EC869" s="154"/>
      <c r="ED869" s="154"/>
      <c r="EE869" s="154"/>
      <c r="EF869" s="154"/>
      <c r="EG869" s="154"/>
      <c r="EH869" s="154"/>
      <c r="EI869" s="154"/>
      <c r="EJ869" s="154"/>
      <c r="EK869" s="154"/>
      <c r="EL869" s="154"/>
      <c r="EM869" s="154"/>
      <c r="EN869" s="154"/>
      <c r="EO869" s="154"/>
      <c r="EP869" s="154"/>
      <c r="EQ869" s="154"/>
      <c r="ER869" s="154"/>
      <c r="ES869" s="154"/>
      <c r="ET869" s="154"/>
      <c r="EU869" s="154"/>
      <c r="EV869" s="154"/>
      <c r="EW869" s="154"/>
      <c r="EX869" s="154"/>
      <c r="EY869" s="154"/>
      <c r="EZ869" s="154"/>
      <c r="FA869" s="154"/>
      <c r="FB869" s="154"/>
      <c r="FC869" s="154"/>
      <c r="FD869" s="154"/>
      <c r="FE869" s="154"/>
      <c r="FF869" s="154"/>
      <c r="FG869" s="154"/>
      <c r="FH869" s="154"/>
      <c r="FI869" s="154"/>
      <c r="FJ869" s="154"/>
      <c r="FK869" s="154"/>
      <c r="FL869" s="154"/>
      <c r="FM869" s="154"/>
      <c r="FN869" s="154"/>
      <c r="FO869" s="154"/>
      <c r="FP869" s="154"/>
      <c r="FQ869" s="154"/>
      <c r="FR869" s="154"/>
      <c r="FS869" s="154"/>
      <c r="FT869" s="154"/>
      <c r="FU869" s="154"/>
      <c r="FV869" s="154"/>
      <c r="FW869" s="154"/>
      <c r="FX869" s="154"/>
      <c r="FY869" s="154"/>
      <c r="FZ869" s="154"/>
      <c r="GA869" s="154"/>
      <c r="GB869" s="154"/>
      <c r="GC869" s="154"/>
      <c r="GD869" s="154"/>
      <c r="GE869" s="154"/>
      <c r="GF869" s="154"/>
      <c r="GG869" s="154"/>
      <c r="GH869" s="154"/>
      <c r="GI869" s="154"/>
      <c r="GJ869" s="154"/>
      <c r="GK869" s="154"/>
      <c r="GL869" s="154"/>
      <c r="GM869" s="154"/>
      <c r="GN869" s="154"/>
      <c r="GO869" s="154"/>
      <c r="GP869" s="154"/>
      <c r="GQ869" s="154"/>
      <c r="GR869" s="154"/>
      <c r="GS869" s="154"/>
      <c r="GT869" s="154"/>
      <c r="GU869" s="154"/>
      <c r="GV869" s="154"/>
      <c r="GW869" s="154"/>
      <c r="GX869" s="154"/>
      <c r="GY869" s="154"/>
      <c r="GZ869" s="154"/>
      <c r="HA869" s="154"/>
      <c r="HB869" s="154"/>
      <c r="HC869" s="154"/>
      <c r="HD869" s="154"/>
      <c r="HE869" s="154"/>
      <c r="HF869" s="154"/>
      <c r="HG869" s="154"/>
      <c r="HH869" s="154"/>
      <c r="HI869" s="154"/>
      <c r="HJ869" s="154"/>
      <c r="HK869" s="154"/>
      <c r="HL869" s="154"/>
      <c r="HM869" s="154"/>
      <c r="HN869" s="154"/>
      <c r="HO869" s="154"/>
      <c r="HP869" s="154"/>
      <c r="HQ869" s="154"/>
      <c r="HR869" s="154"/>
      <c r="HS869" s="154"/>
      <c r="HT869" s="154"/>
      <c r="HU869" s="154"/>
      <c r="HV869" s="154"/>
      <c r="HW869" s="154"/>
      <c r="HX869" s="154"/>
      <c r="HY869" s="154"/>
      <c r="HZ869" s="154"/>
      <c r="IA869" s="154"/>
      <c r="IB869" s="154"/>
      <c r="IC869" s="154"/>
      <c r="ID869" s="154"/>
      <c r="IE869" s="154"/>
      <c r="IF869" s="154"/>
      <c r="IG869" s="154"/>
      <c r="IH869" s="154"/>
      <c r="II869" s="154"/>
      <c r="IJ869" s="154"/>
      <c r="IK869" s="154"/>
      <c r="IL869" s="154"/>
      <c r="IM869" s="154"/>
      <c r="IN869" s="154"/>
      <c r="IO869" s="154"/>
      <c r="IP869" s="154"/>
      <c r="IQ869" s="154"/>
      <c r="IR869" s="154"/>
      <c r="IS869" s="154"/>
      <c r="IT869" s="154"/>
      <c r="IU869" s="154"/>
      <c r="IV869" s="154"/>
      <c r="IW869" s="154"/>
      <c r="IX869" s="154"/>
      <c r="IY869" s="154"/>
      <c r="IZ869" s="154"/>
      <c r="JA869" s="154"/>
      <c r="JB869" s="154"/>
      <c r="JC869" s="154"/>
      <c r="JD869" s="154"/>
      <c r="JE869" s="154"/>
      <c r="JF869" s="154"/>
      <c r="JG869" s="154"/>
      <c r="JH869" s="154"/>
      <c r="JI869" s="154"/>
      <c r="JJ869" s="154"/>
      <c r="JK869" s="154"/>
      <c r="JL869" s="154"/>
      <c r="JM869" s="154"/>
      <c r="JN869" s="154"/>
      <c r="JO869" s="154"/>
      <c r="JP869" s="154"/>
      <c r="JQ869" s="154"/>
      <c r="JR869" s="154"/>
      <c r="JS869" s="154"/>
      <c r="JT869" s="154"/>
      <c r="JU869" s="154"/>
      <c r="JV869" s="154"/>
      <c r="JW869" s="154"/>
      <c r="JX869" s="154"/>
      <c r="JY869" s="154"/>
      <c r="JZ869" s="154"/>
      <c r="KA869" s="154"/>
      <c r="KB869" s="154"/>
      <c r="KC869" s="154"/>
      <c r="KD869" s="154"/>
      <c r="KE869" s="154"/>
      <c r="KF869" s="154"/>
      <c r="KG869" s="154"/>
      <c r="KH869" s="154"/>
      <c r="KI869" s="154"/>
      <c r="KJ869" s="154"/>
      <c r="KK869" s="154"/>
      <c r="KL869" s="154"/>
      <c r="KM869" s="154"/>
      <c r="KN869" s="154"/>
      <c r="KO869" s="154"/>
      <c r="KP869" s="154"/>
      <c r="KQ869" s="154"/>
      <c r="KR869" s="154"/>
      <c r="KS869" s="154"/>
      <c r="KT869" s="154"/>
      <c r="KU869" s="154"/>
      <c r="KV869" s="154"/>
      <c r="KW869" s="154"/>
      <c r="KX869" s="154"/>
      <c r="KY869" s="154"/>
      <c r="KZ869" s="154"/>
      <c r="LA869" s="154"/>
      <c r="LB869" s="154"/>
      <c r="LC869" s="154"/>
      <c r="LD869" s="154"/>
      <c r="LE869" s="154"/>
      <c r="LF869" s="154"/>
      <c r="LG869" s="154"/>
      <c r="LH869" s="154"/>
      <c r="LI869" s="154"/>
      <c r="LJ869" s="154"/>
      <c r="LK869" s="154"/>
      <c r="LL869" s="154"/>
      <c r="LM869" s="154"/>
      <c r="LN869" s="154"/>
      <c r="LO869" s="154"/>
      <c r="LP869" s="154"/>
      <c r="LQ869" s="154"/>
      <c r="LR869" s="154"/>
      <c r="LS869" s="154"/>
      <c r="LT869" s="154"/>
      <c r="LU869" s="154"/>
      <c r="LV869" s="154"/>
      <c r="LW869" s="154"/>
      <c r="LX869" s="154"/>
      <c r="LY869" s="154"/>
      <c r="LZ869" s="154"/>
      <c r="MA869" s="154"/>
      <c r="MB869" s="154"/>
      <c r="MC869" s="154"/>
      <c r="MD869" s="154"/>
      <c r="ME869" s="154"/>
      <c r="MF869" s="154"/>
      <c r="MG869" s="154"/>
      <c r="MH869" s="154"/>
      <c r="MI869" s="154"/>
      <c r="MJ869" s="154"/>
      <c r="MK869" s="154"/>
      <c r="ML869" s="154"/>
      <c r="MM869" s="154"/>
      <c r="MN869" s="154"/>
      <c r="MO869" s="154"/>
      <c r="MP869" s="154"/>
      <c r="MQ869" s="154"/>
      <c r="MR869" s="154"/>
      <c r="MS869" s="154"/>
      <c r="MT869" s="154"/>
      <c r="MU869" s="154"/>
      <c r="MV869" s="154"/>
      <c r="MW869" s="154"/>
      <c r="MX869" s="154"/>
      <c r="MY869" s="154"/>
      <c r="MZ869" s="154"/>
      <c r="NA869" s="154"/>
      <c r="NB869" s="154"/>
      <c r="NC869" s="154"/>
      <c r="ND869" s="154"/>
      <c r="NE869" s="154"/>
      <c r="NF869" s="154"/>
      <c r="NG869" s="154"/>
      <c r="NH869" s="154"/>
      <c r="NI869" s="154"/>
      <c r="NJ869" s="154"/>
      <c r="NK869" s="154"/>
      <c r="NL869" s="154"/>
      <c r="NM869" s="154"/>
      <c r="NN869" s="154"/>
      <c r="NO869" s="154"/>
      <c r="NP869" s="154"/>
      <c r="NQ869" s="154"/>
      <c r="NR869" s="154"/>
      <c r="NS869" s="154"/>
      <c r="NT869" s="154"/>
      <c r="NU869" s="154"/>
      <c r="NV869" s="154"/>
      <c r="NW869" s="154"/>
      <c r="NX869" s="154"/>
      <c r="NY869" s="154"/>
      <c r="NZ869" s="154"/>
      <c r="OA869" s="154"/>
      <c r="OB869" s="154"/>
      <c r="OC869" s="154"/>
      <c r="OD869" s="154"/>
      <c r="OE869" s="154"/>
      <c r="OF869" s="154"/>
      <c r="OG869" s="154"/>
      <c r="OH869" s="154"/>
      <c r="OI869" s="154"/>
      <c r="OJ869" s="154"/>
      <c r="OK869" s="154"/>
      <c r="OL869" s="154"/>
      <c r="OM869" s="154"/>
      <c r="ON869" s="154"/>
      <c r="OO869" s="154"/>
      <c r="OP869" s="154"/>
      <c r="OQ869" s="154"/>
      <c r="OR869" s="154"/>
      <c r="OS869" s="154"/>
      <c r="OT869" s="154"/>
      <c r="OU869" s="154"/>
      <c r="OV869" s="154"/>
      <c r="OW869" s="154"/>
      <c r="OX869" s="154"/>
      <c r="OY869" s="154"/>
      <c r="OZ869" s="154"/>
      <c r="PA869" s="154"/>
      <c r="PB869" s="154"/>
      <c r="PC869" s="154"/>
      <c r="PD869" s="154"/>
      <c r="PE869" s="154"/>
      <c r="PF869" s="154"/>
      <c r="PG869" s="154"/>
      <c r="PH869" s="154"/>
      <c r="PI869" s="154"/>
      <c r="PJ869" s="154"/>
      <c r="PK869" s="154"/>
      <c r="PL869" s="154"/>
      <c r="PM869" s="154"/>
      <c r="PN869" s="154"/>
      <c r="PO869" s="154"/>
      <c r="PP869" s="154"/>
      <c r="PQ869" s="154"/>
      <c r="PR869" s="154"/>
      <c r="PS869" s="154"/>
      <c r="PT869" s="154"/>
      <c r="PU869" s="154"/>
      <c r="PV869" s="154"/>
      <c r="PW869" s="154"/>
      <c r="PX869" s="154"/>
      <c r="PY869" s="154"/>
      <c r="PZ869" s="154"/>
      <c r="QA869" s="154"/>
      <c r="QB869" s="154"/>
      <c r="QC869" s="154"/>
      <c r="QD869" s="154"/>
      <c r="QE869" s="154"/>
      <c r="QF869" s="154"/>
      <c r="QG869" s="154"/>
      <c r="QH869" s="154"/>
      <c r="QI869" s="154"/>
      <c r="QJ869" s="154"/>
      <c r="QK869" s="154"/>
      <c r="QL869" s="154"/>
      <c r="QM869" s="154"/>
      <c r="QN869" s="154"/>
      <c r="QO869" s="154"/>
      <c r="QP869" s="154"/>
      <c r="QQ869" s="154"/>
      <c r="QR869" s="154"/>
      <c r="QS869" s="154"/>
      <c r="QT869" s="154"/>
      <c r="QU869" s="154"/>
      <c r="QV869" s="154"/>
      <c r="QW869" s="154"/>
      <c r="QX869" s="154"/>
      <c r="QY869" s="154"/>
      <c r="QZ869" s="154"/>
      <c r="RA869" s="154"/>
      <c r="RB869" s="154"/>
      <c r="RC869" s="154"/>
      <c r="RD869" s="154"/>
      <c r="RE869" s="154"/>
      <c r="RF869" s="154"/>
      <c r="RG869" s="154"/>
      <c r="RH869" s="154"/>
      <c r="RI869" s="154"/>
      <c r="RJ869" s="154"/>
      <c r="RK869" s="154"/>
      <c r="RL869" s="154"/>
      <c r="RM869" s="154"/>
      <c r="RN869" s="154"/>
      <c r="RO869" s="154"/>
      <c r="RP869" s="154"/>
      <c r="RQ869" s="154"/>
      <c r="RR869" s="154"/>
      <c r="RS869" s="154"/>
      <c r="RT869" s="154"/>
      <c r="RU869" s="154"/>
      <c r="RV869" s="154"/>
      <c r="RW869" s="154"/>
      <c r="RX869" s="154"/>
      <c r="RY869" s="154"/>
      <c r="RZ869" s="154"/>
      <c r="SA869" s="154"/>
      <c r="SB869" s="154"/>
      <c r="SC869" s="154"/>
      <c r="SD869" s="154"/>
      <c r="SE869" s="154"/>
      <c r="SF869" s="154"/>
      <c r="SG869" s="154"/>
      <c r="SH869" s="154"/>
      <c r="SI869" s="154"/>
      <c r="SJ869" s="154"/>
      <c r="SK869" s="154"/>
      <c r="SL869" s="154"/>
      <c r="SM869" s="154"/>
      <c r="SN869" s="154"/>
      <c r="SO869" s="154"/>
      <c r="SP869" s="154"/>
      <c r="SQ869" s="154"/>
      <c r="SR869" s="154"/>
      <c r="SS869" s="154"/>
      <c r="ST869" s="154"/>
      <c r="SU869" s="154"/>
      <c r="SV869" s="154"/>
      <c r="SW869" s="154"/>
      <c r="SX869" s="154"/>
      <c r="SY869" s="154"/>
      <c r="SZ869" s="154"/>
      <c r="TA869" s="154"/>
      <c r="TB869" s="154"/>
      <c r="TC869" s="154"/>
      <c r="TD869" s="154"/>
      <c r="TE869" s="154"/>
      <c r="TF869" s="154"/>
      <c r="TG869" s="154"/>
      <c r="TH869" s="154"/>
      <c r="TI869" s="154"/>
      <c r="TJ869" s="154"/>
      <c r="TK869" s="154"/>
      <c r="TL869" s="154"/>
      <c r="TM869" s="154"/>
      <c r="TN869" s="154"/>
      <c r="TO869" s="154"/>
      <c r="TP869" s="154"/>
      <c r="TQ869" s="154"/>
      <c r="TR869" s="154"/>
      <c r="TS869" s="154"/>
      <c r="TT869" s="154"/>
      <c r="TU869" s="154"/>
      <c r="TV869" s="154"/>
      <c r="TW869" s="154"/>
      <c r="TX869" s="154"/>
      <c r="TY869" s="154"/>
      <c r="TZ869" s="154"/>
      <c r="UA869" s="154"/>
      <c r="UB869" s="154"/>
      <c r="UC869" s="154"/>
      <c r="UD869" s="154"/>
      <c r="UE869" s="154"/>
      <c r="UF869" s="154"/>
      <c r="UG869" s="154"/>
      <c r="UH869" s="154"/>
      <c r="UI869" s="154"/>
      <c r="UJ869" s="154"/>
      <c r="UK869" s="154"/>
      <c r="UL869" s="154"/>
      <c r="UM869" s="154"/>
      <c r="UN869" s="154"/>
      <c r="UO869" s="154"/>
      <c r="UP869" s="154"/>
      <c r="UQ869" s="154"/>
      <c r="UR869" s="154"/>
      <c r="US869" s="154"/>
      <c r="UT869" s="154"/>
      <c r="UU869" s="154"/>
      <c r="UV869" s="154"/>
      <c r="UW869" s="154"/>
      <c r="UX869" s="154"/>
      <c r="UY869" s="154"/>
      <c r="UZ869" s="154"/>
      <c r="VA869" s="154"/>
      <c r="VB869" s="154"/>
      <c r="VC869" s="154"/>
      <c r="VD869" s="154"/>
      <c r="VE869" s="154"/>
      <c r="VF869" s="154"/>
      <c r="VG869" s="154"/>
      <c r="VH869" s="154"/>
      <c r="VI869" s="154"/>
      <c r="VJ869" s="154"/>
      <c r="VK869" s="154"/>
      <c r="VL869" s="154"/>
      <c r="VM869" s="154"/>
      <c r="VN869" s="154"/>
      <c r="VO869" s="154"/>
      <c r="VP869" s="154"/>
      <c r="VQ869" s="154"/>
      <c r="VR869" s="154"/>
      <c r="VS869" s="154"/>
      <c r="VT869" s="154"/>
      <c r="VU869" s="154"/>
      <c r="VV869" s="154"/>
      <c r="VW869" s="154"/>
    </row>
    <row r="870" spans="1:595" s="153" customFormat="1" ht="78.75" customHeight="1">
      <c r="A870" s="798"/>
      <c r="B870" s="655" t="s">
        <v>1752</v>
      </c>
      <c r="C870" s="657" t="s">
        <v>1753</v>
      </c>
      <c r="D870" s="659" t="s">
        <v>1754</v>
      </c>
      <c r="E870" s="661" t="s">
        <v>1755</v>
      </c>
      <c r="F870" s="653" t="s">
        <v>51</v>
      </c>
      <c r="G870" s="664">
        <v>45033</v>
      </c>
      <c r="H870" s="653" t="s">
        <v>24</v>
      </c>
      <c r="I870" s="197" t="s">
        <v>17</v>
      </c>
      <c r="J870" s="212" t="s">
        <v>298</v>
      </c>
      <c r="K870" s="197" t="s">
        <v>1756</v>
      </c>
      <c r="L870" s="197" t="s">
        <v>28</v>
      </c>
      <c r="M870" s="152">
        <f>M871</f>
        <v>225000</v>
      </c>
      <c r="N870" s="152">
        <f>N871</f>
        <v>225000</v>
      </c>
      <c r="O870" s="152">
        <f>O871</f>
        <v>234000</v>
      </c>
      <c r="P870" s="152">
        <f t="shared" ref="P870:R870" si="134">P871</f>
        <v>234000</v>
      </c>
      <c r="Q870" s="152">
        <f t="shared" si="134"/>
        <v>234000</v>
      </c>
      <c r="R870" s="152">
        <f t="shared" si="134"/>
        <v>234000</v>
      </c>
      <c r="S870" s="555"/>
      <c r="AU870" s="154"/>
      <c r="AV870" s="154"/>
      <c r="AW870" s="154"/>
      <c r="AX870" s="154"/>
      <c r="AY870" s="154"/>
      <c r="AZ870" s="154"/>
      <c r="BA870" s="154"/>
      <c r="BB870" s="154"/>
      <c r="BC870" s="154"/>
      <c r="BD870" s="154"/>
      <c r="BE870" s="154"/>
      <c r="BF870" s="154"/>
      <c r="BG870" s="154"/>
      <c r="BH870" s="154"/>
      <c r="BI870" s="154"/>
      <c r="BJ870" s="154"/>
      <c r="BK870" s="154"/>
      <c r="BL870" s="154"/>
      <c r="BM870" s="154"/>
      <c r="BN870" s="154"/>
      <c r="BO870" s="154"/>
      <c r="BP870" s="154"/>
      <c r="BQ870" s="154"/>
      <c r="BR870" s="154"/>
      <c r="BS870" s="154"/>
      <c r="BT870" s="154"/>
      <c r="BU870" s="154"/>
      <c r="BV870" s="154"/>
      <c r="BW870" s="154"/>
      <c r="BX870" s="154"/>
      <c r="BY870" s="154"/>
      <c r="BZ870" s="154"/>
      <c r="CA870" s="154"/>
      <c r="CB870" s="154"/>
      <c r="CC870" s="154"/>
      <c r="CD870" s="154"/>
      <c r="CE870" s="154"/>
      <c r="CF870" s="154"/>
      <c r="CG870" s="154"/>
      <c r="CH870" s="154"/>
      <c r="CI870" s="154"/>
      <c r="CJ870" s="154"/>
      <c r="CK870" s="154"/>
      <c r="CL870" s="154"/>
      <c r="CM870" s="154"/>
      <c r="CN870" s="154"/>
      <c r="CO870" s="154"/>
      <c r="CP870" s="154"/>
      <c r="CQ870" s="154"/>
      <c r="CR870" s="154"/>
      <c r="CS870" s="154"/>
      <c r="CT870" s="154"/>
      <c r="CU870" s="154"/>
      <c r="CV870" s="154"/>
      <c r="CW870" s="154"/>
      <c r="CX870" s="154"/>
      <c r="CY870" s="154"/>
      <c r="CZ870" s="154"/>
      <c r="DA870" s="154"/>
      <c r="DB870" s="154"/>
      <c r="DC870" s="154"/>
      <c r="DD870" s="154"/>
      <c r="DE870" s="154"/>
      <c r="DF870" s="154"/>
      <c r="DG870" s="154"/>
      <c r="DH870" s="154"/>
      <c r="DI870" s="154"/>
      <c r="DJ870" s="154"/>
      <c r="DK870" s="154"/>
      <c r="DL870" s="154"/>
      <c r="DM870" s="154"/>
      <c r="DN870" s="154"/>
      <c r="DO870" s="154"/>
      <c r="DP870" s="154"/>
      <c r="DQ870" s="154"/>
      <c r="DR870" s="154"/>
      <c r="DS870" s="154"/>
      <c r="DT870" s="154"/>
      <c r="DU870" s="154"/>
      <c r="DV870" s="154"/>
      <c r="DW870" s="154"/>
      <c r="DX870" s="154"/>
      <c r="DY870" s="154"/>
      <c r="DZ870" s="154"/>
      <c r="EA870" s="154"/>
      <c r="EB870" s="154"/>
      <c r="EC870" s="154"/>
      <c r="ED870" s="154"/>
      <c r="EE870" s="154"/>
      <c r="EF870" s="154"/>
      <c r="EG870" s="154"/>
      <c r="EH870" s="154"/>
      <c r="EI870" s="154"/>
      <c r="EJ870" s="154"/>
      <c r="EK870" s="154"/>
      <c r="EL870" s="154"/>
      <c r="EM870" s="154"/>
      <c r="EN870" s="154"/>
      <c r="EO870" s="154"/>
      <c r="EP870" s="154"/>
      <c r="EQ870" s="154"/>
      <c r="ER870" s="154"/>
      <c r="ES870" s="154"/>
      <c r="ET870" s="154"/>
      <c r="EU870" s="154"/>
      <c r="EV870" s="154"/>
      <c r="EW870" s="154"/>
      <c r="EX870" s="154"/>
      <c r="EY870" s="154"/>
      <c r="EZ870" s="154"/>
      <c r="FA870" s="154"/>
      <c r="FB870" s="154"/>
      <c r="FC870" s="154"/>
      <c r="FD870" s="154"/>
      <c r="FE870" s="154"/>
      <c r="FF870" s="154"/>
      <c r="FG870" s="154"/>
      <c r="FH870" s="154"/>
      <c r="FI870" s="154"/>
      <c r="FJ870" s="154"/>
      <c r="FK870" s="154"/>
      <c r="FL870" s="154"/>
      <c r="FM870" s="154"/>
      <c r="FN870" s="154"/>
      <c r="FO870" s="154"/>
      <c r="FP870" s="154"/>
      <c r="FQ870" s="154"/>
      <c r="FR870" s="154"/>
      <c r="FS870" s="154"/>
      <c r="FT870" s="154"/>
      <c r="FU870" s="154"/>
      <c r="FV870" s="154"/>
      <c r="FW870" s="154"/>
      <c r="FX870" s="154"/>
      <c r="FY870" s="154"/>
      <c r="FZ870" s="154"/>
      <c r="GA870" s="154"/>
      <c r="GB870" s="154"/>
      <c r="GC870" s="154"/>
      <c r="GD870" s="154"/>
      <c r="GE870" s="154"/>
      <c r="GF870" s="154"/>
      <c r="GG870" s="154"/>
      <c r="GH870" s="154"/>
      <c r="GI870" s="154"/>
      <c r="GJ870" s="154"/>
      <c r="GK870" s="154"/>
      <c r="GL870" s="154"/>
      <c r="GM870" s="154"/>
      <c r="GN870" s="154"/>
      <c r="GO870" s="154"/>
      <c r="GP870" s="154"/>
      <c r="GQ870" s="154"/>
      <c r="GR870" s="154"/>
      <c r="GS870" s="154"/>
      <c r="GT870" s="154"/>
      <c r="GU870" s="154"/>
      <c r="GV870" s="154"/>
      <c r="GW870" s="154"/>
      <c r="GX870" s="154"/>
      <c r="GY870" s="154"/>
      <c r="GZ870" s="154"/>
      <c r="HA870" s="154"/>
      <c r="HB870" s="154"/>
      <c r="HC870" s="154"/>
      <c r="HD870" s="154"/>
      <c r="HE870" s="154"/>
      <c r="HF870" s="154"/>
      <c r="HG870" s="154"/>
      <c r="HH870" s="154"/>
      <c r="HI870" s="154"/>
      <c r="HJ870" s="154"/>
      <c r="HK870" s="154"/>
      <c r="HL870" s="154"/>
      <c r="HM870" s="154"/>
      <c r="HN870" s="154"/>
      <c r="HO870" s="154"/>
      <c r="HP870" s="154"/>
      <c r="HQ870" s="154"/>
      <c r="HR870" s="154"/>
      <c r="HS870" s="154"/>
      <c r="HT870" s="154"/>
      <c r="HU870" s="154"/>
      <c r="HV870" s="154"/>
      <c r="HW870" s="154"/>
      <c r="HX870" s="154"/>
      <c r="HY870" s="154"/>
      <c r="HZ870" s="154"/>
      <c r="IA870" s="154"/>
      <c r="IB870" s="154"/>
      <c r="IC870" s="154"/>
      <c r="ID870" s="154"/>
      <c r="IE870" s="154"/>
      <c r="IF870" s="154"/>
      <c r="IG870" s="154"/>
      <c r="IH870" s="154"/>
      <c r="II870" s="154"/>
      <c r="IJ870" s="154"/>
      <c r="IK870" s="154"/>
      <c r="IL870" s="154"/>
      <c r="IM870" s="154"/>
      <c r="IN870" s="154"/>
      <c r="IO870" s="154"/>
      <c r="IP870" s="154"/>
      <c r="IQ870" s="154"/>
      <c r="IR870" s="154"/>
      <c r="IS870" s="154"/>
      <c r="IT870" s="154"/>
      <c r="IU870" s="154"/>
      <c r="IV870" s="154"/>
      <c r="IW870" s="154"/>
      <c r="IX870" s="154"/>
      <c r="IY870" s="154"/>
      <c r="IZ870" s="154"/>
      <c r="JA870" s="154"/>
      <c r="JB870" s="154"/>
      <c r="JC870" s="154"/>
      <c r="JD870" s="154"/>
      <c r="JE870" s="154"/>
      <c r="JF870" s="154"/>
      <c r="JG870" s="154"/>
      <c r="JH870" s="154"/>
      <c r="JI870" s="154"/>
      <c r="JJ870" s="154"/>
      <c r="JK870" s="154"/>
      <c r="JL870" s="154"/>
      <c r="JM870" s="154"/>
      <c r="JN870" s="154"/>
      <c r="JO870" s="154"/>
      <c r="JP870" s="154"/>
      <c r="JQ870" s="154"/>
      <c r="JR870" s="154"/>
      <c r="JS870" s="154"/>
      <c r="JT870" s="154"/>
      <c r="JU870" s="154"/>
      <c r="JV870" s="154"/>
      <c r="JW870" s="154"/>
      <c r="JX870" s="154"/>
      <c r="JY870" s="154"/>
      <c r="JZ870" s="154"/>
      <c r="KA870" s="154"/>
      <c r="KB870" s="154"/>
      <c r="KC870" s="154"/>
      <c r="KD870" s="154"/>
      <c r="KE870" s="154"/>
      <c r="KF870" s="154"/>
      <c r="KG870" s="154"/>
      <c r="KH870" s="154"/>
      <c r="KI870" s="154"/>
      <c r="KJ870" s="154"/>
      <c r="KK870" s="154"/>
      <c r="KL870" s="154"/>
      <c r="KM870" s="154"/>
      <c r="KN870" s="154"/>
      <c r="KO870" s="154"/>
      <c r="KP870" s="154"/>
      <c r="KQ870" s="154"/>
      <c r="KR870" s="154"/>
      <c r="KS870" s="154"/>
      <c r="KT870" s="154"/>
      <c r="KU870" s="154"/>
      <c r="KV870" s="154"/>
      <c r="KW870" s="154"/>
      <c r="KX870" s="154"/>
      <c r="KY870" s="154"/>
      <c r="KZ870" s="154"/>
      <c r="LA870" s="154"/>
      <c r="LB870" s="154"/>
      <c r="LC870" s="154"/>
      <c r="LD870" s="154"/>
      <c r="LE870" s="154"/>
      <c r="LF870" s="154"/>
      <c r="LG870" s="154"/>
      <c r="LH870" s="154"/>
      <c r="LI870" s="154"/>
      <c r="LJ870" s="154"/>
      <c r="LK870" s="154"/>
      <c r="LL870" s="154"/>
      <c r="LM870" s="154"/>
      <c r="LN870" s="154"/>
      <c r="LO870" s="154"/>
      <c r="LP870" s="154"/>
      <c r="LQ870" s="154"/>
      <c r="LR870" s="154"/>
      <c r="LS870" s="154"/>
      <c r="LT870" s="154"/>
      <c r="LU870" s="154"/>
      <c r="LV870" s="154"/>
      <c r="LW870" s="154"/>
      <c r="LX870" s="154"/>
      <c r="LY870" s="154"/>
      <c r="LZ870" s="154"/>
      <c r="MA870" s="154"/>
      <c r="MB870" s="154"/>
      <c r="MC870" s="154"/>
      <c r="MD870" s="154"/>
      <c r="ME870" s="154"/>
      <c r="MF870" s="154"/>
      <c r="MG870" s="154"/>
      <c r="MH870" s="154"/>
      <c r="MI870" s="154"/>
      <c r="MJ870" s="154"/>
      <c r="MK870" s="154"/>
      <c r="ML870" s="154"/>
      <c r="MM870" s="154"/>
      <c r="MN870" s="154"/>
      <c r="MO870" s="154"/>
      <c r="MP870" s="154"/>
      <c r="MQ870" s="154"/>
      <c r="MR870" s="154"/>
      <c r="MS870" s="154"/>
      <c r="MT870" s="154"/>
      <c r="MU870" s="154"/>
      <c r="MV870" s="154"/>
      <c r="MW870" s="154"/>
      <c r="MX870" s="154"/>
      <c r="MY870" s="154"/>
      <c r="MZ870" s="154"/>
      <c r="NA870" s="154"/>
      <c r="NB870" s="154"/>
      <c r="NC870" s="154"/>
      <c r="ND870" s="154"/>
      <c r="NE870" s="154"/>
      <c r="NF870" s="154"/>
      <c r="NG870" s="154"/>
      <c r="NH870" s="154"/>
      <c r="NI870" s="154"/>
      <c r="NJ870" s="154"/>
      <c r="NK870" s="154"/>
      <c r="NL870" s="154"/>
      <c r="NM870" s="154"/>
      <c r="NN870" s="154"/>
      <c r="NO870" s="154"/>
      <c r="NP870" s="154"/>
      <c r="NQ870" s="154"/>
      <c r="NR870" s="154"/>
      <c r="NS870" s="154"/>
      <c r="NT870" s="154"/>
      <c r="NU870" s="154"/>
      <c r="NV870" s="154"/>
      <c r="NW870" s="154"/>
      <c r="NX870" s="154"/>
      <c r="NY870" s="154"/>
      <c r="NZ870" s="154"/>
      <c r="OA870" s="154"/>
      <c r="OB870" s="154"/>
      <c r="OC870" s="154"/>
      <c r="OD870" s="154"/>
      <c r="OE870" s="154"/>
      <c r="OF870" s="154"/>
      <c r="OG870" s="154"/>
      <c r="OH870" s="154"/>
      <c r="OI870" s="154"/>
      <c r="OJ870" s="154"/>
      <c r="OK870" s="154"/>
      <c r="OL870" s="154"/>
      <c r="OM870" s="154"/>
      <c r="ON870" s="154"/>
      <c r="OO870" s="154"/>
      <c r="OP870" s="154"/>
      <c r="OQ870" s="154"/>
      <c r="OR870" s="154"/>
      <c r="OS870" s="154"/>
      <c r="OT870" s="154"/>
      <c r="OU870" s="154"/>
      <c r="OV870" s="154"/>
      <c r="OW870" s="154"/>
      <c r="OX870" s="154"/>
      <c r="OY870" s="154"/>
      <c r="OZ870" s="154"/>
      <c r="PA870" s="154"/>
      <c r="PB870" s="154"/>
      <c r="PC870" s="154"/>
      <c r="PD870" s="154"/>
      <c r="PE870" s="154"/>
      <c r="PF870" s="154"/>
      <c r="PG870" s="154"/>
      <c r="PH870" s="154"/>
      <c r="PI870" s="154"/>
      <c r="PJ870" s="154"/>
      <c r="PK870" s="154"/>
      <c r="PL870" s="154"/>
      <c r="PM870" s="154"/>
      <c r="PN870" s="154"/>
      <c r="PO870" s="154"/>
      <c r="PP870" s="154"/>
      <c r="PQ870" s="154"/>
      <c r="PR870" s="154"/>
      <c r="PS870" s="154"/>
      <c r="PT870" s="154"/>
      <c r="PU870" s="154"/>
      <c r="PV870" s="154"/>
      <c r="PW870" s="154"/>
      <c r="PX870" s="154"/>
      <c r="PY870" s="154"/>
      <c r="PZ870" s="154"/>
      <c r="QA870" s="154"/>
      <c r="QB870" s="154"/>
      <c r="QC870" s="154"/>
      <c r="QD870" s="154"/>
      <c r="QE870" s="154"/>
      <c r="QF870" s="154"/>
      <c r="QG870" s="154"/>
      <c r="QH870" s="154"/>
      <c r="QI870" s="154"/>
      <c r="QJ870" s="154"/>
      <c r="QK870" s="154"/>
      <c r="QL870" s="154"/>
      <c r="QM870" s="154"/>
      <c r="QN870" s="154"/>
      <c r="QO870" s="154"/>
      <c r="QP870" s="154"/>
      <c r="QQ870" s="154"/>
      <c r="QR870" s="154"/>
      <c r="QS870" s="154"/>
      <c r="QT870" s="154"/>
      <c r="QU870" s="154"/>
      <c r="QV870" s="154"/>
      <c r="QW870" s="154"/>
      <c r="QX870" s="154"/>
      <c r="QY870" s="154"/>
      <c r="QZ870" s="154"/>
      <c r="RA870" s="154"/>
      <c r="RB870" s="154"/>
      <c r="RC870" s="154"/>
      <c r="RD870" s="154"/>
      <c r="RE870" s="154"/>
      <c r="RF870" s="154"/>
      <c r="RG870" s="154"/>
      <c r="RH870" s="154"/>
      <c r="RI870" s="154"/>
      <c r="RJ870" s="154"/>
      <c r="RK870" s="154"/>
      <c r="RL870" s="154"/>
      <c r="RM870" s="154"/>
      <c r="RN870" s="154"/>
      <c r="RO870" s="154"/>
      <c r="RP870" s="154"/>
      <c r="RQ870" s="154"/>
      <c r="RR870" s="154"/>
      <c r="RS870" s="154"/>
      <c r="RT870" s="154"/>
      <c r="RU870" s="154"/>
      <c r="RV870" s="154"/>
      <c r="RW870" s="154"/>
      <c r="RX870" s="154"/>
      <c r="RY870" s="154"/>
      <c r="RZ870" s="154"/>
      <c r="SA870" s="154"/>
      <c r="SB870" s="154"/>
      <c r="SC870" s="154"/>
      <c r="SD870" s="154"/>
      <c r="SE870" s="154"/>
      <c r="SF870" s="154"/>
      <c r="SG870" s="154"/>
      <c r="SH870" s="154"/>
      <c r="SI870" s="154"/>
      <c r="SJ870" s="154"/>
      <c r="SK870" s="154"/>
      <c r="SL870" s="154"/>
      <c r="SM870" s="154"/>
      <c r="SN870" s="154"/>
      <c r="SO870" s="154"/>
      <c r="SP870" s="154"/>
      <c r="SQ870" s="154"/>
      <c r="SR870" s="154"/>
      <c r="SS870" s="154"/>
      <c r="ST870" s="154"/>
      <c r="SU870" s="154"/>
      <c r="SV870" s="154"/>
      <c r="SW870" s="154"/>
      <c r="SX870" s="154"/>
      <c r="SY870" s="154"/>
      <c r="SZ870" s="154"/>
      <c r="TA870" s="154"/>
      <c r="TB870" s="154"/>
      <c r="TC870" s="154"/>
      <c r="TD870" s="154"/>
      <c r="TE870" s="154"/>
      <c r="TF870" s="154"/>
      <c r="TG870" s="154"/>
      <c r="TH870" s="154"/>
      <c r="TI870" s="154"/>
      <c r="TJ870" s="154"/>
      <c r="TK870" s="154"/>
      <c r="TL870" s="154"/>
      <c r="TM870" s="154"/>
      <c r="TN870" s="154"/>
      <c r="TO870" s="154"/>
      <c r="TP870" s="154"/>
      <c r="TQ870" s="154"/>
      <c r="TR870" s="154"/>
      <c r="TS870" s="154"/>
      <c r="TT870" s="154"/>
      <c r="TU870" s="154"/>
      <c r="TV870" s="154"/>
      <c r="TW870" s="154"/>
      <c r="TX870" s="154"/>
      <c r="TY870" s="154"/>
      <c r="TZ870" s="154"/>
      <c r="UA870" s="154"/>
      <c r="UB870" s="154"/>
      <c r="UC870" s="154"/>
      <c r="UD870" s="154"/>
      <c r="UE870" s="154"/>
      <c r="UF870" s="154"/>
      <c r="UG870" s="154"/>
      <c r="UH870" s="154"/>
      <c r="UI870" s="154"/>
      <c r="UJ870" s="154"/>
      <c r="UK870" s="154"/>
      <c r="UL870" s="154"/>
      <c r="UM870" s="154"/>
      <c r="UN870" s="154"/>
      <c r="UO870" s="154"/>
      <c r="UP870" s="154"/>
      <c r="UQ870" s="154"/>
      <c r="UR870" s="154"/>
      <c r="US870" s="154"/>
      <c r="UT870" s="154"/>
      <c r="UU870" s="154"/>
      <c r="UV870" s="154"/>
      <c r="UW870" s="154"/>
      <c r="UX870" s="154"/>
      <c r="UY870" s="154"/>
      <c r="UZ870" s="154"/>
      <c r="VA870" s="154"/>
      <c r="VB870" s="154"/>
      <c r="VC870" s="154"/>
      <c r="VD870" s="154"/>
      <c r="VE870" s="154"/>
      <c r="VF870" s="154"/>
      <c r="VG870" s="154"/>
      <c r="VH870" s="154"/>
      <c r="VI870" s="154"/>
      <c r="VJ870" s="154"/>
      <c r="VK870" s="154"/>
      <c r="VL870" s="154"/>
      <c r="VM870" s="154"/>
      <c r="VN870" s="154"/>
      <c r="VO870" s="154"/>
      <c r="VP870" s="154"/>
      <c r="VQ870" s="154"/>
      <c r="VR870" s="154"/>
      <c r="VS870" s="154"/>
      <c r="VT870" s="154"/>
      <c r="VU870" s="154"/>
      <c r="VV870" s="154"/>
      <c r="VW870" s="154"/>
    </row>
    <row r="871" spans="1:595" s="153" customFormat="1" ht="78" customHeight="1">
      <c r="A871" s="798"/>
      <c r="B871" s="656"/>
      <c r="C871" s="658"/>
      <c r="D871" s="660"/>
      <c r="E871" s="662"/>
      <c r="F871" s="663"/>
      <c r="G871" s="665"/>
      <c r="H871" s="663"/>
      <c r="I871" s="257">
        <v>11</v>
      </c>
      <c r="J871" s="257">
        <v>2</v>
      </c>
      <c r="K871" s="257">
        <v>1800120013</v>
      </c>
      <c r="L871" s="257">
        <v>612</v>
      </c>
      <c r="M871" s="161">
        <v>225000</v>
      </c>
      <c r="N871" s="161">
        <v>225000</v>
      </c>
      <c r="O871" s="161">
        <v>234000</v>
      </c>
      <c r="P871" s="168">
        <v>234000</v>
      </c>
      <c r="Q871" s="161">
        <v>234000</v>
      </c>
      <c r="R871" s="161">
        <v>234000</v>
      </c>
      <c r="S871" s="545">
        <v>3</v>
      </c>
      <c r="AU871" s="154"/>
      <c r="AV871" s="154"/>
      <c r="AW871" s="154"/>
      <c r="AX871" s="154"/>
      <c r="AY871" s="154"/>
      <c r="AZ871" s="154"/>
      <c r="BA871" s="154"/>
      <c r="BB871" s="154"/>
      <c r="BC871" s="154"/>
      <c r="BD871" s="154"/>
      <c r="BE871" s="154"/>
      <c r="BF871" s="154"/>
      <c r="BG871" s="154"/>
      <c r="BH871" s="154"/>
      <c r="BI871" s="154"/>
      <c r="BJ871" s="154"/>
      <c r="BK871" s="154"/>
      <c r="BL871" s="154"/>
      <c r="BM871" s="154"/>
      <c r="BN871" s="154"/>
      <c r="BO871" s="154"/>
      <c r="BP871" s="154"/>
      <c r="BQ871" s="154"/>
      <c r="BR871" s="154"/>
      <c r="BS871" s="154"/>
      <c r="BT871" s="154"/>
      <c r="BU871" s="154"/>
      <c r="BV871" s="154"/>
      <c r="BW871" s="154"/>
      <c r="BX871" s="154"/>
      <c r="BY871" s="154"/>
      <c r="BZ871" s="154"/>
      <c r="CA871" s="154"/>
      <c r="CB871" s="154"/>
      <c r="CC871" s="154"/>
      <c r="CD871" s="154"/>
      <c r="CE871" s="154"/>
      <c r="CF871" s="154"/>
      <c r="CG871" s="154"/>
      <c r="CH871" s="154"/>
      <c r="CI871" s="154"/>
      <c r="CJ871" s="154"/>
      <c r="CK871" s="154"/>
      <c r="CL871" s="154"/>
      <c r="CM871" s="154"/>
      <c r="CN871" s="154"/>
      <c r="CO871" s="154"/>
      <c r="CP871" s="154"/>
      <c r="CQ871" s="154"/>
      <c r="CR871" s="154"/>
      <c r="CS871" s="154"/>
      <c r="CT871" s="154"/>
      <c r="CU871" s="154"/>
      <c r="CV871" s="154"/>
      <c r="CW871" s="154"/>
      <c r="CX871" s="154"/>
      <c r="CY871" s="154"/>
      <c r="CZ871" s="154"/>
      <c r="DA871" s="154"/>
      <c r="DB871" s="154"/>
      <c r="DC871" s="154"/>
      <c r="DD871" s="154"/>
      <c r="DE871" s="154"/>
      <c r="DF871" s="154"/>
      <c r="DG871" s="154"/>
      <c r="DH871" s="154"/>
      <c r="DI871" s="154"/>
      <c r="DJ871" s="154"/>
      <c r="DK871" s="154"/>
      <c r="DL871" s="154"/>
      <c r="DM871" s="154"/>
      <c r="DN871" s="154"/>
      <c r="DO871" s="154"/>
      <c r="DP871" s="154"/>
      <c r="DQ871" s="154"/>
      <c r="DR871" s="154"/>
      <c r="DS871" s="154"/>
      <c r="DT871" s="154"/>
      <c r="DU871" s="154"/>
      <c r="DV871" s="154"/>
      <c r="DW871" s="154"/>
      <c r="DX871" s="154"/>
      <c r="DY871" s="154"/>
      <c r="DZ871" s="154"/>
      <c r="EA871" s="154"/>
      <c r="EB871" s="154"/>
      <c r="EC871" s="154"/>
      <c r="ED871" s="154"/>
      <c r="EE871" s="154"/>
      <c r="EF871" s="154"/>
      <c r="EG871" s="154"/>
      <c r="EH871" s="154"/>
      <c r="EI871" s="154"/>
      <c r="EJ871" s="154"/>
      <c r="EK871" s="154"/>
      <c r="EL871" s="154"/>
      <c r="EM871" s="154"/>
      <c r="EN871" s="154"/>
      <c r="EO871" s="154"/>
      <c r="EP871" s="154"/>
      <c r="EQ871" s="154"/>
      <c r="ER871" s="154"/>
      <c r="ES871" s="154"/>
      <c r="ET871" s="154"/>
      <c r="EU871" s="154"/>
      <c r="EV871" s="154"/>
      <c r="EW871" s="154"/>
      <c r="EX871" s="154"/>
      <c r="EY871" s="154"/>
      <c r="EZ871" s="154"/>
      <c r="FA871" s="154"/>
      <c r="FB871" s="154"/>
      <c r="FC871" s="154"/>
      <c r="FD871" s="154"/>
      <c r="FE871" s="154"/>
      <c r="FF871" s="154"/>
      <c r="FG871" s="154"/>
      <c r="FH871" s="154"/>
      <c r="FI871" s="154"/>
      <c r="FJ871" s="154"/>
      <c r="FK871" s="154"/>
      <c r="FL871" s="154"/>
      <c r="FM871" s="154"/>
      <c r="FN871" s="154"/>
      <c r="FO871" s="154"/>
      <c r="FP871" s="154"/>
      <c r="FQ871" s="154"/>
      <c r="FR871" s="154"/>
      <c r="FS871" s="154"/>
      <c r="FT871" s="154"/>
      <c r="FU871" s="154"/>
      <c r="FV871" s="154"/>
      <c r="FW871" s="154"/>
      <c r="FX871" s="154"/>
      <c r="FY871" s="154"/>
      <c r="FZ871" s="154"/>
      <c r="GA871" s="154"/>
      <c r="GB871" s="154"/>
      <c r="GC871" s="154"/>
      <c r="GD871" s="154"/>
      <c r="GE871" s="154"/>
      <c r="GF871" s="154"/>
      <c r="GG871" s="154"/>
      <c r="GH871" s="154"/>
      <c r="GI871" s="154"/>
      <c r="GJ871" s="154"/>
      <c r="GK871" s="154"/>
      <c r="GL871" s="154"/>
      <c r="GM871" s="154"/>
      <c r="GN871" s="154"/>
      <c r="GO871" s="154"/>
      <c r="GP871" s="154"/>
      <c r="GQ871" s="154"/>
      <c r="GR871" s="154"/>
      <c r="GS871" s="154"/>
      <c r="GT871" s="154"/>
      <c r="GU871" s="154"/>
      <c r="GV871" s="154"/>
      <c r="GW871" s="154"/>
      <c r="GX871" s="154"/>
      <c r="GY871" s="154"/>
      <c r="GZ871" s="154"/>
      <c r="HA871" s="154"/>
      <c r="HB871" s="154"/>
      <c r="HC871" s="154"/>
      <c r="HD871" s="154"/>
      <c r="HE871" s="154"/>
      <c r="HF871" s="154"/>
      <c r="HG871" s="154"/>
      <c r="HH871" s="154"/>
      <c r="HI871" s="154"/>
      <c r="HJ871" s="154"/>
      <c r="HK871" s="154"/>
      <c r="HL871" s="154"/>
      <c r="HM871" s="154"/>
      <c r="HN871" s="154"/>
      <c r="HO871" s="154"/>
      <c r="HP871" s="154"/>
      <c r="HQ871" s="154"/>
      <c r="HR871" s="154"/>
      <c r="HS871" s="154"/>
      <c r="HT871" s="154"/>
      <c r="HU871" s="154"/>
      <c r="HV871" s="154"/>
      <c r="HW871" s="154"/>
      <c r="HX871" s="154"/>
      <c r="HY871" s="154"/>
      <c r="HZ871" s="154"/>
      <c r="IA871" s="154"/>
      <c r="IB871" s="154"/>
      <c r="IC871" s="154"/>
      <c r="ID871" s="154"/>
      <c r="IE871" s="154"/>
      <c r="IF871" s="154"/>
      <c r="IG871" s="154"/>
      <c r="IH871" s="154"/>
      <c r="II871" s="154"/>
      <c r="IJ871" s="154"/>
      <c r="IK871" s="154"/>
      <c r="IL871" s="154"/>
      <c r="IM871" s="154"/>
      <c r="IN871" s="154"/>
      <c r="IO871" s="154"/>
      <c r="IP871" s="154"/>
      <c r="IQ871" s="154"/>
      <c r="IR871" s="154"/>
      <c r="IS871" s="154"/>
      <c r="IT871" s="154"/>
      <c r="IU871" s="154"/>
      <c r="IV871" s="154"/>
      <c r="IW871" s="154"/>
      <c r="IX871" s="154"/>
      <c r="IY871" s="154"/>
      <c r="IZ871" s="154"/>
      <c r="JA871" s="154"/>
      <c r="JB871" s="154"/>
      <c r="JC871" s="154"/>
      <c r="JD871" s="154"/>
      <c r="JE871" s="154"/>
      <c r="JF871" s="154"/>
      <c r="JG871" s="154"/>
      <c r="JH871" s="154"/>
      <c r="JI871" s="154"/>
      <c r="JJ871" s="154"/>
      <c r="JK871" s="154"/>
      <c r="JL871" s="154"/>
      <c r="JM871" s="154"/>
      <c r="JN871" s="154"/>
      <c r="JO871" s="154"/>
      <c r="JP871" s="154"/>
      <c r="JQ871" s="154"/>
      <c r="JR871" s="154"/>
      <c r="JS871" s="154"/>
      <c r="JT871" s="154"/>
      <c r="JU871" s="154"/>
      <c r="JV871" s="154"/>
      <c r="JW871" s="154"/>
      <c r="JX871" s="154"/>
      <c r="JY871" s="154"/>
      <c r="JZ871" s="154"/>
      <c r="KA871" s="154"/>
      <c r="KB871" s="154"/>
      <c r="KC871" s="154"/>
      <c r="KD871" s="154"/>
      <c r="KE871" s="154"/>
      <c r="KF871" s="154"/>
      <c r="KG871" s="154"/>
      <c r="KH871" s="154"/>
      <c r="KI871" s="154"/>
      <c r="KJ871" s="154"/>
      <c r="KK871" s="154"/>
      <c r="KL871" s="154"/>
      <c r="KM871" s="154"/>
      <c r="KN871" s="154"/>
      <c r="KO871" s="154"/>
      <c r="KP871" s="154"/>
      <c r="KQ871" s="154"/>
      <c r="KR871" s="154"/>
      <c r="KS871" s="154"/>
      <c r="KT871" s="154"/>
      <c r="KU871" s="154"/>
      <c r="KV871" s="154"/>
      <c r="KW871" s="154"/>
      <c r="KX871" s="154"/>
      <c r="KY871" s="154"/>
      <c r="KZ871" s="154"/>
      <c r="LA871" s="154"/>
      <c r="LB871" s="154"/>
      <c r="LC871" s="154"/>
      <c r="LD871" s="154"/>
      <c r="LE871" s="154"/>
      <c r="LF871" s="154"/>
      <c r="LG871" s="154"/>
      <c r="LH871" s="154"/>
      <c r="LI871" s="154"/>
      <c r="LJ871" s="154"/>
      <c r="LK871" s="154"/>
      <c r="LL871" s="154"/>
      <c r="LM871" s="154"/>
      <c r="LN871" s="154"/>
      <c r="LO871" s="154"/>
      <c r="LP871" s="154"/>
      <c r="LQ871" s="154"/>
      <c r="LR871" s="154"/>
      <c r="LS871" s="154"/>
      <c r="LT871" s="154"/>
      <c r="LU871" s="154"/>
      <c r="LV871" s="154"/>
      <c r="LW871" s="154"/>
      <c r="LX871" s="154"/>
      <c r="LY871" s="154"/>
      <c r="LZ871" s="154"/>
      <c r="MA871" s="154"/>
      <c r="MB871" s="154"/>
      <c r="MC871" s="154"/>
      <c r="MD871" s="154"/>
      <c r="ME871" s="154"/>
      <c r="MF871" s="154"/>
      <c r="MG871" s="154"/>
      <c r="MH871" s="154"/>
      <c r="MI871" s="154"/>
      <c r="MJ871" s="154"/>
      <c r="MK871" s="154"/>
      <c r="ML871" s="154"/>
      <c r="MM871" s="154"/>
      <c r="MN871" s="154"/>
      <c r="MO871" s="154"/>
      <c r="MP871" s="154"/>
      <c r="MQ871" s="154"/>
      <c r="MR871" s="154"/>
      <c r="MS871" s="154"/>
      <c r="MT871" s="154"/>
      <c r="MU871" s="154"/>
      <c r="MV871" s="154"/>
      <c r="MW871" s="154"/>
      <c r="MX871" s="154"/>
      <c r="MY871" s="154"/>
      <c r="MZ871" s="154"/>
      <c r="NA871" s="154"/>
      <c r="NB871" s="154"/>
      <c r="NC871" s="154"/>
      <c r="ND871" s="154"/>
      <c r="NE871" s="154"/>
      <c r="NF871" s="154"/>
      <c r="NG871" s="154"/>
      <c r="NH871" s="154"/>
      <c r="NI871" s="154"/>
      <c r="NJ871" s="154"/>
      <c r="NK871" s="154"/>
      <c r="NL871" s="154"/>
      <c r="NM871" s="154"/>
      <c r="NN871" s="154"/>
      <c r="NO871" s="154"/>
      <c r="NP871" s="154"/>
      <c r="NQ871" s="154"/>
      <c r="NR871" s="154"/>
      <c r="NS871" s="154"/>
      <c r="NT871" s="154"/>
      <c r="NU871" s="154"/>
      <c r="NV871" s="154"/>
      <c r="NW871" s="154"/>
      <c r="NX871" s="154"/>
      <c r="NY871" s="154"/>
      <c r="NZ871" s="154"/>
      <c r="OA871" s="154"/>
      <c r="OB871" s="154"/>
      <c r="OC871" s="154"/>
      <c r="OD871" s="154"/>
      <c r="OE871" s="154"/>
      <c r="OF871" s="154"/>
      <c r="OG871" s="154"/>
      <c r="OH871" s="154"/>
      <c r="OI871" s="154"/>
      <c r="OJ871" s="154"/>
      <c r="OK871" s="154"/>
      <c r="OL871" s="154"/>
      <c r="OM871" s="154"/>
      <c r="ON871" s="154"/>
      <c r="OO871" s="154"/>
      <c r="OP871" s="154"/>
      <c r="OQ871" s="154"/>
      <c r="OR871" s="154"/>
      <c r="OS871" s="154"/>
      <c r="OT871" s="154"/>
      <c r="OU871" s="154"/>
      <c r="OV871" s="154"/>
      <c r="OW871" s="154"/>
      <c r="OX871" s="154"/>
      <c r="OY871" s="154"/>
      <c r="OZ871" s="154"/>
      <c r="PA871" s="154"/>
      <c r="PB871" s="154"/>
      <c r="PC871" s="154"/>
      <c r="PD871" s="154"/>
      <c r="PE871" s="154"/>
      <c r="PF871" s="154"/>
      <c r="PG871" s="154"/>
      <c r="PH871" s="154"/>
      <c r="PI871" s="154"/>
      <c r="PJ871" s="154"/>
      <c r="PK871" s="154"/>
      <c r="PL871" s="154"/>
      <c r="PM871" s="154"/>
      <c r="PN871" s="154"/>
      <c r="PO871" s="154"/>
      <c r="PP871" s="154"/>
      <c r="PQ871" s="154"/>
      <c r="PR871" s="154"/>
      <c r="PS871" s="154"/>
      <c r="PT871" s="154"/>
      <c r="PU871" s="154"/>
      <c r="PV871" s="154"/>
      <c r="PW871" s="154"/>
      <c r="PX871" s="154"/>
      <c r="PY871" s="154"/>
      <c r="PZ871" s="154"/>
      <c r="QA871" s="154"/>
      <c r="QB871" s="154"/>
      <c r="QC871" s="154"/>
      <c r="QD871" s="154"/>
      <c r="QE871" s="154"/>
      <c r="QF871" s="154"/>
      <c r="QG871" s="154"/>
      <c r="QH871" s="154"/>
      <c r="QI871" s="154"/>
      <c r="QJ871" s="154"/>
      <c r="QK871" s="154"/>
      <c r="QL871" s="154"/>
      <c r="QM871" s="154"/>
      <c r="QN871" s="154"/>
      <c r="QO871" s="154"/>
      <c r="QP871" s="154"/>
      <c r="QQ871" s="154"/>
      <c r="QR871" s="154"/>
      <c r="QS871" s="154"/>
      <c r="QT871" s="154"/>
      <c r="QU871" s="154"/>
      <c r="QV871" s="154"/>
      <c r="QW871" s="154"/>
      <c r="QX871" s="154"/>
      <c r="QY871" s="154"/>
      <c r="QZ871" s="154"/>
      <c r="RA871" s="154"/>
      <c r="RB871" s="154"/>
      <c r="RC871" s="154"/>
      <c r="RD871" s="154"/>
      <c r="RE871" s="154"/>
      <c r="RF871" s="154"/>
      <c r="RG871" s="154"/>
      <c r="RH871" s="154"/>
      <c r="RI871" s="154"/>
      <c r="RJ871" s="154"/>
      <c r="RK871" s="154"/>
      <c r="RL871" s="154"/>
      <c r="RM871" s="154"/>
      <c r="RN871" s="154"/>
      <c r="RO871" s="154"/>
      <c r="RP871" s="154"/>
      <c r="RQ871" s="154"/>
      <c r="RR871" s="154"/>
      <c r="RS871" s="154"/>
      <c r="RT871" s="154"/>
      <c r="RU871" s="154"/>
      <c r="RV871" s="154"/>
      <c r="RW871" s="154"/>
      <c r="RX871" s="154"/>
      <c r="RY871" s="154"/>
      <c r="RZ871" s="154"/>
      <c r="SA871" s="154"/>
      <c r="SB871" s="154"/>
      <c r="SC871" s="154"/>
      <c r="SD871" s="154"/>
      <c r="SE871" s="154"/>
      <c r="SF871" s="154"/>
      <c r="SG871" s="154"/>
      <c r="SH871" s="154"/>
      <c r="SI871" s="154"/>
      <c r="SJ871" s="154"/>
      <c r="SK871" s="154"/>
      <c r="SL871" s="154"/>
      <c r="SM871" s="154"/>
      <c r="SN871" s="154"/>
      <c r="SO871" s="154"/>
      <c r="SP871" s="154"/>
      <c r="SQ871" s="154"/>
      <c r="SR871" s="154"/>
      <c r="SS871" s="154"/>
      <c r="ST871" s="154"/>
      <c r="SU871" s="154"/>
      <c r="SV871" s="154"/>
      <c r="SW871" s="154"/>
      <c r="SX871" s="154"/>
      <c r="SY871" s="154"/>
      <c r="SZ871" s="154"/>
      <c r="TA871" s="154"/>
      <c r="TB871" s="154"/>
      <c r="TC871" s="154"/>
      <c r="TD871" s="154"/>
      <c r="TE871" s="154"/>
      <c r="TF871" s="154"/>
      <c r="TG871" s="154"/>
      <c r="TH871" s="154"/>
      <c r="TI871" s="154"/>
      <c r="TJ871" s="154"/>
      <c r="TK871" s="154"/>
      <c r="TL871" s="154"/>
      <c r="TM871" s="154"/>
      <c r="TN871" s="154"/>
      <c r="TO871" s="154"/>
      <c r="TP871" s="154"/>
      <c r="TQ871" s="154"/>
      <c r="TR871" s="154"/>
      <c r="TS871" s="154"/>
      <c r="TT871" s="154"/>
      <c r="TU871" s="154"/>
      <c r="TV871" s="154"/>
      <c r="TW871" s="154"/>
      <c r="TX871" s="154"/>
      <c r="TY871" s="154"/>
      <c r="TZ871" s="154"/>
      <c r="UA871" s="154"/>
      <c r="UB871" s="154"/>
      <c r="UC871" s="154"/>
      <c r="UD871" s="154"/>
      <c r="UE871" s="154"/>
      <c r="UF871" s="154"/>
      <c r="UG871" s="154"/>
      <c r="UH871" s="154"/>
      <c r="UI871" s="154"/>
      <c r="UJ871" s="154"/>
      <c r="UK871" s="154"/>
      <c r="UL871" s="154"/>
      <c r="UM871" s="154"/>
      <c r="UN871" s="154"/>
      <c r="UO871" s="154"/>
      <c r="UP871" s="154"/>
      <c r="UQ871" s="154"/>
      <c r="UR871" s="154"/>
      <c r="US871" s="154"/>
      <c r="UT871" s="154"/>
      <c r="UU871" s="154"/>
      <c r="UV871" s="154"/>
      <c r="UW871" s="154"/>
      <c r="UX871" s="154"/>
      <c r="UY871" s="154"/>
      <c r="UZ871" s="154"/>
      <c r="VA871" s="154"/>
      <c r="VB871" s="154"/>
      <c r="VC871" s="154"/>
      <c r="VD871" s="154"/>
      <c r="VE871" s="154"/>
      <c r="VF871" s="154"/>
      <c r="VG871" s="154"/>
      <c r="VH871" s="154"/>
      <c r="VI871" s="154"/>
      <c r="VJ871" s="154"/>
      <c r="VK871" s="154"/>
      <c r="VL871" s="154"/>
      <c r="VM871" s="154"/>
      <c r="VN871" s="154"/>
      <c r="VO871" s="154"/>
      <c r="VP871" s="154"/>
      <c r="VQ871" s="154"/>
      <c r="VR871" s="154"/>
      <c r="VS871" s="154"/>
      <c r="VT871" s="154"/>
      <c r="VU871" s="154"/>
      <c r="VV871" s="154"/>
      <c r="VW871" s="154"/>
    </row>
    <row r="872" spans="1:595" s="153" customFormat="1" ht="69" customHeight="1">
      <c r="A872" s="798"/>
      <c r="B872" s="666" t="s">
        <v>1757</v>
      </c>
      <c r="C872" s="668" t="s">
        <v>1758</v>
      </c>
      <c r="D872" s="669" t="s">
        <v>1759</v>
      </c>
      <c r="E872" s="670" t="s">
        <v>1760</v>
      </c>
      <c r="F872" s="671" t="s">
        <v>51</v>
      </c>
      <c r="G872" s="672">
        <v>45292</v>
      </c>
      <c r="H872" s="653" t="s">
        <v>24</v>
      </c>
      <c r="I872" s="193" t="s">
        <v>17</v>
      </c>
      <c r="J872" s="193" t="s">
        <v>298</v>
      </c>
      <c r="K872" s="212" t="s">
        <v>1761</v>
      </c>
      <c r="L872" s="193" t="s">
        <v>28</v>
      </c>
      <c r="M872" s="152">
        <f>M873</f>
        <v>350000</v>
      </c>
      <c r="N872" s="152">
        <f t="shared" ref="N872:R872" si="135">N873</f>
        <v>350000</v>
      </c>
      <c r="O872" s="152">
        <f t="shared" si="135"/>
        <v>0</v>
      </c>
      <c r="P872" s="152">
        <f t="shared" si="135"/>
        <v>0</v>
      </c>
      <c r="Q872" s="152">
        <f t="shared" si="135"/>
        <v>0</v>
      </c>
      <c r="R872" s="152">
        <f t="shared" si="135"/>
        <v>0</v>
      </c>
      <c r="S872" s="543"/>
      <c r="AU872" s="154"/>
      <c r="AV872" s="154"/>
      <c r="AW872" s="154"/>
      <c r="AX872" s="154"/>
      <c r="AY872" s="154"/>
      <c r="AZ872" s="154"/>
      <c r="BA872" s="154"/>
      <c r="BB872" s="154"/>
      <c r="BC872" s="154"/>
      <c r="BD872" s="154"/>
      <c r="BE872" s="154"/>
      <c r="BF872" s="154"/>
      <c r="BG872" s="154"/>
      <c r="BH872" s="154"/>
      <c r="BI872" s="154"/>
      <c r="BJ872" s="154"/>
      <c r="BK872" s="154"/>
      <c r="BL872" s="154"/>
      <c r="BM872" s="154"/>
      <c r="BN872" s="154"/>
      <c r="BO872" s="154"/>
      <c r="BP872" s="154"/>
      <c r="BQ872" s="154"/>
      <c r="BR872" s="154"/>
      <c r="BS872" s="154"/>
      <c r="BT872" s="154"/>
      <c r="BU872" s="154"/>
      <c r="BV872" s="154"/>
      <c r="BW872" s="154"/>
      <c r="BX872" s="154"/>
      <c r="BY872" s="154"/>
      <c r="BZ872" s="154"/>
      <c r="CA872" s="154"/>
      <c r="CB872" s="154"/>
      <c r="CC872" s="154"/>
      <c r="CD872" s="154"/>
      <c r="CE872" s="154"/>
      <c r="CF872" s="154"/>
      <c r="CG872" s="154"/>
      <c r="CH872" s="154"/>
      <c r="CI872" s="154"/>
      <c r="CJ872" s="154"/>
      <c r="CK872" s="154"/>
      <c r="CL872" s="154"/>
      <c r="CM872" s="154"/>
      <c r="CN872" s="154"/>
      <c r="CO872" s="154"/>
      <c r="CP872" s="154"/>
      <c r="CQ872" s="154"/>
      <c r="CR872" s="154"/>
      <c r="CS872" s="154"/>
      <c r="CT872" s="154"/>
      <c r="CU872" s="154"/>
      <c r="CV872" s="154"/>
      <c r="CW872" s="154"/>
      <c r="CX872" s="154"/>
      <c r="CY872" s="154"/>
      <c r="CZ872" s="154"/>
      <c r="DA872" s="154"/>
      <c r="DB872" s="154"/>
      <c r="DC872" s="154"/>
      <c r="DD872" s="154"/>
      <c r="DE872" s="154"/>
      <c r="DF872" s="154"/>
      <c r="DG872" s="154"/>
      <c r="DH872" s="154"/>
      <c r="DI872" s="154"/>
      <c r="DJ872" s="154"/>
      <c r="DK872" s="154"/>
      <c r="DL872" s="154"/>
      <c r="DM872" s="154"/>
      <c r="DN872" s="154"/>
      <c r="DO872" s="154"/>
      <c r="DP872" s="154"/>
      <c r="DQ872" s="154"/>
      <c r="DR872" s="154"/>
      <c r="DS872" s="154"/>
      <c r="DT872" s="154"/>
      <c r="DU872" s="154"/>
      <c r="DV872" s="154"/>
      <c r="DW872" s="154"/>
      <c r="DX872" s="154"/>
      <c r="DY872" s="154"/>
      <c r="DZ872" s="154"/>
      <c r="EA872" s="154"/>
      <c r="EB872" s="154"/>
      <c r="EC872" s="154"/>
      <c r="ED872" s="154"/>
      <c r="EE872" s="154"/>
      <c r="EF872" s="154"/>
      <c r="EG872" s="154"/>
      <c r="EH872" s="154"/>
      <c r="EI872" s="154"/>
      <c r="EJ872" s="154"/>
      <c r="EK872" s="154"/>
      <c r="EL872" s="154"/>
      <c r="EM872" s="154"/>
      <c r="EN872" s="154"/>
      <c r="EO872" s="154"/>
      <c r="EP872" s="154"/>
      <c r="EQ872" s="154"/>
      <c r="ER872" s="154"/>
      <c r="ES872" s="154"/>
      <c r="ET872" s="154"/>
      <c r="EU872" s="154"/>
      <c r="EV872" s="154"/>
      <c r="EW872" s="154"/>
      <c r="EX872" s="154"/>
      <c r="EY872" s="154"/>
      <c r="EZ872" s="154"/>
      <c r="FA872" s="154"/>
      <c r="FB872" s="154"/>
      <c r="FC872" s="154"/>
      <c r="FD872" s="154"/>
      <c r="FE872" s="154"/>
      <c r="FF872" s="154"/>
      <c r="FG872" s="154"/>
      <c r="FH872" s="154"/>
      <c r="FI872" s="154"/>
      <c r="FJ872" s="154"/>
      <c r="FK872" s="154"/>
      <c r="FL872" s="154"/>
      <c r="FM872" s="154"/>
      <c r="FN872" s="154"/>
      <c r="FO872" s="154"/>
      <c r="FP872" s="154"/>
      <c r="FQ872" s="154"/>
      <c r="FR872" s="154"/>
      <c r="FS872" s="154"/>
      <c r="FT872" s="154"/>
      <c r="FU872" s="154"/>
      <c r="FV872" s="154"/>
      <c r="FW872" s="154"/>
      <c r="FX872" s="154"/>
      <c r="FY872" s="154"/>
      <c r="FZ872" s="154"/>
      <c r="GA872" s="154"/>
      <c r="GB872" s="154"/>
      <c r="GC872" s="154"/>
      <c r="GD872" s="154"/>
      <c r="GE872" s="154"/>
      <c r="GF872" s="154"/>
      <c r="GG872" s="154"/>
      <c r="GH872" s="154"/>
      <c r="GI872" s="154"/>
      <c r="GJ872" s="154"/>
      <c r="GK872" s="154"/>
      <c r="GL872" s="154"/>
      <c r="GM872" s="154"/>
      <c r="GN872" s="154"/>
      <c r="GO872" s="154"/>
      <c r="GP872" s="154"/>
      <c r="GQ872" s="154"/>
      <c r="GR872" s="154"/>
      <c r="GS872" s="154"/>
      <c r="GT872" s="154"/>
      <c r="GU872" s="154"/>
      <c r="GV872" s="154"/>
      <c r="GW872" s="154"/>
      <c r="GX872" s="154"/>
      <c r="GY872" s="154"/>
      <c r="GZ872" s="154"/>
      <c r="HA872" s="154"/>
      <c r="HB872" s="154"/>
      <c r="HC872" s="154"/>
      <c r="HD872" s="154"/>
      <c r="HE872" s="154"/>
      <c r="HF872" s="154"/>
      <c r="HG872" s="154"/>
      <c r="HH872" s="154"/>
      <c r="HI872" s="154"/>
      <c r="HJ872" s="154"/>
      <c r="HK872" s="154"/>
      <c r="HL872" s="154"/>
      <c r="HM872" s="154"/>
      <c r="HN872" s="154"/>
      <c r="HO872" s="154"/>
      <c r="HP872" s="154"/>
      <c r="HQ872" s="154"/>
      <c r="HR872" s="154"/>
      <c r="HS872" s="154"/>
      <c r="HT872" s="154"/>
      <c r="HU872" s="154"/>
      <c r="HV872" s="154"/>
      <c r="HW872" s="154"/>
      <c r="HX872" s="154"/>
      <c r="HY872" s="154"/>
      <c r="HZ872" s="154"/>
      <c r="IA872" s="154"/>
      <c r="IB872" s="154"/>
      <c r="IC872" s="154"/>
      <c r="ID872" s="154"/>
      <c r="IE872" s="154"/>
      <c r="IF872" s="154"/>
      <c r="IG872" s="154"/>
      <c r="IH872" s="154"/>
      <c r="II872" s="154"/>
      <c r="IJ872" s="154"/>
      <c r="IK872" s="154"/>
      <c r="IL872" s="154"/>
      <c r="IM872" s="154"/>
      <c r="IN872" s="154"/>
      <c r="IO872" s="154"/>
      <c r="IP872" s="154"/>
      <c r="IQ872" s="154"/>
      <c r="IR872" s="154"/>
      <c r="IS872" s="154"/>
      <c r="IT872" s="154"/>
      <c r="IU872" s="154"/>
      <c r="IV872" s="154"/>
      <c r="IW872" s="154"/>
      <c r="IX872" s="154"/>
      <c r="IY872" s="154"/>
      <c r="IZ872" s="154"/>
      <c r="JA872" s="154"/>
      <c r="JB872" s="154"/>
      <c r="JC872" s="154"/>
      <c r="JD872" s="154"/>
      <c r="JE872" s="154"/>
      <c r="JF872" s="154"/>
      <c r="JG872" s="154"/>
      <c r="JH872" s="154"/>
      <c r="JI872" s="154"/>
      <c r="JJ872" s="154"/>
      <c r="JK872" s="154"/>
      <c r="JL872" s="154"/>
      <c r="JM872" s="154"/>
      <c r="JN872" s="154"/>
      <c r="JO872" s="154"/>
      <c r="JP872" s="154"/>
      <c r="JQ872" s="154"/>
      <c r="JR872" s="154"/>
      <c r="JS872" s="154"/>
      <c r="JT872" s="154"/>
      <c r="JU872" s="154"/>
      <c r="JV872" s="154"/>
      <c r="JW872" s="154"/>
      <c r="JX872" s="154"/>
      <c r="JY872" s="154"/>
      <c r="JZ872" s="154"/>
      <c r="KA872" s="154"/>
      <c r="KB872" s="154"/>
      <c r="KC872" s="154"/>
      <c r="KD872" s="154"/>
      <c r="KE872" s="154"/>
      <c r="KF872" s="154"/>
      <c r="KG872" s="154"/>
      <c r="KH872" s="154"/>
      <c r="KI872" s="154"/>
      <c r="KJ872" s="154"/>
      <c r="KK872" s="154"/>
      <c r="KL872" s="154"/>
      <c r="KM872" s="154"/>
      <c r="KN872" s="154"/>
      <c r="KO872" s="154"/>
      <c r="KP872" s="154"/>
      <c r="KQ872" s="154"/>
      <c r="KR872" s="154"/>
      <c r="KS872" s="154"/>
      <c r="KT872" s="154"/>
      <c r="KU872" s="154"/>
      <c r="KV872" s="154"/>
      <c r="KW872" s="154"/>
      <c r="KX872" s="154"/>
      <c r="KY872" s="154"/>
      <c r="KZ872" s="154"/>
      <c r="LA872" s="154"/>
      <c r="LB872" s="154"/>
      <c r="LC872" s="154"/>
      <c r="LD872" s="154"/>
      <c r="LE872" s="154"/>
      <c r="LF872" s="154"/>
      <c r="LG872" s="154"/>
      <c r="LH872" s="154"/>
      <c r="LI872" s="154"/>
      <c r="LJ872" s="154"/>
      <c r="LK872" s="154"/>
      <c r="LL872" s="154"/>
      <c r="LM872" s="154"/>
      <c r="LN872" s="154"/>
      <c r="LO872" s="154"/>
      <c r="LP872" s="154"/>
      <c r="LQ872" s="154"/>
      <c r="LR872" s="154"/>
      <c r="LS872" s="154"/>
      <c r="LT872" s="154"/>
      <c r="LU872" s="154"/>
      <c r="LV872" s="154"/>
      <c r="LW872" s="154"/>
      <c r="LX872" s="154"/>
      <c r="LY872" s="154"/>
      <c r="LZ872" s="154"/>
      <c r="MA872" s="154"/>
      <c r="MB872" s="154"/>
      <c r="MC872" s="154"/>
      <c r="MD872" s="154"/>
      <c r="ME872" s="154"/>
      <c r="MF872" s="154"/>
      <c r="MG872" s="154"/>
      <c r="MH872" s="154"/>
      <c r="MI872" s="154"/>
      <c r="MJ872" s="154"/>
      <c r="MK872" s="154"/>
      <c r="ML872" s="154"/>
      <c r="MM872" s="154"/>
      <c r="MN872" s="154"/>
      <c r="MO872" s="154"/>
      <c r="MP872" s="154"/>
      <c r="MQ872" s="154"/>
      <c r="MR872" s="154"/>
      <c r="MS872" s="154"/>
      <c r="MT872" s="154"/>
      <c r="MU872" s="154"/>
      <c r="MV872" s="154"/>
      <c r="MW872" s="154"/>
      <c r="MX872" s="154"/>
      <c r="MY872" s="154"/>
      <c r="MZ872" s="154"/>
      <c r="NA872" s="154"/>
      <c r="NB872" s="154"/>
      <c r="NC872" s="154"/>
      <c r="ND872" s="154"/>
      <c r="NE872" s="154"/>
      <c r="NF872" s="154"/>
      <c r="NG872" s="154"/>
      <c r="NH872" s="154"/>
      <c r="NI872" s="154"/>
      <c r="NJ872" s="154"/>
      <c r="NK872" s="154"/>
      <c r="NL872" s="154"/>
      <c r="NM872" s="154"/>
      <c r="NN872" s="154"/>
      <c r="NO872" s="154"/>
      <c r="NP872" s="154"/>
      <c r="NQ872" s="154"/>
      <c r="NR872" s="154"/>
      <c r="NS872" s="154"/>
      <c r="NT872" s="154"/>
      <c r="NU872" s="154"/>
      <c r="NV872" s="154"/>
      <c r="NW872" s="154"/>
      <c r="NX872" s="154"/>
      <c r="NY872" s="154"/>
      <c r="NZ872" s="154"/>
      <c r="OA872" s="154"/>
      <c r="OB872" s="154"/>
      <c r="OC872" s="154"/>
      <c r="OD872" s="154"/>
      <c r="OE872" s="154"/>
      <c r="OF872" s="154"/>
      <c r="OG872" s="154"/>
      <c r="OH872" s="154"/>
      <c r="OI872" s="154"/>
      <c r="OJ872" s="154"/>
      <c r="OK872" s="154"/>
      <c r="OL872" s="154"/>
      <c r="OM872" s="154"/>
      <c r="ON872" s="154"/>
      <c r="OO872" s="154"/>
      <c r="OP872" s="154"/>
      <c r="OQ872" s="154"/>
      <c r="OR872" s="154"/>
      <c r="OS872" s="154"/>
      <c r="OT872" s="154"/>
      <c r="OU872" s="154"/>
      <c r="OV872" s="154"/>
      <c r="OW872" s="154"/>
      <c r="OX872" s="154"/>
      <c r="OY872" s="154"/>
      <c r="OZ872" s="154"/>
      <c r="PA872" s="154"/>
      <c r="PB872" s="154"/>
      <c r="PC872" s="154"/>
      <c r="PD872" s="154"/>
      <c r="PE872" s="154"/>
      <c r="PF872" s="154"/>
      <c r="PG872" s="154"/>
      <c r="PH872" s="154"/>
      <c r="PI872" s="154"/>
      <c r="PJ872" s="154"/>
      <c r="PK872" s="154"/>
      <c r="PL872" s="154"/>
      <c r="PM872" s="154"/>
      <c r="PN872" s="154"/>
      <c r="PO872" s="154"/>
      <c r="PP872" s="154"/>
      <c r="PQ872" s="154"/>
      <c r="PR872" s="154"/>
      <c r="PS872" s="154"/>
      <c r="PT872" s="154"/>
      <c r="PU872" s="154"/>
      <c r="PV872" s="154"/>
      <c r="PW872" s="154"/>
      <c r="PX872" s="154"/>
      <c r="PY872" s="154"/>
      <c r="PZ872" s="154"/>
      <c r="QA872" s="154"/>
      <c r="QB872" s="154"/>
      <c r="QC872" s="154"/>
      <c r="QD872" s="154"/>
      <c r="QE872" s="154"/>
      <c r="QF872" s="154"/>
      <c r="QG872" s="154"/>
      <c r="QH872" s="154"/>
      <c r="QI872" s="154"/>
      <c r="QJ872" s="154"/>
      <c r="QK872" s="154"/>
      <c r="QL872" s="154"/>
      <c r="QM872" s="154"/>
      <c r="QN872" s="154"/>
      <c r="QO872" s="154"/>
      <c r="QP872" s="154"/>
      <c r="QQ872" s="154"/>
      <c r="QR872" s="154"/>
      <c r="QS872" s="154"/>
      <c r="QT872" s="154"/>
      <c r="QU872" s="154"/>
      <c r="QV872" s="154"/>
      <c r="QW872" s="154"/>
      <c r="QX872" s="154"/>
      <c r="QY872" s="154"/>
      <c r="QZ872" s="154"/>
      <c r="RA872" s="154"/>
      <c r="RB872" s="154"/>
      <c r="RC872" s="154"/>
      <c r="RD872" s="154"/>
      <c r="RE872" s="154"/>
      <c r="RF872" s="154"/>
      <c r="RG872" s="154"/>
      <c r="RH872" s="154"/>
      <c r="RI872" s="154"/>
      <c r="RJ872" s="154"/>
      <c r="RK872" s="154"/>
      <c r="RL872" s="154"/>
      <c r="RM872" s="154"/>
      <c r="RN872" s="154"/>
      <c r="RO872" s="154"/>
      <c r="RP872" s="154"/>
      <c r="RQ872" s="154"/>
      <c r="RR872" s="154"/>
      <c r="RS872" s="154"/>
      <c r="RT872" s="154"/>
      <c r="RU872" s="154"/>
      <c r="RV872" s="154"/>
      <c r="RW872" s="154"/>
      <c r="RX872" s="154"/>
      <c r="RY872" s="154"/>
      <c r="RZ872" s="154"/>
      <c r="SA872" s="154"/>
      <c r="SB872" s="154"/>
      <c r="SC872" s="154"/>
      <c r="SD872" s="154"/>
      <c r="SE872" s="154"/>
      <c r="SF872" s="154"/>
      <c r="SG872" s="154"/>
      <c r="SH872" s="154"/>
      <c r="SI872" s="154"/>
      <c r="SJ872" s="154"/>
      <c r="SK872" s="154"/>
      <c r="SL872" s="154"/>
      <c r="SM872" s="154"/>
      <c r="SN872" s="154"/>
      <c r="SO872" s="154"/>
      <c r="SP872" s="154"/>
      <c r="SQ872" s="154"/>
      <c r="SR872" s="154"/>
      <c r="SS872" s="154"/>
      <c r="ST872" s="154"/>
      <c r="SU872" s="154"/>
      <c r="SV872" s="154"/>
      <c r="SW872" s="154"/>
      <c r="SX872" s="154"/>
      <c r="SY872" s="154"/>
      <c r="SZ872" s="154"/>
      <c r="TA872" s="154"/>
      <c r="TB872" s="154"/>
      <c r="TC872" s="154"/>
      <c r="TD872" s="154"/>
      <c r="TE872" s="154"/>
      <c r="TF872" s="154"/>
      <c r="TG872" s="154"/>
      <c r="TH872" s="154"/>
      <c r="TI872" s="154"/>
      <c r="TJ872" s="154"/>
      <c r="TK872" s="154"/>
      <c r="TL872" s="154"/>
      <c r="TM872" s="154"/>
      <c r="TN872" s="154"/>
      <c r="TO872" s="154"/>
      <c r="TP872" s="154"/>
      <c r="TQ872" s="154"/>
      <c r="TR872" s="154"/>
      <c r="TS872" s="154"/>
      <c r="TT872" s="154"/>
      <c r="TU872" s="154"/>
      <c r="TV872" s="154"/>
      <c r="TW872" s="154"/>
      <c r="TX872" s="154"/>
      <c r="TY872" s="154"/>
      <c r="TZ872" s="154"/>
      <c r="UA872" s="154"/>
      <c r="UB872" s="154"/>
      <c r="UC872" s="154"/>
      <c r="UD872" s="154"/>
      <c r="UE872" s="154"/>
      <c r="UF872" s="154"/>
      <c r="UG872" s="154"/>
      <c r="UH872" s="154"/>
      <c r="UI872" s="154"/>
      <c r="UJ872" s="154"/>
      <c r="UK872" s="154"/>
      <c r="UL872" s="154"/>
      <c r="UM872" s="154"/>
      <c r="UN872" s="154"/>
      <c r="UO872" s="154"/>
      <c r="UP872" s="154"/>
      <c r="UQ872" s="154"/>
      <c r="UR872" s="154"/>
      <c r="US872" s="154"/>
      <c r="UT872" s="154"/>
      <c r="UU872" s="154"/>
      <c r="UV872" s="154"/>
      <c r="UW872" s="154"/>
      <c r="UX872" s="154"/>
      <c r="UY872" s="154"/>
      <c r="UZ872" s="154"/>
      <c r="VA872" s="154"/>
      <c r="VB872" s="154"/>
      <c r="VC872" s="154"/>
      <c r="VD872" s="154"/>
      <c r="VE872" s="154"/>
      <c r="VF872" s="154"/>
      <c r="VG872" s="154"/>
      <c r="VH872" s="154"/>
      <c r="VI872" s="154"/>
      <c r="VJ872" s="154"/>
      <c r="VK872" s="154"/>
      <c r="VL872" s="154"/>
      <c r="VM872" s="154"/>
      <c r="VN872" s="154"/>
      <c r="VO872" s="154"/>
      <c r="VP872" s="154"/>
      <c r="VQ872" s="154"/>
      <c r="VR872" s="154"/>
      <c r="VS872" s="154"/>
      <c r="VT872" s="154"/>
      <c r="VU872" s="154"/>
      <c r="VV872" s="154"/>
      <c r="VW872" s="154"/>
    </row>
    <row r="873" spans="1:595" s="153" customFormat="1" ht="94.5" customHeight="1">
      <c r="A873" s="798"/>
      <c r="B873" s="667"/>
      <c r="C873" s="668"/>
      <c r="D873" s="669"/>
      <c r="E873" s="670"/>
      <c r="F873" s="671"/>
      <c r="G873" s="672"/>
      <c r="H873" s="663"/>
      <c r="I873" s="257">
        <v>11</v>
      </c>
      <c r="J873" s="257">
        <v>2</v>
      </c>
      <c r="K873" s="257">
        <v>1800172003</v>
      </c>
      <c r="L873" s="257">
        <v>612</v>
      </c>
      <c r="M873" s="161">
        <v>350000</v>
      </c>
      <c r="N873" s="161">
        <v>350000</v>
      </c>
      <c r="O873" s="161">
        <v>0</v>
      </c>
      <c r="P873" s="168">
        <v>0</v>
      </c>
      <c r="Q873" s="161">
        <v>0</v>
      </c>
      <c r="R873" s="161">
        <v>0</v>
      </c>
      <c r="S873" s="545">
        <v>3</v>
      </c>
      <c r="AU873" s="154"/>
      <c r="AV873" s="154"/>
      <c r="AW873" s="154"/>
      <c r="AX873" s="154"/>
      <c r="AY873" s="154"/>
      <c r="AZ873" s="154"/>
      <c r="BA873" s="154"/>
      <c r="BB873" s="154"/>
      <c r="BC873" s="154"/>
      <c r="BD873" s="154"/>
      <c r="BE873" s="154"/>
      <c r="BF873" s="154"/>
      <c r="BG873" s="154"/>
      <c r="BH873" s="154"/>
      <c r="BI873" s="154"/>
      <c r="BJ873" s="154"/>
      <c r="BK873" s="154"/>
      <c r="BL873" s="154"/>
      <c r="BM873" s="154"/>
      <c r="BN873" s="154"/>
      <c r="BO873" s="154"/>
      <c r="BP873" s="154"/>
      <c r="BQ873" s="154"/>
      <c r="BR873" s="154"/>
      <c r="BS873" s="154"/>
      <c r="BT873" s="154"/>
      <c r="BU873" s="154"/>
      <c r="BV873" s="154"/>
      <c r="BW873" s="154"/>
      <c r="BX873" s="154"/>
      <c r="BY873" s="154"/>
      <c r="BZ873" s="154"/>
      <c r="CA873" s="154"/>
      <c r="CB873" s="154"/>
      <c r="CC873" s="154"/>
      <c r="CD873" s="154"/>
      <c r="CE873" s="154"/>
      <c r="CF873" s="154"/>
      <c r="CG873" s="154"/>
      <c r="CH873" s="154"/>
      <c r="CI873" s="154"/>
      <c r="CJ873" s="154"/>
      <c r="CK873" s="154"/>
      <c r="CL873" s="154"/>
      <c r="CM873" s="154"/>
      <c r="CN873" s="154"/>
      <c r="CO873" s="154"/>
      <c r="CP873" s="154"/>
      <c r="CQ873" s="154"/>
      <c r="CR873" s="154"/>
      <c r="CS873" s="154"/>
      <c r="CT873" s="154"/>
      <c r="CU873" s="154"/>
      <c r="CV873" s="154"/>
      <c r="CW873" s="154"/>
      <c r="CX873" s="154"/>
      <c r="CY873" s="154"/>
      <c r="CZ873" s="154"/>
      <c r="DA873" s="154"/>
      <c r="DB873" s="154"/>
      <c r="DC873" s="154"/>
      <c r="DD873" s="154"/>
      <c r="DE873" s="154"/>
      <c r="DF873" s="154"/>
      <c r="DG873" s="154"/>
      <c r="DH873" s="154"/>
      <c r="DI873" s="154"/>
      <c r="DJ873" s="154"/>
      <c r="DK873" s="154"/>
      <c r="DL873" s="154"/>
      <c r="DM873" s="154"/>
      <c r="DN873" s="154"/>
      <c r="DO873" s="154"/>
      <c r="DP873" s="154"/>
      <c r="DQ873" s="154"/>
      <c r="DR873" s="154"/>
      <c r="DS873" s="154"/>
      <c r="DT873" s="154"/>
      <c r="DU873" s="154"/>
      <c r="DV873" s="154"/>
      <c r="DW873" s="154"/>
      <c r="DX873" s="154"/>
      <c r="DY873" s="154"/>
      <c r="DZ873" s="154"/>
      <c r="EA873" s="154"/>
      <c r="EB873" s="154"/>
      <c r="EC873" s="154"/>
      <c r="ED873" s="154"/>
      <c r="EE873" s="154"/>
      <c r="EF873" s="154"/>
      <c r="EG873" s="154"/>
      <c r="EH873" s="154"/>
      <c r="EI873" s="154"/>
      <c r="EJ873" s="154"/>
      <c r="EK873" s="154"/>
      <c r="EL873" s="154"/>
      <c r="EM873" s="154"/>
      <c r="EN873" s="154"/>
      <c r="EO873" s="154"/>
      <c r="EP873" s="154"/>
      <c r="EQ873" s="154"/>
      <c r="ER873" s="154"/>
      <c r="ES873" s="154"/>
      <c r="ET873" s="154"/>
      <c r="EU873" s="154"/>
      <c r="EV873" s="154"/>
      <c r="EW873" s="154"/>
      <c r="EX873" s="154"/>
      <c r="EY873" s="154"/>
      <c r="EZ873" s="154"/>
      <c r="FA873" s="154"/>
      <c r="FB873" s="154"/>
      <c r="FC873" s="154"/>
      <c r="FD873" s="154"/>
      <c r="FE873" s="154"/>
      <c r="FF873" s="154"/>
      <c r="FG873" s="154"/>
      <c r="FH873" s="154"/>
      <c r="FI873" s="154"/>
      <c r="FJ873" s="154"/>
      <c r="FK873" s="154"/>
      <c r="FL873" s="154"/>
      <c r="FM873" s="154"/>
      <c r="FN873" s="154"/>
      <c r="FO873" s="154"/>
      <c r="FP873" s="154"/>
      <c r="FQ873" s="154"/>
      <c r="FR873" s="154"/>
      <c r="FS873" s="154"/>
      <c r="FT873" s="154"/>
      <c r="FU873" s="154"/>
      <c r="FV873" s="154"/>
      <c r="FW873" s="154"/>
      <c r="FX873" s="154"/>
      <c r="FY873" s="154"/>
      <c r="FZ873" s="154"/>
      <c r="GA873" s="154"/>
      <c r="GB873" s="154"/>
      <c r="GC873" s="154"/>
      <c r="GD873" s="154"/>
      <c r="GE873" s="154"/>
      <c r="GF873" s="154"/>
      <c r="GG873" s="154"/>
      <c r="GH873" s="154"/>
      <c r="GI873" s="154"/>
      <c r="GJ873" s="154"/>
      <c r="GK873" s="154"/>
      <c r="GL873" s="154"/>
      <c r="GM873" s="154"/>
      <c r="GN873" s="154"/>
      <c r="GO873" s="154"/>
      <c r="GP873" s="154"/>
      <c r="GQ873" s="154"/>
      <c r="GR873" s="154"/>
      <c r="GS873" s="154"/>
      <c r="GT873" s="154"/>
      <c r="GU873" s="154"/>
      <c r="GV873" s="154"/>
      <c r="GW873" s="154"/>
      <c r="GX873" s="154"/>
      <c r="GY873" s="154"/>
      <c r="GZ873" s="154"/>
      <c r="HA873" s="154"/>
      <c r="HB873" s="154"/>
      <c r="HC873" s="154"/>
      <c r="HD873" s="154"/>
      <c r="HE873" s="154"/>
      <c r="HF873" s="154"/>
      <c r="HG873" s="154"/>
      <c r="HH873" s="154"/>
      <c r="HI873" s="154"/>
      <c r="HJ873" s="154"/>
      <c r="HK873" s="154"/>
      <c r="HL873" s="154"/>
      <c r="HM873" s="154"/>
      <c r="HN873" s="154"/>
      <c r="HO873" s="154"/>
      <c r="HP873" s="154"/>
      <c r="HQ873" s="154"/>
      <c r="HR873" s="154"/>
      <c r="HS873" s="154"/>
      <c r="HT873" s="154"/>
      <c r="HU873" s="154"/>
      <c r="HV873" s="154"/>
      <c r="HW873" s="154"/>
      <c r="HX873" s="154"/>
      <c r="HY873" s="154"/>
      <c r="HZ873" s="154"/>
      <c r="IA873" s="154"/>
      <c r="IB873" s="154"/>
      <c r="IC873" s="154"/>
      <c r="ID873" s="154"/>
      <c r="IE873" s="154"/>
      <c r="IF873" s="154"/>
      <c r="IG873" s="154"/>
      <c r="IH873" s="154"/>
      <c r="II873" s="154"/>
      <c r="IJ873" s="154"/>
      <c r="IK873" s="154"/>
      <c r="IL873" s="154"/>
      <c r="IM873" s="154"/>
      <c r="IN873" s="154"/>
      <c r="IO873" s="154"/>
      <c r="IP873" s="154"/>
      <c r="IQ873" s="154"/>
      <c r="IR873" s="154"/>
      <c r="IS873" s="154"/>
      <c r="IT873" s="154"/>
      <c r="IU873" s="154"/>
      <c r="IV873" s="154"/>
      <c r="IW873" s="154"/>
      <c r="IX873" s="154"/>
      <c r="IY873" s="154"/>
      <c r="IZ873" s="154"/>
      <c r="JA873" s="154"/>
      <c r="JB873" s="154"/>
      <c r="JC873" s="154"/>
      <c r="JD873" s="154"/>
      <c r="JE873" s="154"/>
      <c r="JF873" s="154"/>
      <c r="JG873" s="154"/>
      <c r="JH873" s="154"/>
      <c r="JI873" s="154"/>
      <c r="JJ873" s="154"/>
      <c r="JK873" s="154"/>
      <c r="JL873" s="154"/>
      <c r="JM873" s="154"/>
      <c r="JN873" s="154"/>
      <c r="JO873" s="154"/>
      <c r="JP873" s="154"/>
      <c r="JQ873" s="154"/>
      <c r="JR873" s="154"/>
      <c r="JS873" s="154"/>
      <c r="JT873" s="154"/>
      <c r="JU873" s="154"/>
      <c r="JV873" s="154"/>
      <c r="JW873" s="154"/>
      <c r="JX873" s="154"/>
      <c r="JY873" s="154"/>
      <c r="JZ873" s="154"/>
      <c r="KA873" s="154"/>
      <c r="KB873" s="154"/>
      <c r="KC873" s="154"/>
      <c r="KD873" s="154"/>
      <c r="KE873" s="154"/>
      <c r="KF873" s="154"/>
      <c r="KG873" s="154"/>
      <c r="KH873" s="154"/>
      <c r="KI873" s="154"/>
      <c r="KJ873" s="154"/>
      <c r="KK873" s="154"/>
      <c r="KL873" s="154"/>
      <c r="KM873" s="154"/>
      <c r="KN873" s="154"/>
      <c r="KO873" s="154"/>
      <c r="KP873" s="154"/>
      <c r="KQ873" s="154"/>
      <c r="KR873" s="154"/>
      <c r="KS873" s="154"/>
      <c r="KT873" s="154"/>
      <c r="KU873" s="154"/>
      <c r="KV873" s="154"/>
      <c r="KW873" s="154"/>
      <c r="KX873" s="154"/>
      <c r="KY873" s="154"/>
      <c r="KZ873" s="154"/>
      <c r="LA873" s="154"/>
      <c r="LB873" s="154"/>
      <c r="LC873" s="154"/>
      <c r="LD873" s="154"/>
      <c r="LE873" s="154"/>
      <c r="LF873" s="154"/>
      <c r="LG873" s="154"/>
      <c r="LH873" s="154"/>
      <c r="LI873" s="154"/>
      <c r="LJ873" s="154"/>
      <c r="LK873" s="154"/>
      <c r="LL873" s="154"/>
      <c r="LM873" s="154"/>
      <c r="LN873" s="154"/>
      <c r="LO873" s="154"/>
      <c r="LP873" s="154"/>
      <c r="LQ873" s="154"/>
      <c r="LR873" s="154"/>
      <c r="LS873" s="154"/>
      <c r="LT873" s="154"/>
      <c r="LU873" s="154"/>
      <c r="LV873" s="154"/>
      <c r="LW873" s="154"/>
      <c r="LX873" s="154"/>
      <c r="LY873" s="154"/>
      <c r="LZ873" s="154"/>
      <c r="MA873" s="154"/>
      <c r="MB873" s="154"/>
      <c r="MC873" s="154"/>
      <c r="MD873" s="154"/>
      <c r="ME873" s="154"/>
      <c r="MF873" s="154"/>
      <c r="MG873" s="154"/>
      <c r="MH873" s="154"/>
      <c r="MI873" s="154"/>
      <c r="MJ873" s="154"/>
      <c r="MK873" s="154"/>
      <c r="ML873" s="154"/>
      <c r="MM873" s="154"/>
      <c r="MN873" s="154"/>
      <c r="MO873" s="154"/>
      <c r="MP873" s="154"/>
      <c r="MQ873" s="154"/>
      <c r="MR873" s="154"/>
      <c r="MS873" s="154"/>
      <c r="MT873" s="154"/>
      <c r="MU873" s="154"/>
      <c r="MV873" s="154"/>
      <c r="MW873" s="154"/>
      <c r="MX873" s="154"/>
      <c r="MY873" s="154"/>
      <c r="MZ873" s="154"/>
      <c r="NA873" s="154"/>
      <c r="NB873" s="154"/>
      <c r="NC873" s="154"/>
      <c r="ND873" s="154"/>
      <c r="NE873" s="154"/>
      <c r="NF873" s="154"/>
      <c r="NG873" s="154"/>
      <c r="NH873" s="154"/>
      <c r="NI873" s="154"/>
      <c r="NJ873" s="154"/>
      <c r="NK873" s="154"/>
      <c r="NL873" s="154"/>
      <c r="NM873" s="154"/>
      <c r="NN873" s="154"/>
      <c r="NO873" s="154"/>
      <c r="NP873" s="154"/>
      <c r="NQ873" s="154"/>
      <c r="NR873" s="154"/>
      <c r="NS873" s="154"/>
      <c r="NT873" s="154"/>
      <c r="NU873" s="154"/>
      <c r="NV873" s="154"/>
      <c r="NW873" s="154"/>
      <c r="NX873" s="154"/>
      <c r="NY873" s="154"/>
      <c r="NZ873" s="154"/>
      <c r="OA873" s="154"/>
      <c r="OB873" s="154"/>
      <c r="OC873" s="154"/>
      <c r="OD873" s="154"/>
      <c r="OE873" s="154"/>
      <c r="OF873" s="154"/>
      <c r="OG873" s="154"/>
      <c r="OH873" s="154"/>
      <c r="OI873" s="154"/>
      <c r="OJ873" s="154"/>
      <c r="OK873" s="154"/>
      <c r="OL873" s="154"/>
      <c r="OM873" s="154"/>
      <c r="ON873" s="154"/>
      <c r="OO873" s="154"/>
      <c r="OP873" s="154"/>
      <c r="OQ873" s="154"/>
      <c r="OR873" s="154"/>
      <c r="OS873" s="154"/>
      <c r="OT873" s="154"/>
      <c r="OU873" s="154"/>
      <c r="OV873" s="154"/>
      <c r="OW873" s="154"/>
      <c r="OX873" s="154"/>
      <c r="OY873" s="154"/>
      <c r="OZ873" s="154"/>
      <c r="PA873" s="154"/>
      <c r="PB873" s="154"/>
      <c r="PC873" s="154"/>
      <c r="PD873" s="154"/>
      <c r="PE873" s="154"/>
      <c r="PF873" s="154"/>
      <c r="PG873" s="154"/>
      <c r="PH873" s="154"/>
      <c r="PI873" s="154"/>
      <c r="PJ873" s="154"/>
      <c r="PK873" s="154"/>
      <c r="PL873" s="154"/>
      <c r="PM873" s="154"/>
      <c r="PN873" s="154"/>
      <c r="PO873" s="154"/>
      <c r="PP873" s="154"/>
      <c r="PQ873" s="154"/>
      <c r="PR873" s="154"/>
      <c r="PS873" s="154"/>
      <c r="PT873" s="154"/>
      <c r="PU873" s="154"/>
      <c r="PV873" s="154"/>
      <c r="PW873" s="154"/>
      <c r="PX873" s="154"/>
      <c r="PY873" s="154"/>
      <c r="PZ873" s="154"/>
      <c r="QA873" s="154"/>
      <c r="QB873" s="154"/>
      <c r="QC873" s="154"/>
      <c r="QD873" s="154"/>
      <c r="QE873" s="154"/>
      <c r="QF873" s="154"/>
      <c r="QG873" s="154"/>
      <c r="QH873" s="154"/>
      <c r="QI873" s="154"/>
      <c r="QJ873" s="154"/>
      <c r="QK873" s="154"/>
      <c r="QL873" s="154"/>
      <c r="QM873" s="154"/>
      <c r="QN873" s="154"/>
      <c r="QO873" s="154"/>
      <c r="QP873" s="154"/>
      <c r="QQ873" s="154"/>
      <c r="QR873" s="154"/>
      <c r="QS873" s="154"/>
      <c r="QT873" s="154"/>
      <c r="QU873" s="154"/>
      <c r="QV873" s="154"/>
      <c r="QW873" s="154"/>
      <c r="QX873" s="154"/>
      <c r="QY873" s="154"/>
      <c r="QZ873" s="154"/>
      <c r="RA873" s="154"/>
      <c r="RB873" s="154"/>
      <c r="RC873" s="154"/>
      <c r="RD873" s="154"/>
      <c r="RE873" s="154"/>
      <c r="RF873" s="154"/>
      <c r="RG873" s="154"/>
      <c r="RH873" s="154"/>
      <c r="RI873" s="154"/>
      <c r="RJ873" s="154"/>
      <c r="RK873" s="154"/>
      <c r="RL873" s="154"/>
      <c r="RM873" s="154"/>
      <c r="RN873" s="154"/>
      <c r="RO873" s="154"/>
      <c r="RP873" s="154"/>
      <c r="RQ873" s="154"/>
      <c r="RR873" s="154"/>
      <c r="RS873" s="154"/>
      <c r="RT873" s="154"/>
      <c r="RU873" s="154"/>
      <c r="RV873" s="154"/>
      <c r="RW873" s="154"/>
      <c r="RX873" s="154"/>
      <c r="RY873" s="154"/>
      <c r="RZ873" s="154"/>
      <c r="SA873" s="154"/>
      <c r="SB873" s="154"/>
      <c r="SC873" s="154"/>
      <c r="SD873" s="154"/>
      <c r="SE873" s="154"/>
      <c r="SF873" s="154"/>
      <c r="SG873" s="154"/>
      <c r="SH873" s="154"/>
      <c r="SI873" s="154"/>
      <c r="SJ873" s="154"/>
      <c r="SK873" s="154"/>
      <c r="SL873" s="154"/>
      <c r="SM873" s="154"/>
      <c r="SN873" s="154"/>
      <c r="SO873" s="154"/>
      <c r="SP873" s="154"/>
      <c r="SQ873" s="154"/>
      <c r="SR873" s="154"/>
      <c r="SS873" s="154"/>
      <c r="ST873" s="154"/>
      <c r="SU873" s="154"/>
      <c r="SV873" s="154"/>
      <c r="SW873" s="154"/>
      <c r="SX873" s="154"/>
      <c r="SY873" s="154"/>
      <c r="SZ873" s="154"/>
      <c r="TA873" s="154"/>
      <c r="TB873" s="154"/>
      <c r="TC873" s="154"/>
      <c r="TD873" s="154"/>
      <c r="TE873" s="154"/>
      <c r="TF873" s="154"/>
      <c r="TG873" s="154"/>
      <c r="TH873" s="154"/>
      <c r="TI873" s="154"/>
      <c r="TJ873" s="154"/>
      <c r="TK873" s="154"/>
      <c r="TL873" s="154"/>
      <c r="TM873" s="154"/>
      <c r="TN873" s="154"/>
      <c r="TO873" s="154"/>
      <c r="TP873" s="154"/>
      <c r="TQ873" s="154"/>
      <c r="TR873" s="154"/>
      <c r="TS873" s="154"/>
      <c r="TT873" s="154"/>
      <c r="TU873" s="154"/>
      <c r="TV873" s="154"/>
      <c r="TW873" s="154"/>
      <c r="TX873" s="154"/>
      <c r="TY873" s="154"/>
      <c r="TZ873" s="154"/>
      <c r="UA873" s="154"/>
      <c r="UB873" s="154"/>
      <c r="UC873" s="154"/>
      <c r="UD873" s="154"/>
      <c r="UE873" s="154"/>
      <c r="UF873" s="154"/>
      <c r="UG873" s="154"/>
      <c r="UH873" s="154"/>
      <c r="UI873" s="154"/>
      <c r="UJ873" s="154"/>
      <c r="UK873" s="154"/>
      <c r="UL873" s="154"/>
      <c r="UM873" s="154"/>
      <c r="UN873" s="154"/>
      <c r="UO873" s="154"/>
      <c r="UP873" s="154"/>
      <c r="UQ873" s="154"/>
      <c r="UR873" s="154"/>
      <c r="US873" s="154"/>
      <c r="UT873" s="154"/>
      <c r="UU873" s="154"/>
      <c r="UV873" s="154"/>
      <c r="UW873" s="154"/>
      <c r="UX873" s="154"/>
      <c r="UY873" s="154"/>
      <c r="UZ873" s="154"/>
      <c r="VA873" s="154"/>
      <c r="VB873" s="154"/>
      <c r="VC873" s="154"/>
      <c r="VD873" s="154"/>
      <c r="VE873" s="154"/>
      <c r="VF873" s="154"/>
      <c r="VG873" s="154"/>
      <c r="VH873" s="154"/>
      <c r="VI873" s="154"/>
      <c r="VJ873" s="154"/>
      <c r="VK873" s="154"/>
      <c r="VL873" s="154"/>
      <c r="VM873" s="154"/>
      <c r="VN873" s="154"/>
      <c r="VO873" s="154"/>
      <c r="VP873" s="154"/>
      <c r="VQ873" s="154"/>
      <c r="VR873" s="154"/>
      <c r="VS873" s="154"/>
      <c r="VT873" s="154"/>
      <c r="VU873" s="154"/>
      <c r="VV873" s="154"/>
      <c r="VW873" s="154"/>
    </row>
    <row r="874" spans="1:595" s="153" customFormat="1" ht="29.25" customHeight="1" thickBot="1">
      <c r="A874" s="800"/>
      <c r="B874" s="634" t="s">
        <v>1236</v>
      </c>
      <c r="C874" s="635"/>
      <c r="D874" s="635"/>
      <c r="E874" s="635"/>
      <c r="F874" s="635"/>
      <c r="G874" s="635"/>
      <c r="H874" s="635"/>
      <c r="I874" s="635"/>
      <c r="J874" s="635"/>
      <c r="K874" s="635"/>
      <c r="L874" s="636"/>
      <c r="M874" s="258">
        <f t="shared" ref="M874:R874" si="136">M571</f>
        <v>1053469570.64</v>
      </c>
      <c r="N874" s="258">
        <f t="shared" si="136"/>
        <v>1052049588.2600001</v>
      </c>
      <c r="O874" s="258">
        <f t="shared" si="136"/>
        <v>1119829188.3899999</v>
      </c>
      <c r="P874" s="259">
        <f t="shared" si="136"/>
        <v>1149008600</v>
      </c>
      <c r="Q874" s="258">
        <f t="shared" si="136"/>
        <v>1190402600</v>
      </c>
      <c r="R874" s="258">
        <f t="shared" si="136"/>
        <v>1190402600</v>
      </c>
      <c r="S874" s="560"/>
      <c r="AU874" s="154"/>
      <c r="AV874" s="154"/>
      <c r="AW874" s="154"/>
      <c r="AX874" s="154"/>
      <c r="AY874" s="154"/>
      <c r="AZ874" s="154"/>
      <c r="BA874" s="154"/>
      <c r="BB874" s="154"/>
      <c r="BC874" s="154"/>
      <c r="BD874" s="154"/>
      <c r="BE874" s="154"/>
      <c r="BF874" s="154"/>
      <c r="BG874" s="154"/>
      <c r="BH874" s="154"/>
      <c r="BI874" s="154"/>
      <c r="BJ874" s="154"/>
      <c r="BK874" s="154"/>
      <c r="BL874" s="154"/>
      <c r="BM874" s="154"/>
      <c r="BN874" s="154"/>
      <c r="BO874" s="154"/>
      <c r="BP874" s="154"/>
      <c r="BQ874" s="154"/>
      <c r="BR874" s="154"/>
      <c r="BS874" s="154"/>
      <c r="BT874" s="154"/>
      <c r="BU874" s="154"/>
      <c r="BV874" s="154"/>
      <c r="BW874" s="154"/>
      <c r="BX874" s="154"/>
      <c r="BY874" s="154"/>
      <c r="BZ874" s="154"/>
      <c r="CA874" s="154"/>
      <c r="CB874" s="154"/>
      <c r="CC874" s="154"/>
      <c r="CD874" s="154"/>
      <c r="CE874" s="154"/>
      <c r="CF874" s="154"/>
      <c r="CG874" s="154"/>
      <c r="CH874" s="154"/>
      <c r="CI874" s="154"/>
      <c r="CJ874" s="154"/>
      <c r="CK874" s="154"/>
      <c r="CL874" s="154"/>
      <c r="CM874" s="154"/>
      <c r="CN874" s="154"/>
      <c r="CO874" s="154"/>
      <c r="CP874" s="154"/>
      <c r="CQ874" s="154"/>
      <c r="CR874" s="154"/>
      <c r="CS874" s="154"/>
      <c r="CT874" s="154"/>
      <c r="CU874" s="154"/>
      <c r="CV874" s="154"/>
      <c r="CW874" s="154"/>
      <c r="CX874" s="154"/>
      <c r="CY874" s="154"/>
      <c r="CZ874" s="154"/>
      <c r="DA874" s="154"/>
      <c r="DB874" s="154"/>
      <c r="DC874" s="154"/>
      <c r="DD874" s="154"/>
      <c r="DE874" s="154"/>
      <c r="DF874" s="154"/>
      <c r="DG874" s="154"/>
      <c r="DH874" s="154"/>
      <c r="DI874" s="154"/>
      <c r="DJ874" s="154"/>
      <c r="DK874" s="154"/>
      <c r="DL874" s="154"/>
      <c r="DM874" s="154"/>
      <c r="DN874" s="154"/>
      <c r="DO874" s="154"/>
      <c r="DP874" s="154"/>
      <c r="DQ874" s="154"/>
      <c r="DR874" s="154"/>
      <c r="DS874" s="154"/>
      <c r="DT874" s="154"/>
      <c r="DU874" s="154"/>
      <c r="DV874" s="154"/>
      <c r="DW874" s="154"/>
      <c r="DX874" s="154"/>
      <c r="DY874" s="154"/>
      <c r="DZ874" s="154"/>
      <c r="EA874" s="154"/>
      <c r="EB874" s="154"/>
      <c r="EC874" s="154"/>
      <c r="ED874" s="154"/>
      <c r="EE874" s="154"/>
      <c r="EF874" s="154"/>
      <c r="EG874" s="154"/>
      <c r="EH874" s="154"/>
      <c r="EI874" s="154"/>
      <c r="EJ874" s="154"/>
      <c r="EK874" s="154"/>
      <c r="EL874" s="154"/>
      <c r="EM874" s="154"/>
      <c r="EN874" s="154"/>
      <c r="EO874" s="154"/>
      <c r="EP874" s="154"/>
      <c r="EQ874" s="154"/>
      <c r="ER874" s="154"/>
      <c r="ES874" s="154"/>
      <c r="ET874" s="154"/>
      <c r="EU874" s="154"/>
      <c r="EV874" s="154"/>
      <c r="EW874" s="154"/>
      <c r="EX874" s="154"/>
      <c r="EY874" s="154"/>
      <c r="EZ874" s="154"/>
      <c r="FA874" s="154"/>
      <c r="FB874" s="154"/>
      <c r="FC874" s="154"/>
      <c r="FD874" s="154"/>
      <c r="FE874" s="154"/>
      <c r="FF874" s="154"/>
      <c r="FG874" s="154"/>
      <c r="FH874" s="154"/>
      <c r="FI874" s="154"/>
      <c r="FJ874" s="154"/>
      <c r="FK874" s="154"/>
      <c r="FL874" s="154"/>
      <c r="FM874" s="154"/>
      <c r="FN874" s="154"/>
      <c r="FO874" s="154"/>
      <c r="FP874" s="154"/>
      <c r="FQ874" s="154"/>
      <c r="FR874" s="154"/>
      <c r="FS874" s="154"/>
      <c r="FT874" s="154"/>
      <c r="FU874" s="154"/>
      <c r="FV874" s="154"/>
      <c r="FW874" s="154"/>
      <c r="FX874" s="154"/>
      <c r="FY874" s="154"/>
      <c r="FZ874" s="154"/>
      <c r="GA874" s="154"/>
      <c r="GB874" s="154"/>
      <c r="GC874" s="154"/>
      <c r="GD874" s="154"/>
      <c r="GE874" s="154"/>
      <c r="GF874" s="154"/>
      <c r="GG874" s="154"/>
      <c r="GH874" s="154"/>
      <c r="GI874" s="154"/>
      <c r="GJ874" s="154"/>
      <c r="GK874" s="154"/>
      <c r="GL874" s="154"/>
      <c r="GM874" s="154"/>
      <c r="GN874" s="154"/>
      <c r="GO874" s="154"/>
      <c r="GP874" s="154"/>
      <c r="GQ874" s="154"/>
      <c r="GR874" s="154"/>
      <c r="GS874" s="154"/>
      <c r="GT874" s="154"/>
      <c r="GU874" s="154"/>
      <c r="GV874" s="154"/>
      <c r="GW874" s="154"/>
      <c r="GX874" s="154"/>
      <c r="GY874" s="154"/>
      <c r="GZ874" s="154"/>
      <c r="HA874" s="154"/>
      <c r="HB874" s="154"/>
      <c r="HC874" s="154"/>
      <c r="HD874" s="154"/>
      <c r="HE874" s="154"/>
      <c r="HF874" s="154"/>
      <c r="HG874" s="154"/>
      <c r="HH874" s="154"/>
      <c r="HI874" s="154"/>
      <c r="HJ874" s="154"/>
      <c r="HK874" s="154"/>
      <c r="HL874" s="154"/>
      <c r="HM874" s="154"/>
      <c r="HN874" s="154"/>
      <c r="HO874" s="154"/>
      <c r="HP874" s="154"/>
      <c r="HQ874" s="154"/>
      <c r="HR874" s="154"/>
      <c r="HS874" s="154"/>
      <c r="HT874" s="154"/>
      <c r="HU874" s="154"/>
      <c r="HV874" s="154"/>
      <c r="HW874" s="154"/>
      <c r="HX874" s="154"/>
      <c r="HY874" s="154"/>
      <c r="HZ874" s="154"/>
      <c r="IA874" s="154"/>
      <c r="IB874" s="154"/>
      <c r="IC874" s="154"/>
      <c r="ID874" s="154"/>
      <c r="IE874" s="154"/>
      <c r="IF874" s="154"/>
      <c r="IG874" s="154"/>
      <c r="IH874" s="154"/>
      <c r="II874" s="154"/>
      <c r="IJ874" s="154"/>
      <c r="IK874" s="154"/>
      <c r="IL874" s="154"/>
      <c r="IM874" s="154"/>
      <c r="IN874" s="154"/>
      <c r="IO874" s="154"/>
      <c r="IP874" s="154"/>
      <c r="IQ874" s="154"/>
      <c r="IR874" s="154"/>
      <c r="IS874" s="154"/>
      <c r="IT874" s="154"/>
      <c r="IU874" s="154"/>
      <c r="IV874" s="154"/>
      <c r="IW874" s="154"/>
      <c r="IX874" s="154"/>
      <c r="IY874" s="154"/>
      <c r="IZ874" s="154"/>
      <c r="JA874" s="154"/>
      <c r="JB874" s="154"/>
      <c r="JC874" s="154"/>
      <c r="JD874" s="154"/>
      <c r="JE874" s="154"/>
      <c r="JF874" s="154"/>
      <c r="JG874" s="154"/>
      <c r="JH874" s="154"/>
      <c r="JI874" s="154"/>
      <c r="JJ874" s="154"/>
      <c r="JK874" s="154"/>
      <c r="JL874" s="154"/>
      <c r="JM874" s="154"/>
      <c r="JN874" s="154"/>
      <c r="JO874" s="154"/>
      <c r="JP874" s="154"/>
      <c r="JQ874" s="154"/>
      <c r="JR874" s="154"/>
      <c r="JS874" s="154"/>
      <c r="JT874" s="154"/>
      <c r="JU874" s="154"/>
      <c r="JV874" s="154"/>
      <c r="JW874" s="154"/>
      <c r="JX874" s="154"/>
      <c r="JY874" s="154"/>
      <c r="JZ874" s="154"/>
      <c r="KA874" s="154"/>
      <c r="KB874" s="154"/>
      <c r="KC874" s="154"/>
      <c r="KD874" s="154"/>
      <c r="KE874" s="154"/>
      <c r="KF874" s="154"/>
      <c r="KG874" s="154"/>
      <c r="KH874" s="154"/>
      <c r="KI874" s="154"/>
      <c r="KJ874" s="154"/>
      <c r="KK874" s="154"/>
      <c r="KL874" s="154"/>
      <c r="KM874" s="154"/>
      <c r="KN874" s="154"/>
      <c r="KO874" s="154"/>
      <c r="KP874" s="154"/>
      <c r="KQ874" s="154"/>
      <c r="KR874" s="154"/>
      <c r="KS874" s="154"/>
      <c r="KT874" s="154"/>
      <c r="KU874" s="154"/>
      <c r="KV874" s="154"/>
      <c r="KW874" s="154"/>
      <c r="KX874" s="154"/>
      <c r="KY874" s="154"/>
      <c r="KZ874" s="154"/>
      <c r="LA874" s="154"/>
      <c r="LB874" s="154"/>
      <c r="LC874" s="154"/>
      <c r="LD874" s="154"/>
      <c r="LE874" s="154"/>
      <c r="LF874" s="154"/>
      <c r="LG874" s="154"/>
      <c r="LH874" s="154"/>
      <c r="LI874" s="154"/>
      <c r="LJ874" s="154"/>
      <c r="LK874" s="154"/>
      <c r="LL874" s="154"/>
      <c r="LM874" s="154"/>
      <c r="LN874" s="154"/>
      <c r="LO874" s="154"/>
      <c r="LP874" s="154"/>
      <c r="LQ874" s="154"/>
      <c r="LR874" s="154"/>
      <c r="LS874" s="154"/>
      <c r="LT874" s="154"/>
      <c r="LU874" s="154"/>
      <c r="LV874" s="154"/>
      <c r="LW874" s="154"/>
      <c r="LX874" s="154"/>
      <c r="LY874" s="154"/>
      <c r="LZ874" s="154"/>
      <c r="MA874" s="154"/>
      <c r="MB874" s="154"/>
      <c r="MC874" s="154"/>
      <c r="MD874" s="154"/>
      <c r="ME874" s="154"/>
      <c r="MF874" s="154"/>
      <c r="MG874" s="154"/>
      <c r="MH874" s="154"/>
      <c r="MI874" s="154"/>
      <c r="MJ874" s="154"/>
      <c r="MK874" s="154"/>
      <c r="ML874" s="154"/>
      <c r="MM874" s="154"/>
      <c r="MN874" s="154"/>
      <c r="MO874" s="154"/>
      <c r="MP874" s="154"/>
      <c r="MQ874" s="154"/>
      <c r="MR874" s="154"/>
      <c r="MS874" s="154"/>
      <c r="MT874" s="154"/>
      <c r="MU874" s="154"/>
      <c r="MV874" s="154"/>
      <c r="MW874" s="154"/>
      <c r="MX874" s="154"/>
      <c r="MY874" s="154"/>
      <c r="MZ874" s="154"/>
      <c r="NA874" s="154"/>
      <c r="NB874" s="154"/>
      <c r="NC874" s="154"/>
      <c r="ND874" s="154"/>
      <c r="NE874" s="154"/>
      <c r="NF874" s="154"/>
      <c r="NG874" s="154"/>
      <c r="NH874" s="154"/>
      <c r="NI874" s="154"/>
      <c r="NJ874" s="154"/>
      <c r="NK874" s="154"/>
      <c r="NL874" s="154"/>
      <c r="NM874" s="154"/>
      <c r="NN874" s="154"/>
      <c r="NO874" s="154"/>
      <c r="NP874" s="154"/>
      <c r="NQ874" s="154"/>
      <c r="NR874" s="154"/>
      <c r="NS874" s="154"/>
      <c r="NT874" s="154"/>
      <c r="NU874" s="154"/>
      <c r="NV874" s="154"/>
      <c r="NW874" s="154"/>
      <c r="NX874" s="154"/>
      <c r="NY874" s="154"/>
      <c r="NZ874" s="154"/>
      <c r="OA874" s="154"/>
      <c r="OB874" s="154"/>
      <c r="OC874" s="154"/>
      <c r="OD874" s="154"/>
      <c r="OE874" s="154"/>
      <c r="OF874" s="154"/>
      <c r="OG874" s="154"/>
      <c r="OH874" s="154"/>
      <c r="OI874" s="154"/>
      <c r="OJ874" s="154"/>
      <c r="OK874" s="154"/>
      <c r="OL874" s="154"/>
      <c r="OM874" s="154"/>
      <c r="ON874" s="154"/>
      <c r="OO874" s="154"/>
      <c r="OP874" s="154"/>
      <c r="OQ874" s="154"/>
      <c r="OR874" s="154"/>
      <c r="OS874" s="154"/>
      <c r="OT874" s="154"/>
      <c r="OU874" s="154"/>
      <c r="OV874" s="154"/>
      <c r="OW874" s="154"/>
      <c r="OX874" s="154"/>
      <c r="OY874" s="154"/>
      <c r="OZ874" s="154"/>
      <c r="PA874" s="154"/>
      <c r="PB874" s="154"/>
      <c r="PC874" s="154"/>
      <c r="PD874" s="154"/>
      <c r="PE874" s="154"/>
      <c r="PF874" s="154"/>
      <c r="PG874" s="154"/>
      <c r="PH874" s="154"/>
      <c r="PI874" s="154"/>
      <c r="PJ874" s="154"/>
      <c r="PK874" s="154"/>
      <c r="PL874" s="154"/>
      <c r="PM874" s="154"/>
      <c r="PN874" s="154"/>
      <c r="PO874" s="154"/>
      <c r="PP874" s="154"/>
      <c r="PQ874" s="154"/>
      <c r="PR874" s="154"/>
      <c r="PS874" s="154"/>
      <c r="PT874" s="154"/>
      <c r="PU874" s="154"/>
      <c r="PV874" s="154"/>
      <c r="PW874" s="154"/>
      <c r="PX874" s="154"/>
      <c r="PY874" s="154"/>
      <c r="PZ874" s="154"/>
      <c r="QA874" s="154"/>
      <c r="QB874" s="154"/>
      <c r="QC874" s="154"/>
      <c r="QD874" s="154"/>
      <c r="QE874" s="154"/>
      <c r="QF874" s="154"/>
      <c r="QG874" s="154"/>
      <c r="QH874" s="154"/>
      <c r="QI874" s="154"/>
      <c r="QJ874" s="154"/>
      <c r="QK874" s="154"/>
      <c r="QL874" s="154"/>
      <c r="QM874" s="154"/>
      <c r="QN874" s="154"/>
      <c r="QO874" s="154"/>
      <c r="QP874" s="154"/>
      <c r="QQ874" s="154"/>
      <c r="QR874" s="154"/>
      <c r="QS874" s="154"/>
      <c r="QT874" s="154"/>
      <c r="QU874" s="154"/>
      <c r="QV874" s="154"/>
      <c r="QW874" s="154"/>
      <c r="QX874" s="154"/>
      <c r="QY874" s="154"/>
      <c r="QZ874" s="154"/>
      <c r="RA874" s="154"/>
      <c r="RB874" s="154"/>
      <c r="RC874" s="154"/>
      <c r="RD874" s="154"/>
      <c r="RE874" s="154"/>
      <c r="RF874" s="154"/>
      <c r="RG874" s="154"/>
      <c r="RH874" s="154"/>
      <c r="RI874" s="154"/>
      <c r="RJ874" s="154"/>
      <c r="RK874" s="154"/>
      <c r="RL874" s="154"/>
      <c r="RM874" s="154"/>
      <c r="RN874" s="154"/>
      <c r="RO874" s="154"/>
      <c r="RP874" s="154"/>
      <c r="RQ874" s="154"/>
      <c r="RR874" s="154"/>
      <c r="RS874" s="154"/>
      <c r="RT874" s="154"/>
      <c r="RU874" s="154"/>
      <c r="RV874" s="154"/>
      <c r="RW874" s="154"/>
      <c r="RX874" s="154"/>
      <c r="RY874" s="154"/>
      <c r="RZ874" s="154"/>
      <c r="SA874" s="154"/>
      <c r="SB874" s="154"/>
      <c r="SC874" s="154"/>
      <c r="SD874" s="154"/>
      <c r="SE874" s="154"/>
      <c r="SF874" s="154"/>
      <c r="SG874" s="154"/>
      <c r="SH874" s="154"/>
      <c r="SI874" s="154"/>
      <c r="SJ874" s="154"/>
      <c r="SK874" s="154"/>
      <c r="SL874" s="154"/>
      <c r="SM874" s="154"/>
      <c r="SN874" s="154"/>
      <c r="SO874" s="154"/>
      <c r="SP874" s="154"/>
      <c r="SQ874" s="154"/>
      <c r="SR874" s="154"/>
      <c r="SS874" s="154"/>
      <c r="ST874" s="154"/>
      <c r="SU874" s="154"/>
      <c r="SV874" s="154"/>
      <c r="SW874" s="154"/>
      <c r="SX874" s="154"/>
      <c r="SY874" s="154"/>
      <c r="SZ874" s="154"/>
      <c r="TA874" s="154"/>
      <c r="TB874" s="154"/>
      <c r="TC874" s="154"/>
      <c r="TD874" s="154"/>
      <c r="TE874" s="154"/>
      <c r="TF874" s="154"/>
      <c r="TG874" s="154"/>
      <c r="TH874" s="154"/>
      <c r="TI874" s="154"/>
      <c r="TJ874" s="154"/>
      <c r="TK874" s="154"/>
      <c r="TL874" s="154"/>
      <c r="TM874" s="154"/>
      <c r="TN874" s="154"/>
      <c r="TO874" s="154"/>
      <c r="TP874" s="154"/>
      <c r="TQ874" s="154"/>
      <c r="TR874" s="154"/>
      <c r="TS874" s="154"/>
      <c r="TT874" s="154"/>
      <c r="TU874" s="154"/>
      <c r="TV874" s="154"/>
      <c r="TW874" s="154"/>
      <c r="TX874" s="154"/>
      <c r="TY874" s="154"/>
      <c r="TZ874" s="154"/>
      <c r="UA874" s="154"/>
      <c r="UB874" s="154"/>
      <c r="UC874" s="154"/>
      <c r="UD874" s="154"/>
      <c r="UE874" s="154"/>
      <c r="UF874" s="154"/>
      <c r="UG874" s="154"/>
      <c r="UH874" s="154"/>
      <c r="UI874" s="154"/>
      <c r="UJ874" s="154"/>
      <c r="UK874" s="154"/>
      <c r="UL874" s="154"/>
      <c r="UM874" s="154"/>
      <c r="UN874" s="154"/>
      <c r="UO874" s="154"/>
      <c r="UP874" s="154"/>
      <c r="UQ874" s="154"/>
      <c r="UR874" s="154"/>
      <c r="US874" s="154"/>
      <c r="UT874" s="154"/>
      <c r="UU874" s="154"/>
      <c r="UV874" s="154"/>
      <c r="UW874" s="154"/>
      <c r="UX874" s="154"/>
      <c r="UY874" s="154"/>
      <c r="UZ874" s="154"/>
      <c r="VA874" s="154"/>
      <c r="VB874" s="154"/>
      <c r="VC874" s="154"/>
      <c r="VD874" s="154"/>
      <c r="VE874" s="154"/>
      <c r="VF874" s="154"/>
      <c r="VG874" s="154"/>
      <c r="VH874" s="154"/>
      <c r="VI874" s="154"/>
      <c r="VJ874" s="154"/>
      <c r="VK874" s="154"/>
      <c r="VL874" s="154"/>
      <c r="VM874" s="154"/>
      <c r="VN874" s="154"/>
      <c r="VO874" s="154"/>
      <c r="VP874" s="154"/>
      <c r="VQ874" s="154"/>
      <c r="VR874" s="154"/>
      <c r="VS874" s="154"/>
      <c r="VT874" s="154"/>
      <c r="VU874" s="154"/>
      <c r="VV874" s="154"/>
      <c r="VW874" s="154"/>
    </row>
    <row r="875" spans="1:595" s="260" customFormat="1" ht="27" customHeight="1" thickBot="1">
      <c r="A875" s="637" t="s">
        <v>1762</v>
      </c>
      <c r="B875" s="638"/>
      <c r="C875" s="638"/>
      <c r="D875" s="638"/>
      <c r="E875" s="638"/>
      <c r="F875" s="638"/>
      <c r="G875" s="638"/>
      <c r="H875" s="638"/>
      <c r="I875" s="638"/>
      <c r="J875" s="638"/>
      <c r="K875" s="638"/>
      <c r="L875" s="638"/>
      <c r="M875" s="638"/>
      <c r="N875" s="638"/>
      <c r="O875" s="638"/>
      <c r="P875" s="638"/>
      <c r="Q875" s="638"/>
      <c r="R875" s="638"/>
      <c r="S875" s="639"/>
    </row>
    <row r="876" spans="1:595" s="268" customFormat="1" ht="15" customHeight="1">
      <c r="A876" s="640">
        <v>792</v>
      </c>
      <c r="B876" s="303"/>
      <c r="C876" s="502"/>
      <c r="D876" s="261"/>
      <c r="E876" s="497"/>
      <c r="F876" s="262"/>
      <c r="G876" s="262"/>
      <c r="H876" s="262"/>
      <c r="I876" s="263"/>
      <c r="J876" s="263"/>
      <c r="K876" s="287"/>
      <c r="L876" s="265"/>
      <c r="M876" s="266">
        <f>M877+M887+M897+M903+M882+M901+M884+M899+M893+M895</f>
        <v>86807000</v>
      </c>
      <c r="N876" s="266">
        <f t="shared" ref="N876:R876" si="137">N877+N887+N897+N903+N882+N901+N884+N899+N893+N895</f>
        <v>86786211.329999998</v>
      </c>
      <c r="O876" s="266">
        <f>O877+O887+O897+O903+O882+O901+O884+O899+O893+O895</f>
        <v>82732388.659999996</v>
      </c>
      <c r="P876" s="266">
        <f t="shared" si="137"/>
        <v>54711900</v>
      </c>
      <c r="Q876" s="266">
        <f t="shared" si="137"/>
        <v>165638000</v>
      </c>
      <c r="R876" s="266">
        <f t="shared" si="137"/>
        <v>165638000</v>
      </c>
      <c r="S876" s="561"/>
      <c r="T876" s="267"/>
    </row>
    <row r="877" spans="1:595" s="268" customFormat="1" ht="15.75" customHeight="1">
      <c r="A877" s="641"/>
      <c r="B877" s="593" t="s">
        <v>19</v>
      </c>
      <c r="C877" s="642" t="s">
        <v>20</v>
      </c>
      <c r="D877" s="633" t="s">
        <v>1763</v>
      </c>
      <c r="E877" s="632" t="s">
        <v>1764</v>
      </c>
      <c r="F877" s="633" t="s">
        <v>51</v>
      </c>
      <c r="G877" s="633" t="s">
        <v>1765</v>
      </c>
      <c r="H877" s="633" t="s">
        <v>24</v>
      </c>
      <c r="I877" s="284" t="s">
        <v>25</v>
      </c>
      <c r="J877" s="284" t="s">
        <v>402</v>
      </c>
      <c r="K877" s="287">
        <v>9990000110</v>
      </c>
      <c r="L877" s="265" t="s">
        <v>28</v>
      </c>
      <c r="M877" s="266">
        <f>M878</f>
        <v>9299900</v>
      </c>
      <c r="N877" s="266">
        <f t="shared" ref="N877:R877" si="138">N878</f>
        <v>9296542.4399999995</v>
      </c>
      <c r="O877" s="266">
        <f t="shared" si="138"/>
        <v>10351000</v>
      </c>
      <c r="P877" s="266">
        <f t="shared" si="138"/>
        <v>9405900</v>
      </c>
      <c r="Q877" s="266">
        <f t="shared" si="138"/>
        <v>9405900</v>
      </c>
      <c r="R877" s="266">
        <f t="shared" si="138"/>
        <v>9405900</v>
      </c>
      <c r="S877" s="561">
        <v>3</v>
      </c>
      <c r="T877" s="267"/>
    </row>
    <row r="878" spans="1:595" s="268" customFormat="1" ht="17.25" customHeight="1">
      <c r="A878" s="641"/>
      <c r="B878" s="594"/>
      <c r="C878" s="642"/>
      <c r="D878" s="633"/>
      <c r="E878" s="632"/>
      <c r="F878" s="633"/>
      <c r="G878" s="633"/>
      <c r="H878" s="633"/>
      <c r="I878" s="285" t="s">
        <v>25</v>
      </c>
      <c r="J878" s="285" t="s">
        <v>402</v>
      </c>
      <c r="K878" s="275">
        <v>9990000110</v>
      </c>
      <c r="L878" s="269" t="s">
        <v>1766</v>
      </c>
      <c r="M878" s="270">
        <f>M879+M880+M881</f>
        <v>9299900</v>
      </c>
      <c r="N878" s="270">
        <f>N879+N880+N881</f>
        <v>9296542.4399999995</v>
      </c>
      <c r="O878" s="270">
        <f t="shared" ref="O878:R878" si="139">O879+O880+O881</f>
        <v>10351000</v>
      </c>
      <c r="P878" s="270">
        <f t="shared" si="139"/>
        <v>9405900</v>
      </c>
      <c r="Q878" s="270">
        <f t="shared" si="139"/>
        <v>9405900</v>
      </c>
      <c r="R878" s="270">
        <f t="shared" si="139"/>
        <v>9405900</v>
      </c>
      <c r="S878" s="562"/>
    </row>
    <row r="879" spans="1:595" s="268" customFormat="1" ht="21" customHeight="1">
      <c r="A879" s="641"/>
      <c r="B879" s="594"/>
      <c r="C879" s="642"/>
      <c r="D879" s="633"/>
      <c r="E879" s="632"/>
      <c r="F879" s="633"/>
      <c r="G879" s="633"/>
      <c r="H879" s="633"/>
      <c r="I879" s="285" t="s">
        <v>25</v>
      </c>
      <c r="J879" s="285" t="s">
        <v>402</v>
      </c>
      <c r="K879" s="275">
        <v>9990000110</v>
      </c>
      <c r="L879" s="269" t="s">
        <v>29</v>
      </c>
      <c r="M879" s="270">
        <v>7153600</v>
      </c>
      <c r="N879" s="270">
        <v>7151242.0999999996</v>
      </c>
      <c r="O879" s="271">
        <v>7950000</v>
      </c>
      <c r="P879" s="271">
        <v>7224200</v>
      </c>
      <c r="Q879" s="271">
        <v>7224200</v>
      </c>
      <c r="R879" s="271">
        <v>7224200</v>
      </c>
      <c r="S879" s="562"/>
    </row>
    <row r="880" spans="1:595" s="268" customFormat="1" ht="68.25" customHeight="1">
      <c r="A880" s="641"/>
      <c r="B880" s="594"/>
      <c r="C880" s="642"/>
      <c r="D880" s="633"/>
      <c r="E880" s="632"/>
      <c r="F880" s="633"/>
      <c r="G880" s="633"/>
      <c r="H880" s="633"/>
      <c r="I880" s="285" t="s">
        <v>25</v>
      </c>
      <c r="J880" s="285" t="s">
        <v>402</v>
      </c>
      <c r="K880" s="275">
        <v>9990000110</v>
      </c>
      <c r="L880" s="269" t="s">
        <v>30</v>
      </c>
      <c r="M880" s="270">
        <v>2146300</v>
      </c>
      <c r="N880" s="270">
        <v>2145300.34</v>
      </c>
      <c r="O880" s="271">
        <v>2401000</v>
      </c>
      <c r="P880" s="271">
        <v>2181700</v>
      </c>
      <c r="Q880" s="271">
        <v>2181700</v>
      </c>
      <c r="R880" s="271">
        <v>2181700</v>
      </c>
      <c r="S880" s="562"/>
    </row>
    <row r="881" spans="1:19" s="268" customFormat="1" ht="66.75" customHeight="1">
      <c r="A881" s="641"/>
      <c r="B881" s="594"/>
      <c r="C881" s="642"/>
      <c r="D881" s="633"/>
      <c r="E881" s="632"/>
      <c r="F881" s="633"/>
      <c r="G881" s="633"/>
      <c r="H881" s="633"/>
      <c r="I881" s="285" t="s">
        <v>25</v>
      </c>
      <c r="J881" s="285" t="s">
        <v>402</v>
      </c>
      <c r="K881" s="275">
        <v>9990000110</v>
      </c>
      <c r="L881" s="269" t="s">
        <v>56</v>
      </c>
      <c r="M881" s="270"/>
      <c r="N881" s="270"/>
      <c r="O881" s="271"/>
      <c r="P881" s="271"/>
      <c r="Q881" s="271"/>
      <c r="R881" s="271"/>
      <c r="S881" s="562"/>
    </row>
    <row r="882" spans="1:19" s="268" customFormat="1" ht="15" customHeight="1">
      <c r="A882" s="641"/>
      <c r="B882" s="643" t="s">
        <v>31</v>
      </c>
      <c r="C882" s="642" t="s">
        <v>1767</v>
      </c>
      <c r="D882" s="633" t="s">
        <v>1763</v>
      </c>
      <c r="E882" s="644" t="s">
        <v>1768</v>
      </c>
      <c r="F882" s="633" t="s">
        <v>51</v>
      </c>
      <c r="G882" s="645" t="s">
        <v>1769</v>
      </c>
      <c r="H882" s="633" t="s">
        <v>24</v>
      </c>
      <c r="I882" s="285" t="s">
        <v>25</v>
      </c>
      <c r="J882" s="285" t="s">
        <v>402</v>
      </c>
      <c r="K882" s="275">
        <v>9990000190</v>
      </c>
      <c r="L882" s="269" t="s">
        <v>28</v>
      </c>
      <c r="M882" s="270">
        <f>M883</f>
        <v>700</v>
      </c>
      <c r="N882" s="270">
        <f t="shared" ref="N882:R882" si="140">N883</f>
        <v>2.13</v>
      </c>
      <c r="O882" s="270">
        <f t="shared" si="140"/>
        <v>1000</v>
      </c>
      <c r="P882" s="270">
        <f t="shared" si="140"/>
        <v>1000</v>
      </c>
      <c r="Q882" s="270">
        <f t="shared" si="140"/>
        <v>1000</v>
      </c>
      <c r="R882" s="270">
        <f t="shared" si="140"/>
        <v>1000</v>
      </c>
      <c r="S882" s="562">
        <v>3</v>
      </c>
    </row>
    <row r="883" spans="1:19" s="268" customFormat="1" ht="82.5" customHeight="1">
      <c r="A883" s="641"/>
      <c r="B883" s="643"/>
      <c r="C883" s="642"/>
      <c r="D883" s="633"/>
      <c r="E883" s="644"/>
      <c r="F883" s="633"/>
      <c r="G883" s="645"/>
      <c r="H883" s="633"/>
      <c r="I883" s="285" t="s">
        <v>25</v>
      </c>
      <c r="J883" s="285" t="s">
        <v>402</v>
      </c>
      <c r="K883" s="275">
        <v>9990000190</v>
      </c>
      <c r="L883" s="269" t="s">
        <v>37</v>
      </c>
      <c r="M883" s="270">
        <v>700</v>
      </c>
      <c r="N883" s="270">
        <v>2.13</v>
      </c>
      <c r="O883" s="271">
        <v>1000</v>
      </c>
      <c r="P883" s="271">
        <v>1000</v>
      </c>
      <c r="Q883" s="271">
        <v>1000</v>
      </c>
      <c r="R883" s="271">
        <v>1000</v>
      </c>
      <c r="S883" s="562"/>
    </row>
    <row r="884" spans="1:19" s="268" customFormat="1" ht="24" customHeight="1">
      <c r="A884" s="641"/>
      <c r="B884" s="593" t="s">
        <v>975</v>
      </c>
      <c r="C884" s="605" t="s">
        <v>618</v>
      </c>
      <c r="D884" s="597" t="s">
        <v>1763</v>
      </c>
      <c r="E884" s="646" t="s">
        <v>1770</v>
      </c>
      <c r="F884" s="616" t="s">
        <v>51</v>
      </c>
      <c r="G884" s="650">
        <v>45125</v>
      </c>
      <c r="H884" s="597" t="s">
        <v>24</v>
      </c>
      <c r="I884" s="284" t="s">
        <v>25</v>
      </c>
      <c r="J884" s="284" t="s">
        <v>402</v>
      </c>
      <c r="K884" s="275" t="s">
        <v>71</v>
      </c>
      <c r="L884" s="265" t="s">
        <v>28</v>
      </c>
      <c r="M884" s="271">
        <f t="shared" ref="M884:O884" si="141">M885+M886</f>
        <v>231800</v>
      </c>
      <c r="N884" s="271">
        <f t="shared" si="141"/>
        <v>231800</v>
      </c>
      <c r="O884" s="271">
        <f t="shared" si="141"/>
        <v>181200</v>
      </c>
      <c r="P884" s="271"/>
      <c r="Q884" s="271"/>
      <c r="R884" s="271"/>
      <c r="S884" s="562">
        <v>3</v>
      </c>
    </row>
    <row r="885" spans="1:19" s="268" customFormat="1" ht="82.5" customHeight="1">
      <c r="A885" s="641"/>
      <c r="B885" s="594"/>
      <c r="C885" s="606"/>
      <c r="D885" s="598"/>
      <c r="E885" s="647"/>
      <c r="F885" s="649"/>
      <c r="G885" s="651"/>
      <c r="H885" s="598"/>
      <c r="I885" s="285" t="s">
        <v>25</v>
      </c>
      <c r="J885" s="285" t="s">
        <v>402</v>
      </c>
      <c r="K885" s="275" t="s">
        <v>71</v>
      </c>
      <c r="L885" s="269" t="s">
        <v>29</v>
      </c>
      <c r="M885" s="270">
        <v>177900</v>
      </c>
      <c r="N885" s="270">
        <v>177900</v>
      </c>
      <c r="O885" s="271">
        <v>139200</v>
      </c>
      <c r="P885" s="271"/>
      <c r="Q885" s="271"/>
      <c r="R885" s="271"/>
      <c r="S885" s="562"/>
    </row>
    <row r="886" spans="1:19" s="268" customFormat="1" ht="253.5" customHeight="1">
      <c r="A886" s="641"/>
      <c r="B886" s="611"/>
      <c r="C886" s="612"/>
      <c r="D886" s="613"/>
      <c r="E886" s="648"/>
      <c r="F886" s="617"/>
      <c r="G886" s="652"/>
      <c r="H886" s="613"/>
      <c r="I886" s="285" t="s">
        <v>25</v>
      </c>
      <c r="J886" s="285" t="s">
        <v>402</v>
      </c>
      <c r="K886" s="275" t="s">
        <v>71</v>
      </c>
      <c r="L886" s="269" t="s">
        <v>30</v>
      </c>
      <c r="M886" s="270">
        <v>53900</v>
      </c>
      <c r="N886" s="270">
        <v>53900</v>
      </c>
      <c r="O886" s="271">
        <v>42000</v>
      </c>
      <c r="P886" s="271"/>
      <c r="Q886" s="271"/>
      <c r="R886" s="271"/>
      <c r="S886" s="562"/>
    </row>
    <row r="887" spans="1:19" s="274" customFormat="1" ht="42" customHeight="1">
      <c r="A887" s="641"/>
      <c r="B887" s="629" t="s">
        <v>1771</v>
      </c>
      <c r="C887" s="630" t="s">
        <v>1772</v>
      </c>
      <c r="D887" s="631" t="s">
        <v>1763</v>
      </c>
      <c r="E887" s="632" t="s">
        <v>1773</v>
      </c>
      <c r="F887" s="633" t="s">
        <v>51</v>
      </c>
      <c r="G887" s="633" t="s">
        <v>1774</v>
      </c>
      <c r="H887" s="633" t="s">
        <v>24</v>
      </c>
      <c r="I887" s="286" t="s">
        <v>25</v>
      </c>
      <c r="J887" s="286" t="s">
        <v>402</v>
      </c>
      <c r="K887" s="286" t="s">
        <v>1775</v>
      </c>
      <c r="L887" s="272" t="s">
        <v>28</v>
      </c>
      <c r="M887" s="273">
        <f>M888+M889+M890+M891+M892</f>
        <v>8472200</v>
      </c>
      <c r="N887" s="273">
        <f>N888+N889+N890+N891+N892</f>
        <v>8456985.5500000007</v>
      </c>
      <c r="O887" s="273">
        <f t="shared" ref="O887:R887" si="142">O888+O889+O890+O891+O892</f>
        <v>8882300</v>
      </c>
      <c r="P887" s="273">
        <f t="shared" si="142"/>
        <v>7897100</v>
      </c>
      <c r="Q887" s="273">
        <f t="shared" si="142"/>
        <v>7897100</v>
      </c>
      <c r="R887" s="273">
        <f t="shared" si="142"/>
        <v>7897100</v>
      </c>
      <c r="S887" s="562">
        <v>3</v>
      </c>
    </row>
    <row r="888" spans="1:19" s="268" customFormat="1" ht="12" customHeight="1">
      <c r="A888" s="641"/>
      <c r="B888" s="629"/>
      <c r="C888" s="630"/>
      <c r="D888" s="631"/>
      <c r="E888" s="632"/>
      <c r="F888" s="633"/>
      <c r="G888" s="633"/>
      <c r="H888" s="633"/>
      <c r="I888" s="275" t="s">
        <v>25</v>
      </c>
      <c r="J888" s="275" t="s">
        <v>402</v>
      </c>
      <c r="K888" s="275" t="s">
        <v>1775</v>
      </c>
      <c r="L888" s="275" t="s">
        <v>148</v>
      </c>
      <c r="M888" s="270">
        <v>5970000</v>
      </c>
      <c r="N888" s="270">
        <v>5967371.2300000004</v>
      </c>
      <c r="O888" s="271">
        <v>6489700</v>
      </c>
      <c r="P888" s="271">
        <v>5856200</v>
      </c>
      <c r="Q888" s="271">
        <v>5856200</v>
      </c>
      <c r="R888" s="271">
        <v>5856200</v>
      </c>
      <c r="S888" s="562"/>
    </row>
    <row r="889" spans="1:19" s="268" customFormat="1" ht="12" customHeight="1">
      <c r="A889" s="641"/>
      <c r="B889" s="629"/>
      <c r="C889" s="630"/>
      <c r="D889" s="631"/>
      <c r="E889" s="632"/>
      <c r="F889" s="633"/>
      <c r="G889" s="633"/>
      <c r="H889" s="633"/>
      <c r="I889" s="275" t="s">
        <v>25</v>
      </c>
      <c r="J889" s="275" t="s">
        <v>402</v>
      </c>
      <c r="K889" s="275" t="s">
        <v>1775</v>
      </c>
      <c r="L889" s="275" t="s">
        <v>150</v>
      </c>
      <c r="M889" s="270"/>
      <c r="N889" s="270"/>
      <c r="O889" s="271"/>
      <c r="P889" s="271"/>
      <c r="Q889" s="271"/>
      <c r="R889" s="271"/>
      <c r="S889" s="562"/>
    </row>
    <row r="890" spans="1:19" s="268" customFormat="1" ht="12" customHeight="1">
      <c r="A890" s="641"/>
      <c r="B890" s="629"/>
      <c r="C890" s="630"/>
      <c r="D890" s="631"/>
      <c r="E890" s="632"/>
      <c r="F890" s="633"/>
      <c r="G890" s="633"/>
      <c r="H890" s="633"/>
      <c r="I890" s="275" t="s">
        <v>25</v>
      </c>
      <c r="J890" s="275" t="s">
        <v>402</v>
      </c>
      <c r="K890" s="275" t="s">
        <v>1775</v>
      </c>
      <c r="L890" s="275" t="s">
        <v>149</v>
      </c>
      <c r="M890" s="270">
        <v>1785900</v>
      </c>
      <c r="N890" s="270">
        <v>1774147.82</v>
      </c>
      <c r="O890" s="271">
        <v>1960000</v>
      </c>
      <c r="P890" s="271">
        <v>1768600</v>
      </c>
      <c r="Q890" s="271">
        <v>1768600</v>
      </c>
      <c r="R890" s="271">
        <v>1768600</v>
      </c>
      <c r="S890" s="562"/>
    </row>
    <row r="891" spans="1:19" s="268" customFormat="1" ht="12" customHeight="1">
      <c r="A891" s="641"/>
      <c r="B891" s="629"/>
      <c r="C891" s="630"/>
      <c r="D891" s="631"/>
      <c r="E891" s="632"/>
      <c r="F891" s="633"/>
      <c r="G891" s="633"/>
      <c r="H891" s="633"/>
      <c r="I891" s="275" t="s">
        <v>25</v>
      </c>
      <c r="J891" s="275" t="s">
        <v>402</v>
      </c>
      <c r="K891" s="275" t="s">
        <v>1775</v>
      </c>
      <c r="L891" s="275" t="s">
        <v>36</v>
      </c>
      <c r="M891" s="270">
        <v>715500</v>
      </c>
      <c r="N891" s="270">
        <v>715466.5</v>
      </c>
      <c r="O891" s="271">
        <v>431600</v>
      </c>
      <c r="P891" s="271">
        <v>271300</v>
      </c>
      <c r="Q891" s="271">
        <v>271300</v>
      </c>
      <c r="R891" s="271">
        <v>271300</v>
      </c>
      <c r="S891" s="562"/>
    </row>
    <row r="892" spans="1:19" s="268" customFormat="1" ht="40.5" customHeight="1">
      <c r="A892" s="641"/>
      <c r="B892" s="629"/>
      <c r="C892" s="630"/>
      <c r="D892" s="631"/>
      <c r="E892" s="632"/>
      <c r="F892" s="633"/>
      <c r="G892" s="633"/>
      <c r="H892" s="633"/>
      <c r="I892" s="275" t="s">
        <v>25</v>
      </c>
      <c r="J892" s="275" t="s">
        <v>402</v>
      </c>
      <c r="K892" s="275" t="s">
        <v>1775</v>
      </c>
      <c r="L892" s="275" t="s">
        <v>37</v>
      </c>
      <c r="M892" s="270">
        <v>800</v>
      </c>
      <c r="N892" s="270"/>
      <c r="O892" s="271">
        <v>1000</v>
      </c>
      <c r="P892" s="271">
        <v>1000</v>
      </c>
      <c r="Q892" s="271">
        <v>1000</v>
      </c>
      <c r="R892" s="271">
        <v>1000</v>
      </c>
      <c r="S892" s="562"/>
    </row>
    <row r="893" spans="1:19" s="274" customFormat="1" ht="40.5" customHeight="1">
      <c r="A893" s="641"/>
      <c r="B893" s="621" t="s">
        <v>710</v>
      </c>
      <c r="C893" s="623" t="s">
        <v>1776</v>
      </c>
      <c r="D893" s="625" t="s">
        <v>1763</v>
      </c>
      <c r="E893" s="627" t="s">
        <v>1777</v>
      </c>
      <c r="F893" s="616" t="s">
        <v>51</v>
      </c>
      <c r="G893" s="616" t="s">
        <v>1778</v>
      </c>
      <c r="H893" s="616" t="s">
        <v>24</v>
      </c>
      <c r="I893" s="286" t="s">
        <v>25</v>
      </c>
      <c r="J893" s="286" t="s">
        <v>402</v>
      </c>
      <c r="K893" s="286" t="s">
        <v>97</v>
      </c>
      <c r="L893" s="276" t="s">
        <v>28</v>
      </c>
      <c r="M893" s="270">
        <f>M894</f>
        <v>244200</v>
      </c>
      <c r="N893" s="270">
        <f>N894</f>
        <v>244193.75</v>
      </c>
      <c r="O893" s="271"/>
      <c r="P893" s="271"/>
      <c r="Q893" s="271"/>
      <c r="R893" s="271"/>
      <c r="S893" s="583">
        <v>3</v>
      </c>
    </row>
    <row r="894" spans="1:19" s="274" customFormat="1" ht="81" customHeight="1">
      <c r="A894" s="641"/>
      <c r="B894" s="622"/>
      <c r="C894" s="624"/>
      <c r="D894" s="626"/>
      <c r="E894" s="628"/>
      <c r="F894" s="617"/>
      <c r="G894" s="617"/>
      <c r="H894" s="617"/>
      <c r="I894" s="286" t="s">
        <v>25</v>
      </c>
      <c r="J894" s="286" t="s">
        <v>402</v>
      </c>
      <c r="K894" s="286" t="s">
        <v>97</v>
      </c>
      <c r="L894" s="276" t="s">
        <v>98</v>
      </c>
      <c r="M894" s="270">
        <v>244200</v>
      </c>
      <c r="N894" s="270">
        <v>244193.75</v>
      </c>
      <c r="O894" s="271"/>
      <c r="P894" s="271"/>
      <c r="Q894" s="271"/>
      <c r="R894" s="271"/>
      <c r="S894" s="620"/>
    </row>
    <row r="895" spans="1:19" s="274" customFormat="1" ht="40.5" customHeight="1">
      <c r="A895" s="641"/>
      <c r="B895" s="621" t="s">
        <v>1260</v>
      </c>
      <c r="C895" s="623" t="s">
        <v>1779</v>
      </c>
      <c r="D895" s="625" t="s">
        <v>1763</v>
      </c>
      <c r="E895" s="627" t="s">
        <v>1780</v>
      </c>
      <c r="F895" s="616" t="s">
        <v>51</v>
      </c>
      <c r="G895" s="616" t="s">
        <v>1781</v>
      </c>
      <c r="H895" s="616" t="s">
        <v>24</v>
      </c>
      <c r="I895" s="276" t="s">
        <v>25</v>
      </c>
      <c r="J895" s="276" t="s">
        <v>86</v>
      </c>
      <c r="K895" s="276" t="s">
        <v>1782</v>
      </c>
      <c r="L895" s="276" t="s">
        <v>28</v>
      </c>
      <c r="M895" s="271">
        <f t="shared" ref="M895:N895" si="143">M896</f>
        <v>0</v>
      </c>
      <c r="N895" s="271">
        <f t="shared" si="143"/>
        <v>0</v>
      </c>
      <c r="O895" s="271">
        <f>O896</f>
        <v>6059088.6600000001</v>
      </c>
      <c r="P895" s="271">
        <f t="shared" ref="P895:Q895" si="144">P896</f>
        <v>3882900</v>
      </c>
      <c r="Q895" s="271">
        <f t="shared" si="144"/>
        <v>114076000</v>
      </c>
      <c r="R895" s="271">
        <f>R896</f>
        <v>114076000</v>
      </c>
      <c r="S895" s="583">
        <v>3</v>
      </c>
    </row>
    <row r="896" spans="1:19" s="274" customFormat="1" ht="155.25" customHeight="1">
      <c r="A896" s="641"/>
      <c r="B896" s="622"/>
      <c r="C896" s="624"/>
      <c r="D896" s="626"/>
      <c r="E896" s="628"/>
      <c r="F896" s="617"/>
      <c r="G896" s="617"/>
      <c r="H896" s="617"/>
      <c r="I896" s="276" t="s">
        <v>25</v>
      </c>
      <c r="J896" s="276" t="s">
        <v>86</v>
      </c>
      <c r="K896" s="276" t="s">
        <v>1782</v>
      </c>
      <c r="L896" s="276" t="s">
        <v>82</v>
      </c>
      <c r="M896" s="270"/>
      <c r="N896" s="270"/>
      <c r="O896" s="271">
        <v>6059088.6600000001</v>
      </c>
      <c r="P896" s="271">
        <v>3882900</v>
      </c>
      <c r="Q896" s="271">
        <v>114076000</v>
      </c>
      <c r="R896" s="271">
        <v>114076000</v>
      </c>
      <c r="S896" s="620"/>
    </row>
    <row r="897" spans="1:19" s="268" customFormat="1" ht="64.5" customHeight="1">
      <c r="A897" s="641"/>
      <c r="B897" s="593" t="s">
        <v>1264</v>
      </c>
      <c r="C897" s="605" t="s">
        <v>1783</v>
      </c>
      <c r="D897" s="597" t="s">
        <v>1763</v>
      </c>
      <c r="E897" s="607" t="s">
        <v>1784</v>
      </c>
      <c r="F897" s="597" t="s">
        <v>51</v>
      </c>
      <c r="G897" s="609">
        <v>43615</v>
      </c>
      <c r="H897" s="597" t="s">
        <v>24</v>
      </c>
      <c r="I897" s="287" t="s">
        <v>231</v>
      </c>
      <c r="J897" s="287" t="s">
        <v>25</v>
      </c>
      <c r="K897" s="287" t="s">
        <v>1785</v>
      </c>
      <c r="L897" s="264" t="s">
        <v>28</v>
      </c>
      <c r="M897" s="273">
        <f>M898</f>
        <v>4497000</v>
      </c>
      <c r="N897" s="273">
        <f>N898</f>
        <v>4497000</v>
      </c>
      <c r="O897" s="277">
        <f t="shared" ref="O897:R899" si="145">O898</f>
        <v>9397000</v>
      </c>
      <c r="P897" s="277">
        <f t="shared" si="145"/>
        <v>8927000</v>
      </c>
      <c r="Q897" s="277">
        <f t="shared" si="145"/>
        <v>8927000</v>
      </c>
      <c r="R897" s="277">
        <f t="shared" si="145"/>
        <v>8927000</v>
      </c>
      <c r="S897" s="562">
        <v>3</v>
      </c>
    </row>
    <row r="898" spans="1:19" s="268" customFormat="1" ht="18.75" customHeight="1">
      <c r="A898" s="641"/>
      <c r="B898" s="594"/>
      <c r="C898" s="606"/>
      <c r="D898" s="598"/>
      <c r="E898" s="608"/>
      <c r="F898" s="598"/>
      <c r="G898" s="610"/>
      <c r="H898" s="598"/>
      <c r="I898" s="275" t="s">
        <v>231</v>
      </c>
      <c r="J898" s="275" t="s">
        <v>25</v>
      </c>
      <c r="K898" s="275" t="s">
        <v>1785</v>
      </c>
      <c r="L898" s="269" t="s">
        <v>1786</v>
      </c>
      <c r="M898" s="271">
        <v>4497000</v>
      </c>
      <c r="N898" s="271">
        <v>4497000</v>
      </c>
      <c r="O898" s="271">
        <v>9397000</v>
      </c>
      <c r="P898" s="271">
        <v>8927000</v>
      </c>
      <c r="Q898" s="271">
        <v>8927000</v>
      </c>
      <c r="R898" s="271">
        <v>8927000</v>
      </c>
      <c r="S898" s="562"/>
    </row>
    <row r="899" spans="1:19" s="268" customFormat="1" ht="18.75" customHeight="1">
      <c r="A899" s="641"/>
      <c r="B899" s="594"/>
      <c r="C899" s="606"/>
      <c r="D899" s="598"/>
      <c r="E899" s="608"/>
      <c r="F899" s="598"/>
      <c r="G899" s="610"/>
      <c r="H899" s="598"/>
      <c r="I899" s="287" t="s">
        <v>231</v>
      </c>
      <c r="J899" s="287" t="s">
        <v>25</v>
      </c>
      <c r="K899" s="287" t="s">
        <v>1787</v>
      </c>
      <c r="L899" s="264" t="s">
        <v>28</v>
      </c>
      <c r="M899" s="273">
        <f>M900</f>
        <v>2062000</v>
      </c>
      <c r="N899" s="273">
        <f>N900</f>
        <v>2062000</v>
      </c>
      <c r="O899" s="277">
        <f t="shared" si="145"/>
        <v>418000</v>
      </c>
      <c r="P899" s="277">
        <f t="shared" si="145"/>
        <v>1449000</v>
      </c>
      <c r="Q899" s="277">
        <f t="shared" si="145"/>
        <v>2182000</v>
      </c>
      <c r="R899" s="277">
        <f t="shared" si="145"/>
        <v>2182000</v>
      </c>
      <c r="S899" s="562"/>
    </row>
    <row r="900" spans="1:19" s="268" customFormat="1" ht="18.75" customHeight="1">
      <c r="A900" s="641"/>
      <c r="B900" s="594"/>
      <c r="C900" s="606"/>
      <c r="D900" s="598"/>
      <c r="E900" s="608"/>
      <c r="F900" s="598"/>
      <c r="G900" s="610"/>
      <c r="H900" s="598"/>
      <c r="I900" s="275" t="s">
        <v>231</v>
      </c>
      <c r="J900" s="275" t="s">
        <v>25</v>
      </c>
      <c r="K900" s="275" t="s">
        <v>1787</v>
      </c>
      <c r="L900" s="269" t="s">
        <v>1786</v>
      </c>
      <c r="M900" s="271">
        <v>2062000</v>
      </c>
      <c r="N900" s="271">
        <v>2062000</v>
      </c>
      <c r="O900" s="271">
        <v>418000</v>
      </c>
      <c r="P900" s="271">
        <v>1449000</v>
      </c>
      <c r="Q900" s="271">
        <v>2182000</v>
      </c>
      <c r="R900" s="271">
        <v>2182000</v>
      </c>
      <c r="S900" s="562"/>
    </row>
    <row r="901" spans="1:19" s="268" customFormat="1" ht="18.75" customHeight="1">
      <c r="A901" s="641"/>
      <c r="B901" s="593" t="s">
        <v>1268</v>
      </c>
      <c r="C901" s="605" t="s">
        <v>618</v>
      </c>
      <c r="D901" s="597" t="s">
        <v>1763</v>
      </c>
      <c r="E901" s="614" t="s">
        <v>1788</v>
      </c>
      <c r="F901" s="616" t="s">
        <v>51</v>
      </c>
      <c r="G901" s="618">
        <v>45125</v>
      </c>
      <c r="H901" s="597" t="s">
        <v>24</v>
      </c>
      <c r="I901" s="287" t="s">
        <v>231</v>
      </c>
      <c r="J901" s="287" t="s">
        <v>26</v>
      </c>
      <c r="K901" s="275" t="s">
        <v>71</v>
      </c>
      <c r="L901" s="264" t="s">
        <v>1789</v>
      </c>
      <c r="M901" s="278">
        <f>M902</f>
        <v>954100</v>
      </c>
      <c r="N901" s="278">
        <f>N902</f>
        <v>954100</v>
      </c>
      <c r="O901" s="278">
        <f>O902</f>
        <v>772100</v>
      </c>
      <c r="P901" s="271"/>
      <c r="Q901" s="271"/>
      <c r="R901" s="271"/>
      <c r="S901" s="562">
        <v>3</v>
      </c>
    </row>
    <row r="902" spans="1:19" s="268" customFormat="1" ht="343.5" customHeight="1">
      <c r="A902" s="641"/>
      <c r="B902" s="611"/>
      <c r="C902" s="612"/>
      <c r="D902" s="613"/>
      <c r="E902" s="615"/>
      <c r="F902" s="617"/>
      <c r="G902" s="619"/>
      <c r="H902" s="613"/>
      <c r="I902" s="287" t="s">
        <v>231</v>
      </c>
      <c r="J902" s="287" t="s">
        <v>26</v>
      </c>
      <c r="K902" s="275" t="s">
        <v>71</v>
      </c>
      <c r="L902" s="264" t="s">
        <v>190</v>
      </c>
      <c r="M902" s="278">
        <v>954100</v>
      </c>
      <c r="N902" s="278">
        <v>954100</v>
      </c>
      <c r="O902" s="278">
        <v>772100</v>
      </c>
      <c r="P902" s="271"/>
      <c r="Q902" s="271"/>
      <c r="R902" s="271"/>
      <c r="S902" s="562"/>
    </row>
    <row r="903" spans="1:19" s="268" customFormat="1" ht="123.75" customHeight="1">
      <c r="A903" s="641"/>
      <c r="B903" s="593" t="s">
        <v>558</v>
      </c>
      <c r="C903" s="595" t="s">
        <v>1790</v>
      </c>
      <c r="D903" s="597" t="s">
        <v>1763</v>
      </c>
      <c r="E903" s="498" t="s">
        <v>1791</v>
      </c>
      <c r="F903" s="279" t="s">
        <v>51</v>
      </c>
      <c r="G903" s="280">
        <v>43615</v>
      </c>
      <c r="H903" s="281" t="s">
        <v>24</v>
      </c>
      <c r="I903" s="599" t="s">
        <v>231</v>
      </c>
      <c r="J903" s="599" t="s">
        <v>26</v>
      </c>
      <c r="K903" s="601" t="s">
        <v>1792</v>
      </c>
      <c r="L903" s="603" t="s">
        <v>190</v>
      </c>
      <c r="M903" s="581">
        <v>61045100</v>
      </c>
      <c r="N903" s="581">
        <v>61043587.460000001</v>
      </c>
      <c r="O903" s="282">
        <v>46670700</v>
      </c>
      <c r="P903" s="282">
        <v>23149000</v>
      </c>
      <c r="Q903" s="581">
        <v>23149000</v>
      </c>
      <c r="R903" s="581">
        <v>23149000</v>
      </c>
      <c r="S903" s="583">
        <v>3</v>
      </c>
    </row>
    <row r="904" spans="1:19" s="268" customFormat="1" ht="134.25" customHeight="1">
      <c r="A904" s="641"/>
      <c r="B904" s="594"/>
      <c r="C904" s="596"/>
      <c r="D904" s="598"/>
      <c r="E904" s="498" t="s">
        <v>1793</v>
      </c>
      <c r="F904" s="279" t="s">
        <v>51</v>
      </c>
      <c r="G904" s="280">
        <v>43636</v>
      </c>
      <c r="H904" s="281" t="s">
        <v>24</v>
      </c>
      <c r="I904" s="600"/>
      <c r="J904" s="600"/>
      <c r="K904" s="602"/>
      <c r="L904" s="604"/>
      <c r="M904" s="582"/>
      <c r="N904" s="582"/>
      <c r="O904" s="288"/>
      <c r="P904" s="288"/>
      <c r="Q904" s="582"/>
      <c r="R904" s="582"/>
      <c r="S904" s="584"/>
    </row>
    <row r="905" spans="1:19" s="283" customFormat="1" ht="28.5" customHeight="1" thickBot="1">
      <c r="A905" s="563"/>
      <c r="B905" s="564"/>
      <c r="C905" s="585" t="s">
        <v>1794</v>
      </c>
      <c r="D905" s="585"/>
      <c r="E905" s="586"/>
      <c r="F905" s="565"/>
      <c r="G905" s="566"/>
      <c r="H905" s="567"/>
      <c r="I905" s="568"/>
      <c r="J905" s="568"/>
      <c r="K905" s="568"/>
      <c r="L905" s="568"/>
      <c r="M905" s="569">
        <f>M877+M882+M887+M897+M903+M884+M901+M899+M893+M895</f>
        <v>86807000</v>
      </c>
      <c r="N905" s="569">
        <f t="shared" ref="N905:R905" si="146">N877+N882+N887+N897+N903+N884+N901+N899+N893+N895</f>
        <v>86786211.329999998</v>
      </c>
      <c r="O905" s="569">
        <f t="shared" si="146"/>
        <v>82732388.659999996</v>
      </c>
      <c r="P905" s="569">
        <f t="shared" si="146"/>
        <v>54711900</v>
      </c>
      <c r="Q905" s="569">
        <f t="shared" si="146"/>
        <v>165638000</v>
      </c>
      <c r="R905" s="569">
        <f t="shared" si="146"/>
        <v>165638000</v>
      </c>
      <c r="S905" s="570"/>
    </row>
    <row r="906" spans="1:19" s="507" customFormat="1" ht="23.25" customHeight="1">
      <c r="A906" s="31"/>
      <c r="B906" s="504"/>
      <c r="C906" s="505"/>
      <c r="D906" s="506"/>
      <c r="E906" s="505"/>
      <c r="F906" s="31"/>
      <c r="G906" s="31"/>
      <c r="H906" s="589" t="s">
        <v>1794</v>
      </c>
      <c r="I906" s="590"/>
      <c r="J906" s="590"/>
      <c r="K906" s="590"/>
      <c r="L906" s="590"/>
      <c r="M906" s="574">
        <f>M383+M387+M548+M569+M874+M905</f>
        <v>1876315903.25</v>
      </c>
      <c r="N906" s="574">
        <f t="shared" ref="N906:R906" si="147">N383+N387+N548+N569+N874+N905</f>
        <v>1787038620.0799999</v>
      </c>
      <c r="O906" s="574">
        <f t="shared" si="147"/>
        <v>2401951168.6299996</v>
      </c>
      <c r="P906" s="574">
        <f t="shared" si="147"/>
        <v>2079573009</v>
      </c>
      <c r="Q906" s="574">
        <f t="shared" si="147"/>
        <v>2104625207</v>
      </c>
      <c r="R906" s="574">
        <f t="shared" si="147"/>
        <v>2099961907</v>
      </c>
      <c r="S906" s="571"/>
    </row>
    <row r="907" spans="1:19" s="507" customFormat="1" ht="26.25" customHeight="1">
      <c r="A907" s="31"/>
      <c r="B907" s="504"/>
      <c r="C907" s="505"/>
      <c r="D907" s="506"/>
      <c r="E907" s="505"/>
      <c r="F907" s="31"/>
      <c r="G907" s="31"/>
      <c r="H907" s="591" t="s">
        <v>1798</v>
      </c>
      <c r="I907" s="592"/>
      <c r="J907" s="592"/>
      <c r="K907" s="592"/>
      <c r="L907" s="592"/>
      <c r="M907" s="575"/>
      <c r="N907" s="575"/>
      <c r="O907" s="575"/>
      <c r="P907" s="576">
        <v>27763000</v>
      </c>
      <c r="Q907" s="576">
        <v>61715800</v>
      </c>
      <c r="R907" s="576">
        <v>61715800</v>
      </c>
      <c r="S907" s="572"/>
    </row>
    <row r="908" spans="1:19" s="507" customFormat="1" ht="30.75" customHeight="1" thickBot="1">
      <c r="A908" s="31"/>
      <c r="B908" s="504"/>
      <c r="C908" s="505"/>
      <c r="D908" s="506"/>
      <c r="E908" s="505"/>
      <c r="F908" s="31"/>
      <c r="G908" s="31"/>
      <c r="H908" s="579" t="s">
        <v>1799</v>
      </c>
      <c r="I908" s="580"/>
      <c r="J908" s="580"/>
      <c r="K908" s="580"/>
      <c r="L908" s="580"/>
      <c r="M908" s="577">
        <f t="shared" ref="M908:R908" si="148">SUM(M906:M907)</f>
        <v>1876315903.25</v>
      </c>
      <c r="N908" s="577">
        <f t="shared" si="148"/>
        <v>1787038620.0799999</v>
      </c>
      <c r="O908" s="577">
        <f t="shared" si="148"/>
        <v>2401951168.6299996</v>
      </c>
      <c r="P908" s="577">
        <f>SUM(P906:P907)</f>
        <v>2107336009</v>
      </c>
      <c r="Q908" s="577">
        <f t="shared" si="148"/>
        <v>2166341007</v>
      </c>
      <c r="R908" s="577">
        <f t="shared" si="148"/>
        <v>2161677707</v>
      </c>
      <c r="S908" s="573"/>
    </row>
    <row r="909" spans="1:19" ht="30.75" customHeight="1"/>
  </sheetData>
  <mergeCells count="1525">
    <mergeCell ref="B521:B522"/>
    <mergeCell ref="D541:D546"/>
    <mergeCell ref="B543:B546"/>
    <mergeCell ref="B523:B525"/>
    <mergeCell ref="C523:C525"/>
    <mergeCell ref="D523:D525"/>
    <mergeCell ref="E523:E525"/>
    <mergeCell ref="F523:F525"/>
    <mergeCell ref="G523:G525"/>
    <mergeCell ref="H523:H525"/>
    <mergeCell ref="B526:L526"/>
    <mergeCell ref="D527:D528"/>
    <mergeCell ref="E527:E547"/>
    <mergeCell ref="F527:F547"/>
    <mergeCell ref="G527:G547"/>
    <mergeCell ref="H527:H547"/>
    <mergeCell ref="B529:B530"/>
    <mergeCell ref="C529:C530"/>
    <mergeCell ref="D529:D540"/>
    <mergeCell ref="B532:B535"/>
    <mergeCell ref="C532:C535"/>
    <mergeCell ref="B537:B538"/>
    <mergeCell ref="C537:C538"/>
    <mergeCell ref="B539:B540"/>
    <mergeCell ref="C539:C540"/>
    <mergeCell ref="C483:C485"/>
    <mergeCell ref="D483:D485"/>
    <mergeCell ref="E483:E485"/>
    <mergeCell ref="F483:F485"/>
    <mergeCell ref="G483:G485"/>
    <mergeCell ref="H483:H485"/>
    <mergeCell ref="B486:B487"/>
    <mergeCell ref="C486:C495"/>
    <mergeCell ref="D486:D495"/>
    <mergeCell ref="E486:E495"/>
    <mergeCell ref="F486:F495"/>
    <mergeCell ref="G486:G495"/>
    <mergeCell ref="H486:H495"/>
    <mergeCell ref="B488:B495"/>
    <mergeCell ref="B541:B542"/>
    <mergeCell ref="C541:C546"/>
    <mergeCell ref="B496:B502"/>
    <mergeCell ref="C496:C502"/>
    <mergeCell ref="D496:D502"/>
    <mergeCell ref="E496:E502"/>
    <mergeCell ref="F496:F502"/>
    <mergeCell ref="G496:G502"/>
    <mergeCell ref="H496:H502"/>
    <mergeCell ref="B503:B510"/>
    <mergeCell ref="C503:C522"/>
    <mergeCell ref="D503:D522"/>
    <mergeCell ref="E503:E522"/>
    <mergeCell ref="F503:F522"/>
    <mergeCell ref="G503:G522"/>
    <mergeCell ref="H503:H522"/>
    <mergeCell ref="B511:B512"/>
    <mergeCell ref="B513:B520"/>
    <mergeCell ref="I443:I445"/>
    <mergeCell ref="J443:J445"/>
    <mergeCell ref="K443:K445"/>
    <mergeCell ref="B451:B457"/>
    <mergeCell ref="C451:C477"/>
    <mergeCell ref="D451:D482"/>
    <mergeCell ref="E451:E452"/>
    <mergeCell ref="F451:F452"/>
    <mergeCell ref="G451:G452"/>
    <mergeCell ref="H451:H452"/>
    <mergeCell ref="E453:E457"/>
    <mergeCell ref="F453:F457"/>
    <mergeCell ref="G453:G457"/>
    <mergeCell ref="H453:H457"/>
    <mergeCell ref="B458:B477"/>
    <mergeCell ref="E458:E477"/>
    <mergeCell ref="F458:F477"/>
    <mergeCell ref="G458:G477"/>
    <mergeCell ref="H458:H477"/>
    <mergeCell ref="C479:C480"/>
    <mergeCell ref="E479:E480"/>
    <mergeCell ref="F479:F480"/>
    <mergeCell ref="G479:G480"/>
    <mergeCell ref="H479:H480"/>
    <mergeCell ref="C481:C482"/>
    <mergeCell ref="E481:E482"/>
    <mergeCell ref="F481:F482"/>
    <mergeCell ref="G481:G482"/>
    <mergeCell ref="H481:H482"/>
    <mergeCell ref="B437:B439"/>
    <mergeCell ref="C437:C439"/>
    <mergeCell ref="D437:D439"/>
    <mergeCell ref="E438:E439"/>
    <mergeCell ref="F438:F439"/>
    <mergeCell ref="G438:G439"/>
    <mergeCell ref="H438:H439"/>
    <mergeCell ref="B440:B442"/>
    <mergeCell ref="C440:C442"/>
    <mergeCell ref="D440:D442"/>
    <mergeCell ref="E441:E442"/>
    <mergeCell ref="F441:F442"/>
    <mergeCell ref="G441:G442"/>
    <mergeCell ref="H441:H442"/>
    <mergeCell ref="L443:L445"/>
    <mergeCell ref="B446:B448"/>
    <mergeCell ref="C446:C448"/>
    <mergeCell ref="D446:D450"/>
    <mergeCell ref="E447:E448"/>
    <mergeCell ref="F447:F448"/>
    <mergeCell ref="G447:G448"/>
    <mergeCell ref="H447:H448"/>
    <mergeCell ref="E449:E450"/>
    <mergeCell ref="F449:F450"/>
    <mergeCell ref="G449:G450"/>
    <mergeCell ref="H449:H450"/>
    <mergeCell ref="C443:C445"/>
    <mergeCell ref="D443:D444"/>
    <mergeCell ref="E443:E445"/>
    <mergeCell ref="F443:F445"/>
    <mergeCell ref="G443:G445"/>
    <mergeCell ref="H443:H445"/>
    <mergeCell ref="D401:D423"/>
    <mergeCell ref="E401:E423"/>
    <mergeCell ref="F401:F423"/>
    <mergeCell ref="G401:G423"/>
    <mergeCell ref="H401:H423"/>
    <mergeCell ref="B414:B423"/>
    <mergeCell ref="D424:D426"/>
    <mergeCell ref="E424:E426"/>
    <mergeCell ref="F424:F426"/>
    <mergeCell ref="G424:G426"/>
    <mergeCell ref="H424:H426"/>
    <mergeCell ref="B425:B426"/>
    <mergeCell ref="C425:C426"/>
    <mergeCell ref="D427:D436"/>
    <mergeCell ref="E427:E436"/>
    <mergeCell ref="F427:F436"/>
    <mergeCell ref="G427:G436"/>
    <mergeCell ref="H427:H436"/>
    <mergeCell ref="B428:B429"/>
    <mergeCell ref="C428:C429"/>
    <mergeCell ref="C430:C431"/>
    <mergeCell ref="B432:B434"/>
    <mergeCell ref="C432:C436"/>
    <mergeCell ref="B435:B436"/>
    <mergeCell ref="C385:C386"/>
    <mergeCell ref="I385:I386"/>
    <mergeCell ref="J385:J386"/>
    <mergeCell ref="K385:K386"/>
    <mergeCell ref="L385:L386"/>
    <mergeCell ref="M385:M386"/>
    <mergeCell ref="N385:N386"/>
    <mergeCell ref="O385:O386"/>
    <mergeCell ref="P385:P386"/>
    <mergeCell ref="Q385:Q386"/>
    <mergeCell ref="R385:R386"/>
    <mergeCell ref="S385:S386"/>
    <mergeCell ref="A387:C387"/>
    <mergeCell ref="A388:S388"/>
    <mergeCell ref="A389:A547"/>
    <mergeCell ref="D390:D392"/>
    <mergeCell ref="E390:E392"/>
    <mergeCell ref="F390:F392"/>
    <mergeCell ref="G390:G392"/>
    <mergeCell ref="H390:H392"/>
    <mergeCell ref="B393:B394"/>
    <mergeCell ref="C393:C394"/>
    <mergeCell ref="D393:D394"/>
    <mergeCell ref="E393:E400"/>
    <mergeCell ref="F393:F400"/>
    <mergeCell ref="G393:G400"/>
    <mergeCell ref="H393:H400"/>
    <mergeCell ref="B395:B399"/>
    <mergeCell ref="C395:C400"/>
    <mergeCell ref="D395:D400"/>
    <mergeCell ref="B401:B413"/>
    <mergeCell ref="C401:C423"/>
    <mergeCell ref="A1:S1"/>
    <mergeCell ref="A6:S6"/>
    <mergeCell ref="E12:E14"/>
    <mergeCell ref="E129:E130"/>
    <mergeCell ref="E267:E269"/>
    <mergeCell ref="E275:E282"/>
    <mergeCell ref="C275:C282"/>
    <mergeCell ref="D275:D282"/>
    <mergeCell ref="B275:B282"/>
    <mergeCell ref="A7:A382"/>
    <mergeCell ref="B186:B189"/>
    <mergeCell ref="C186:C189"/>
    <mergeCell ref="D186:D189"/>
    <mergeCell ref="E186:E189"/>
    <mergeCell ref="B320:B321"/>
    <mergeCell ref="H298:H299"/>
    <mergeCell ref="H302:H305"/>
    <mergeCell ref="F302:F305"/>
    <mergeCell ref="G302:G305"/>
    <mergeCell ref="H300:H301"/>
    <mergeCell ref="H307:H310"/>
    <mergeCell ref="F228:F229"/>
    <mergeCell ref="G228:G229"/>
    <mergeCell ref="H228:H229"/>
    <mergeCell ref="S345:S347"/>
    <mergeCell ref="K351:K355"/>
    <mergeCell ref="L351:L355"/>
    <mergeCell ref="M351:M355"/>
    <mergeCell ref="N351:N355"/>
    <mergeCell ref="Q290:Q291"/>
    <mergeCell ref="R290:R291"/>
    <mergeCell ref="S290:S291"/>
    <mergeCell ref="O290:O291"/>
    <mergeCell ref="P290:P291"/>
    <mergeCell ref="S331:S332"/>
    <mergeCell ref="L340:L342"/>
    <mergeCell ref="G317:G318"/>
    <mergeCell ref="F317:F318"/>
    <mergeCell ref="E317:E318"/>
    <mergeCell ref="G315:G316"/>
    <mergeCell ref="H315:H316"/>
    <mergeCell ref="H317:H318"/>
    <mergeCell ref="G248:G249"/>
    <mergeCell ref="G231:G232"/>
    <mergeCell ref="H231:H232"/>
    <mergeCell ref="G235:G237"/>
    <mergeCell ref="H235:H237"/>
    <mergeCell ref="C159:C166"/>
    <mergeCell ref="C345:C347"/>
    <mergeCell ref="I345:I347"/>
    <mergeCell ref="J345:J347"/>
    <mergeCell ref="K345:K347"/>
    <mergeCell ref="L345:L347"/>
    <mergeCell ref="C351:C355"/>
    <mergeCell ref="E351:E355"/>
    <mergeCell ref="F351:F355"/>
    <mergeCell ref="G351:G355"/>
    <mergeCell ref="H351:H355"/>
    <mergeCell ref="D344:D355"/>
    <mergeCell ref="I351:I355"/>
    <mergeCell ref="J351:J355"/>
    <mergeCell ref="E348:E349"/>
    <mergeCell ref="H245:H246"/>
    <mergeCell ref="F307:F310"/>
    <mergeCell ref="G307:G310"/>
    <mergeCell ref="E307:E310"/>
    <mergeCell ref="G300:G301"/>
    <mergeCell ref="D340:D342"/>
    <mergeCell ref="E340:E342"/>
    <mergeCell ref="F340:F342"/>
    <mergeCell ref="F361:F362"/>
    <mergeCell ref="G361:G362"/>
    <mergeCell ref="H361:H362"/>
    <mergeCell ref="H320:H321"/>
    <mergeCell ref="E320:E321"/>
    <mergeCell ref="F320:F321"/>
    <mergeCell ref="G320:G321"/>
    <mergeCell ref="F325:F326"/>
    <mergeCell ref="G325:G326"/>
    <mergeCell ref="G340:G342"/>
    <mergeCell ref="H340:H342"/>
    <mergeCell ref="G152:G158"/>
    <mergeCell ref="C294:C296"/>
    <mergeCell ref="E298:E299"/>
    <mergeCell ref="F298:F299"/>
    <mergeCell ref="G298:G299"/>
    <mergeCell ref="H152:H158"/>
    <mergeCell ref="C172:C176"/>
    <mergeCell ref="E172:E176"/>
    <mergeCell ref="F172:F176"/>
    <mergeCell ref="G172:G176"/>
    <mergeCell ref="H172:H176"/>
    <mergeCell ref="H216:H226"/>
    <mergeCell ref="G200:G201"/>
    <mergeCell ref="G245:G246"/>
    <mergeCell ref="D228:D229"/>
    <mergeCell ref="E228:E229"/>
    <mergeCell ref="C267:C269"/>
    <mergeCell ref="C270:C272"/>
    <mergeCell ref="B367:B368"/>
    <mergeCell ref="C367:C368"/>
    <mergeCell ref="B369:B370"/>
    <mergeCell ref="C369:C370"/>
    <mergeCell ref="B372:B373"/>
    <mergeCell ref="C372:C373"/>
    <mergeCell ref="D372:D374"/>
    <mergeCell ref="E372:E374"/>
    <mergeCell ref="F372:F374"/>
    <mergeCell ref="G372:G374"/>
    <mergeCell ref="H372:H374"/>
    <mergeCell ref="C320:C321"/>
    <mergeCell ref="D320:D321"/>
    <mergeCell ref="F331:F332"/>
    <mergeCell ref="G331:G332"/>
    <mergeCell ref="H331:H332"/>
    <mergeCell ref="E378:E380"/>
    <mergeCell ref="F378:F380"/>
    <mergeCell ref="G378:G380"/>
    <mergeCell ref="H378:H380"/>
    <mergeCell ref="D378:D380"/>
    <mergeCell ref="F322:F323"/>
    <mergeCell ref="G322:G323"/>
    <mergeCell ref="H322:H323"/>
    <mergeCell ref="H325:H326"/>
    <mergeCell ref="F327:F329"/>
    <mergeCell ref="G327:G329"/>
    <mergeCell ref="H327:H329"/>
    <mergeCell ref="F345:F347"/>
    <mergeCell ref="G345:G347"/>
    <mergeCell ref="H345:H347"/>
    <mergeCell ref="C340:C342"/>
    <mergeCell ref="H291:H293"/>
    <mergeCell ref="E284:E289"/>
    <mergeCell ref="D291:D293"/>
    <mergeCell ref="B376:B377"/>
    <mergeCell ref="B359:B360"/>
    <mergeCell ref="C359:C360"/>
    <mergeCell ref="D359:D360"/>
    <mergeCell ref="B361:B363"/>
    <mergeCell ref="C361:C363"/>
    <mergeCell ref="D361:D363"/>
    <mergeCell ref="E361:E362"/>
    <mergeCell ref="B322:B323"/>
    <mergeCell ref="C322:C323"/>
    <mergeCell ref="D322:D323"/>
    <mergeCell ref="E322:E323"/>
    <mergeCell ref="E331:E332"/>
    <mergeCell ref="B327:B328"/>
    <mergeCell ref="E327:E329"/>
    <mergeCell ref="D327:D329"/>
    <mergeCell ref="E325:E326"/>
    <mergeCell ref="B331:B332"/>
    <mergeCell ref="C331:C332"/>
    <mergeCell ref="D331:D332"/>
    <mergeCell ref="C334:C336"/>
    <mergeCell ref="B334:B336"/>
    <mergeCell ref="D334:D336"/>
    <mergeCell ref="E345:E347"/>
    <mergeCell ref="C376:C377"/>
    <mergeCell ref="D376:D377"/>
    <mergeCell ref="B364:B366"/>
    <mergeCell ref="C364:C366"/>
    <mergeCell ref="D364:D371"/>
    <mergeCell ref="B177:B178"/>
    <mergeCell ref="C177:C178"/>
    <mergeCell ref="D177:D178"/>
    <mergeCell ref="E177:E182"/>
    <mergeCell ref="D184:D185"/>
    <mergeCell ref="B184:B185"/>
    <mergeCell ref="N290:N291"/>
    <mergeCell ref="F238:F240"/>
    <mergeCell ref="G238:G240"/>
    <mergeCell ref="H238:H240"/>
    <mergeCell ref="B231:B232"/>
    <mergeCell ref="C231:C232"/>
    <mergeCell ref="E208:E210"/>
    <mergeCell ref="F208:F210"/>
    <mergeCell ref="G208:G210"/>
    <mergeCell ref="H208:H210"/>
    <mergeCell ref="E216:E226"/>
    <mergeCell ref="F216:F226"/>
    <mergeCell ref="G216:G226"/>
    <mergeCell ref="D231:D232"/>
    <mergeCell ref="B193:B194"/>
    <mergeCell ref="D193:D194"/>
    <mergeCell ref="E193:E194"/>
    <mergeCell ref="F193:F194"/>
    <mergeCell ref="B283:B289"/>
    <mergeCell ref="C283:C289"/>
    <mergeCell ref="B290:B293"/>
    <mergeCell ref="C290:C293"/>
    <mergeCell ref="M290:M291"/>
    <mergeCell ref="E291:E293"/>
    <mergeCell ref="F291:F293"/>
    <mergeCell ref="G291:G293"/>
    <mergeCell ref="S177:S178"/>
    <mergeCell ref="E204:E205"/>
    <mergeCell ref="F204:F205"/>
    <mergeCell ref="G204:G205"/>
    <mergeCell ref="H204:H205"/>
    <mergeCell ref="L177:L178"/>
    <mergeCell ref="M177:M178"/>
    <mergeCell ref="N177:N178"/>
    <mergeCell ref="O177:O178"/>
    <mergeCell ref="P177:P178"/>
    <mergeCell ref="Q177:Q178"/>
    <mergeCell ref="F177:F182"/>
    <mergeCell ref="G177:G182"/>
    <mergeCell ref="H177:H182"/>
    <mergeCell ref="I177:I178"/>
    <mergeCell ref="J177:J178"/>
    <mergeCell ref="K177:K178"/>
    <mergeCell ref="E184:E185"/>
    <mergeCell ref="R177:R178"/>
    <mergeCell ref="F184:F185"/>
    <mergeCell ref="G184:G185"/>
    <mergeCell ref="H184:H185"/>
    <mergeCell ref="F196:F197"/>
    <mergeCell ref="G196:G197"/>
    <mergeCell ref="S142:S143"/>
    <mergeCell ref="B142:B143"/>
    <mergeCell ref="C142:C143"/>
    <mergeCell ref="D142:D143"/>
    <mergeCell ref="I142:I143"/>
    <mergeCell ref="J142:J143"/>
    <mergeCell ref="K142:K143"/>
    <mergeCell ref="L142:L143"/>
    <mergeCell ref="M142:M143"/>
    <mergeCell ref="N142:N143"/>
    <mergeCell ref="O142:O143"/>
    <mergeCell ref="P142:P143"/>
    <mergeCell ref="S144:S145"/>
    <mergeCell ref="C150:C151"/>
    <mergeCell ref="D150:D151"/>
    <mergeCell ref="I150:I151"/>
    <mergeCell ref="J150:J151"/>
    <mergeCell ref="K150:K151"/>
    <mergeCell ref="L150:L151"/>
    <mergeCell ref="M150:M151"/>
    <mergeCell ref="N150:N151"/>
    <mergeCell ref="L144:L145"/>
    <mergeCell ref="M144:M145"/>
    <mergeCell ref="N144:N145"/>
    <mergeCell ref="O144:O145"/>
    <mergeCell ref="P144:P145"/>
    <mergeCell ref="Q144:Q145"/>
    <mergeCell ref="O150:O151"/>
    <mergeCell ref="R150:R151"/>
    <mergeCell ref="S150:S151"/>
    <mergeCell ref="M140:M141"/>
    <mergeCell ref="N140:N141"/>
    <mergeCell ref="O140:O141"/>
    <mergeCell ref="P140:P141"/>
    <mergeCell ref="Q140:Q141"/>
    <mergeCell ref="R140:R141"/>
    <mergeCell ref="G140:G151"/>
    <mergeCell ref="H140:H151"/>
    <mergeCell ref="I140:I141"/>
    <mergeCell ref="J140:J141"/>
    <mergeCell ref="K140:K141"/>
    <mergeCell ref="L140:L141"/>
    <mergeCell ref="Q142:Q143"/>
    <mergeCell ref="R142:R143"/>
    <mergeCell ref="I144:I145"/>
    <mergeCell ref="J144:J145"/>
    <mergeCell ref="K144:K145"/>
    <mergeCell ref="R144:R145"/>
    <mergeCell ref="P150:P151"/>
    <mergeCell ref="Q150:Q151"/>
    <mergeCell ref="G106:G108"/>
    <mergeCell ref="H106:H109"/>
    <mergeCell ref="E93:E98"/>
    <mergeCell ref="C99:C104"/>
    <mergeCell ref="E100:E102"/>
    <mergeCell ref="C105:C109"/>
    <mergeCell ref="E106:E109"/>
    <mergeCell ref="C128:C130"/>
    <mergeCell ref="B124:B126"/>
    <mergeCell ref="C124:C126"/>
    <mergeCell ref="D124:D126"/>
    <mergeCell ref="E125:E126"/>
    <mergeCell ref="G121:G123"/>
    <mergeCell ref="H121:H123"/>
    <mergeCell ref="B111:B113"/>
    <mergeCell ref="C111:C113"/>
    <mergeCell ref="D111:D113"/>
    <mergeCell ref="E111:E113"/>
    <mergeCell ref="F111:F113"/>
    <mergeCell ref="G111:G113"/>
    <mergeCell ref="H111:H113"/>
    <mergeCell ref="D120:D123"/>
    <mergeCell ref="E121:E123"/>
    <mergeCell ref="S88:S89"/>
    <mergeCell ref="C90:C91"/>
    <mergeCell ref="I90:I91"/>
    <mergeCell ref="J90:J91"/>
    <mergeCell ref="P77:P78"/>
    <mergeCell ref="Q77:Q78"/>
    <mergeCell ref="R77:R78"/>
    <mergeCell ref="S77:S78"/>
    <mergeCell ref="I88:I89"/>
    <mergeCell ref="J88:J89"/>
    <mergeCell ref="K88:K89"/>
    <mergeCell ref="L88:L89"/>
    <mergeCell ref="M88:M89"/>
    <mergeCell ref="N88:N89"/>
    <mergeCell ref="F77:F89"/>
    <mergeCell ref="G77:G89"/>
    <mergeCell ref="H77:H89"/>
    <mergeCell ref="M77:M78"/>
    <mergeCell ref="N77:N78"/>
    <mergeCell ref="O77:O78"/>
    <mergeCell ref="O88:O89"/>
    <mergeCell ref="C77:C89"/>
    <mergeCell ref="E77:E89"/>
    <mergeCell ref="D77:D78"/>
    <mergeCell ref="P88:P89"/>
    <mergeCell ref="Q88:Q89"/>
    <mergeCell ref="R88:R89"/>
    <mergeCell ref="G58:G60"/>
    <mergeCell ref="H58:H60"/>
    <mergeCell ref="B61:B62"/>
    <mergeCell ref="S15:S18"/>
    <mergeCell ref="B21:B23"/>
    <mergeCell ref="C21:C23"/>
    <mergeCell ref="E21:E23"/>
    <mergeCell ref="H21:H23"/>
    <mergeCell ref="M15:M18"/>
    <mergeCell ref="N15:N18"/>
    <mergeCell ref="O15:O18"/>
    <mergeCell ref="P15:P18"/>
    <mergeCell ref="Q15:Q18"/>
    <mergeCell ref="R15:R18"/>
    <mergeCell ref="G15:G20"/>
    <mergeCell ref="H15:H20"/>
    <mergeCell ref="I15:I18"/>
    <mergeCell ref="J15:J18"/>
    <mergeCell ref="K15:K18"/>
    <mergeCell ref="L15:L18"/>
    <mergeCell ref="B15:B20"/>
    <mergeCell ref="C15:C20"/>
    <mergeCell ref="D15:D19"/>
    <mergeCell ref="E15:E20"/>
    <mergeCell ref="F15:F20"/>
    <mergeCell ref="F41:F42"/>
    <mergeCell ref="E46:E47"/>
    <mergeCell ref="F46:F47"/>
    <mergeCell ref="E34:E37"/>
    <mergeCell ref="F34:F37"/>
    <mergeCell ref="E7:E10"/>
    <mergeCell ref="F7:F10"/>
    <mergeCell ref="G7:G10"/>
    <mergeCell ref="B12:B14"/>
    <mergeCell ref="C12:C14"/>
    <mergeCell ref="B43:B44"/>
    <mergeCell ref="C43:C44"/>
    <mergeCell ref="D43:D44"/>
    <mergeCell ref="E43:E44"/>
    <mergeCell ref="F43:F44"/>
    <mergeCell ref="D12:D14"/>
    <mergeCell ref="G193:G194"/>
    <mergeCell ref="H193:H194"/>
    <mergeCell ref="B196:B197"/>
    <mergeCell ref="D196:D197"/>
    <mergeCell ref="E196:E197"/>
    <mergeCell ref="H25:H28"/>
    <mergeCell ref="B24:B28"/>
    <mergeCell ref="E25:E28"/>
    <mergeCell ref="F25:F28"/>
    <mergeCell ref="G25:G28"/>
    <mergeCell ref="G46:G47"/>
    <mergeCell ref="H46:H47"/>
    <mergeCell ref="C67:C70"/>
    <mergeCell ref="D67:D70"/>
    <mergeCell ref="E67:E70"/>
    <mergeCell ref="C61:C62"/>
    <mergeCell ref="E61:E62"/>
    <mergeCell ref="B67:B70"/>
    <mergeCell ref="G67:G70"/>
    <mergeCell ref="H67:H70"/>
    <mergeCell ref="D64:D66"/>
    <mergeCell ref="A2:A4"/>
    <mergeCell ref="B2:B4"/>
    <mergeCell ref="C2:C4"/>
    <mergeCell ref="D2:D4"/>
    <mergeCell ref="E2:E4"/>
    <mergeCell ref="F2:F4"/>
    <mergeCell ref="M2:R2"/>
    <mergeCell ref="S2:S4"/>
    <mergeCell ref="M3:N3"/>
    <mergeCell ref="O3:O4"/>
    <mergeCell ref="P3:P4"/>
    <mergeCell ref="Q3:R3"/>
    <mergeCell ref="G2:G4"/>
    <mergeCell ref="H2:H4"/>
    <mergeCell ref="I2:I4"/>
    <mergeCell ref="J2:J4"/>
    <mergeCell ref="K2:K4"/>
    <mergeCell ref="L2:L4"/>
    <mergeCell ref="B144:B145"/>
    <mergeCell ref="C144:C145"/>
    <mergeCell ref="D144:D145"/>
    <mergeCell ref="B120:B123"/>
    <mergeCell ref="C120:C123"/>
    <mergeCell ref="H7:H10"/>
    <mergeCell ref="H196:H197"/>
    <mergeCell ref="E248:E249"/>
    <mergeCell ref="D248:D249"/>
    <mergeCell ref="F248:F249"/>
    <mergeCell ref="H248:H249"/>
    <mergeCell ref="D245:D246"/>
    <mergeCell ref="E245:E246"/>
    <mergeCell ref="F245:F246"/>
    <mergeCell ref="D198:D199"/>
    <mergeCell ref="E198:E199"/>
    <mergeCell ref="F198:F199"/>
    <mergeCell ref="G198:G199"/>
    <mergeCell ref="H198:H199"/>
    <mergeCell ref="H200:H201"/>
    <mergeCell ref="E231:E232"/>
    <mergeCell ref="F231:F232"/>
    <mergeCell ref="F200:F201"/>
    <mergeCell ref="H34:H37"/>
    <mergeCell ref="G34:G37"/>
    <mergeCell ref="G41:G42"/>
    <mergeCell ref="H41:H42"/>
    <mergeCell ref="G43:G44"/>
    <mergeCell ref="H43:H44"/>
    <mergeCell ref="C7:C10"/>
    <mergeCell ref="B7:B10"/>
    <mergeCell ref="D7:D10"/>
    <mergeCell ref="F61:F62"/>
    <mergeCell ref="G61:G62"/>
    <mergeCell ref="H61:H62"/>
    <mergeCell ref="F58:F60"/>
    <mergeCell ref="B58:B60"/>
    <mergeCell ref="C58:C60"/>
    <mergeCell ref="D58:D60"/>
    <mergeCell ref="E58:E60"/>
    <mergeCell ref="F67:F70"/>
    <mergeCell ref="B302:B303"/>
    <mergeCell ref="E302:E305"/>
    <mergeCell ref="E300:E301"/>
    <mergeCell ref="C304:C305"/>
    <mergeCell ref="C302:C303"/>
    <mergeCell ref="B304:B305"/>
    <mergeCell ref="E295:E296"/>
    <mergeCell ref="B73:B75"/>
    <mergeCell ref="C73:C75"/>
    <mergeCell ref="D73:D75"/>
    <mergeCell ref="B131:B132"/>
    <mergeCell ref="B267:B269"/>
    <mergeCell ref="B270:B272"/>
    <mergeCell ref="B235:B237"/>
    <mergeCell ref="B200:B201"/>
    <mergeCell ref="D200:D201"/>
    <mergeCell ref="E200:E201"/>
    <mergeCell ref="B198:B199"/>
    <mergeCell ref="B140:B141"/>
    <mergeCell ref="C140:C141"/>
    <mergeCell ref="D140:D141"/>
    <mergeCell ref="E140:E151"/>
    <mergeCell ref="B77:B78"/>
    <mergeCell ref="B45:B47"/>
    <mergeCell ref="C45:C47"/>
    <mergeCell ref="C48:C50"/>
    <mergeCell ref="B29:B32"/>
    <mergeCell ref="E30:E32"/>
    <mergeCell ref="B38:B41"/>
    <mergeCell ref="C38:C41"/>
    <mergeCell ref="E38:E40"/>
    <mergeCell ref="E41:E42"/>
    <mergeCell ref="E48:E50"/>
    <mergeCell ref="D48:D50"/>
    <mergeCell ref="C53:C54"/>
    <mergeCell ref="E53:E54"/>
    <mergeCell ref="E315:E316"/>
    <mergeCell ref="F300:F301"/>
    <mergeCell ref="D238:D240"/>
    <mergeCell ref="E238:E240"/>
    <mergeCell ref="F235:F237"/>
    <mergeCell ref="F106:F109"/>
    <mergeCell ref="C152:C158"/>
    <mergeCell ref="E152:E158"/>
    <mergeCell ref="F152:F158"/>
    <mergeCell ref="F121:F123"/>
    <mergeCell ref="C135:C136"/>
    <mergeCell ref="C235:C237"/>
    <mergeCell ref="D235:D237"/>
    <mergeCell ref="E235:E237"/>
    <mergeCell ref="D159:D166"/>
    <mergeCell ref="C131:C132"/>
    <mergeCell ref="D131:D132"/>
    <mergeCell ref="D315:D318"/>
    <mergeCell ref="F315:F316"/>
    <mergeCell ref="A553:A555"/>
    <mergeCell ref="B553:B555"/>
    <mergeCell ref="C553:C555"/>
    <mergeCell ref="E554:E555"/>
    <mergeCell ref="F554:F555"/>
    <mergeCell ref="G554:G555"/>
    <mergeCell ref="A562:A564"/>
    <mergeCell ref="B562:B564"/>
    <mergeCell ref="C562:C564"/>
    <mergeCell ref="D562:D564"/>
    <mergeCell ref="E562:E564"/>
    <mergeCell ref="F562:F564"/>
    <mergeCell ref="G562:G564"/>
    <mergeCell ref="D324:D325"/>
    <mergeCell ref="I340:I342"/>
    <mergeCell ref="J340:J342"/>
    <mergeCell ref="K340:K342"/>
    <mergeCell ref="A549:S549"/>
    <mergeCell ref="A550:A552"/>
    <mergeCell ref="B550:B552"/>
    <mergeCell ref="C550:C552"/>
    <mergeCell ref="E550:E552"/>
    <mergeCell ref="F550:F552"/>
    <mergeCell ref="G550:G552"/>
    <mergeCell ref="A384:S384"/>
    <mergeCell ref="A385:A386"/>
    <mergeCell ref="B385:B386"/>
    <mergeCell ref="A383:C383"/>
    <mergeCell ref="E364:E371"/>
    <mergeCell ref="F364:F371"/>
    <mergeCell ref="G364:G371"/>
    <mergeCell ref="H364:H371"/>
    <mergeCell ref="A565:A568"/>
    <mergeCell ref="B565:B568"/>
    <mergeCell ref="C565:C568"/>
    <mergeCell ref="D565:D568"/>
    <mergeCell ref="E565:E567"/>
    <mergeCell ref="A569:C569"/>
    <mergeCell ref="A570:S570"/>
    <mergeCell ref="A571:A874"/>
    <mergeCell ref="B571:L571"/>
    <mergeCell ref="B572:B573"/>
    <mergeCell ref="C572:C573"/>
    <mergeCell ref="D572:D573"/>
    <mergeCell ref="B574:B575"/>
    <mergeCell ref="C574:C575"/>
    <mergeCell ref="D574:D575"/>
    <mergeCell ref="E574:E575"/>
    <mergeCell ref="F574:F575"/>
    <mergeCell ref="G574:G575"/>
    <mergeCell ref="H574:H575"/>
    <mergeCell ref="B576:B577"/>
    <mergeCell ref="C576:C577"/>
    <mergeCell ref="D576:D577"/>
    <mergeCell ref="B578:B580"/>
    <mergeCell ref="C578:C580"/>
    <mergeCell ref="E586:E587"/>
    <mergeCell ref="F586:F587"/>
    <mergeCell ref="G586:G587"/>
    <mergeCell ref="H586:H587"/>
    <mergeCell ref="B588:B593"/>
    <mergeCell ref="C588:C593"/>
    <mergeCell ref="D588:D593"/>
    <mergeCell ref="E588:E593"/>
    <mergeCell ref="F588:F593"/>
    <mergeCell ref="G588:G593"/>
    <mergeCell ref="H588:H593"/>
    <mergeCell ref="D578:D580"/>
    <mergeCell ref="B581:B582"/>
    <mergeCell ref="C581:C582"/>
    <mergeCell ref="D581:D582"/>
    <mergeCell ref="B583:B584"/>
    <mergeCell ref="C583:C584"/>
    <mergeCell ref="D583:D584"/>
    <mergeCell ref="B585:B587"/>
    <mergeCell ref="C585:C587"/>
    <mergeCell ref="D585:D587"/>
    <mergeCell ref="R588:R592"/>
    <mergeCell ref="S588:S592"/>
    <mergeCell ref="B594:B595"/>
    <mergeCell ref="C594:C595"/>
    <mergeCell ref="D594:D597"/>
    <mergeCell ref="E594:E595"/>
    <mergeCell ref="F594:F595"/>
    <mergeCell ref="G594:G595"/>
    <mergeCell ref="H594:H595"/>
    <mergeCell ref="B596:B597"/>
    <mergeCell ref="C596:C597"/>
    <mergeCell ref="E596:E597"/>
    <mergeCell ref="F596:F597"/>
    <mergeCell ref="G596:G597"/>
    <mergeCell ref="H596:H597"/>
    <mergeCell ref="I588:I592"/>
    <mergeCell ref="J588:J592"/>
    <mergeCell ref="K588:K592"/>
    <mergeCell ref="L588:L592"/>
    <mergeCell ref="M588:M592"/>
    <mergeCell ref="N588:N592"/>
    <mergeCell ref="O588:O592"/>
    <mergeCell ref="P588:P592"/>
    <mergeCell ref="Q588:Q592"/>
    <mergeCell ref="B604:B605"/>
    <mergeCell ref="C604:C605"/>
    <mergeCell ref="D604:D605"/>
    <mergeCell ref="E604:E605"/>
    <mergeCell ref="F604:F605"/>
    <mergeCell ref="G604:G605"/>
    <mergeCell ref="H604:H605"/>
    <mergeCell ref="B606:B607"/>
    <mergeCell ref="C606:C607"/>
    <mergeCell ref="D606:D607"/>
    <mergeCell ref="B598:B601"/>
    <mergeCell ref="C598:C601"/>
    <mergeCell ref="D599:D601"/>
    <mergeCell ref="E599:E601"/>
    <mergeCell ref="F599:F601"/>
    <mergeCell ref="G599:G601"/>
    <mergeCell ref="H599:H601"/>
    <mergeCell ref="B602:B603"/>
    <mergeCell ref="C602:C603"/>
    <mergeCell ref="D602:D603"/>
    <mergeCell ref="E602:E603"/>
    <mergeCell ref="F602:F603"/>
    <mergeCell ref="G602:G603"/>
    <mergeCell ref="H602:H603"/>
    <mergeCell ref="K609:K610"/>
    <mergeCell ref="L609:L610"/>
    <mergeCell ref="M609:M610"/>
    <mergeCell ref="N609:N610"/>
    <mergeCell ref="O609:O610"/>
    <mergeCell ref="P609:P610"/>
    <mergeCell ref="Q609:Q610"/>
    <mergeCell ref="R609:R610"/>
    <mergeCell ref="S609:S610"/>
    <mergeCell ref="B608:B610"/>
    <mergeCell ref="C608:C610"/>
    <mergeCell ref="D608:D610"/>
    <mergeCell ref="E608:E610"/>
    <mergeCell ref="F608:F610"/>
    <mergeCell ref="G608:G610"/>
    <mergeCell ref="H608:H610"/>
    <mergeCell ref="I609:I610"/>
    <mergeCell ref="J609:J610"/>
    <mergeCell ref="B616:B617"/>
    <mergeCell ref="C616:C617"/>
    <mergeCell ref="D616:D617"/>
    <mergeCell ref="E616:E617"/>
    <mergeCell ref="F616:F617"/>
    <mergeCell ref="G616:G617"/>
    <mergeCell ref="H616:H617"/>
    <mergeCell ref="B618:B619"/>
    <mergeCell ref="C618:C619"/>
    <mergeCell ref="D618:D619"/>
    <mergeCell ref="E618:E619"/>
    <mergeCell ref="F618:F619"/>
    <mergeCell ref="G618:G619"/>
    <mergeCell ref="H618:H619"/>
    <mergeCell ref="B611:B612"/>
    <mergeCell ref="C611:C612"/>
    <mergeCell ref="D611:D612"/>
    <mergeCell ref="E611:E612"/>
    <mergeCell ref="F611:F612"/>
    <mergeCell ref="G611:G612"/>
    <mergeCell ref="H611:H612"/>
    <mergeCell ref="B613:B615"/>
    <mergeCell ref="C613:C615"/>
    <mergeCell ref="D613:D615"/>
    <mergeCell ref="P629:P630"/>
    <mergeCell ref="Q629:Q630"/>
    <mergeCell ref="R629:R630"/>
    <mergeCell ref="I623:I624"/>
    <mergeCell ref="J623:J624"/>
    <mergeCell ref="K623:K624"/>
    <mergeCell ref="L623:L624"/>
    <mergeCell ref="M623:M624"/>
    <mergeCell ref="N623:N624"/>
    <mergeCell ref="O623:O624"/>
    <mergeCell ref="P623:P624"/>
    <mergeCell ref="Q623:Q624"/>
    <mergeCell ref="B620:B621"/>
    <mergeCell ref="C620:C621"/>
    <mergeCell ref="D620:D621"/>
    <mergeCell ref="E620:E621"/>
    <mergeCell ref="F620:F621"/>
    <mergeCell ref="G620:G621"/>
    <mergeCell ref="H620:H621"/>
    <mergeCell ref="B622:B624"/>
    <mergeCell ref="C622:C624"/>
    <mergeCell ref="D622:D624"/>
    <mergeCell ref="S629:S630"/>
    <mergeCell ref="B632:B633"/>
    <mergeCell ref="C632:C633"/>
    <mergeCell ref="D632:D633"/>
    <mergeCell ref="B634:B635"/>
    <mergeCell ref="C634:C635"/>
    <mergeCell ref="D634:D635"/>
    <mergeCell ref="E634:E635"/>
    <mergeCell ref="F634:F635"/>
    <mergeCell ref="G634:G635"/>
    <mergeCell ref="H634:H635"/>
    <mergeCell ref="R623:R624"/>
    <mergeCell ref="B625:B626"/>
    <mergeCell ref="C625:C626"/>
    <mergeCell ref="D625:D626"/>
    <mergeCell ref="B627:B628"/>
    <mergeCell ref="C627:C628"/>
    <mergeCell ref="D627:D628"/>
    <mergeCell ref="B629:B631"/>
    <mergeCell ref="C629:C631"/>
    <mergeCell ref="D629:D631"/>
    <mergeCell ref="E629:E630"/>
    <mergeCell ref="F629:F630"/>
    <mergeCell ref="G629:G630"/>
    <mergeCell ref="H629:H630"/>
    <mergeCell ref="I629:I630"/>
    <mergeCell ref="J629:J630"/>
    <mergeCell ref="K629:K630"/>
    <mergeCell ref="L629:L630"/>
    <mergeCell ref="M629:M630"/>
    <mergeCell ref="N629:N630"/>
    <mergeCell ref="O629:O630"/>
    <mergeCell ref="B636:B637"/>
    <mergeCell ref="C636:C637"/>
    <mergeCell ref="D636:D637"/>
    <mergeCell ref="E636:E637"/>
    <mergeCell ref="F636:F637"/>
    <mergeCell ref="G636:G637"/>
    <mergeCell ref="H636:H637"/>
    <mergeCell ref="B638:B641"/>
    <mergeCell ref="C638:C641"/>
    <mergeCell ref="D638:D639"/>
    <mergeCell ref="E638:E639"/>
    <mergeCell ref="F638:F639"/>
    <mergeCell ref="G638:G639"/>
    <mergeCell ref="H638:H639"/>
    <mergeCell ref="D640:D641"/>
    <mergeCell ref="E640:E641"/>
    <mergeCell ref="F640:F641"/>
    <mergeCell ref="G640:G641"/>
    <mergeCell ref="H640:H641"/>
    <mergeCell ref="K643:K647"/>
    <mergeCell ref="L643:L647"/>
    <mergeCell ref="M643:M647"/>
    <mergeCell ref="N643:N647"/>
    <mergeCell ref="O643:O647"/>
    <mergeCell ref="P643:P647"/>
    <mergeCell ref="Q643:Q647"/>
    <mergeCell ref="R643:R647"/>
    <mergeCell ref="S643:S647"/>
    <mergeCell ref="B642:B647"/>
    <mergeCell ref="C642:C647"/>
    <mergeCell ref="D642:D647"/>
    <mergeCell ref="E642:E647"/>
    <mergeCell ref="F642:F647"/>
    <mergeCell ref="G642:G647"/>
    <mergeCell ref="H642:H647"/>
    <mergeCell ref="I643:I647"/>
    <mergeCell ref="J643:J647"/>
    <mergeCell ref="B655:B656"/>
    <mergeCell ref="C655:C659"/>
    <mergeCell ref="D655:D659"/>
    <mergeCell ref="E655:E659"/>
    <mergeCell ref="F655:F659"/>
    <mergeCell ref="G655:G659"/>
    <mergeCell ref="H655:H659"/>
    <mergeCell ref="B657:B658"/>
    <mergeCell ref="B660:B661"/>
    <mergeCell ref="C660:C661"/>
    <mergeCell ref="D660:D661"/>
    <mergeCell ref="B648:B651"/>
    <mergeCell ref="C648:C651"/>
    <mergeCell ref="D648:D651"/>
    <mergeCell ref="E648:E651"/>
    <mergeCell ref="F648:F651"/>
    <mergeCell ref="G648:G651"/>
    <mergeCell ref="H648:H651"/>
    <mergeCell ref="B652:B654"/>
    <mergeCell ref="C652:C654"/>
    <mergeCell ref="D652:D654"/>
    <mergeCell ref="E652:E654"/>
    <mergeCell ref="F652:F654"/>
    <mergeCell ref="G652:G654"/>
    <mergeCell ref="H652:H654"/>
    <mergeCell ref="G675:G676"/>
    <mergeCell ref="H675:H676"/>
    <mergeCell ref="B666:B668"/>
    <mergeCell ref="C666:C668"/>
    <mergeCell ref="D666:D668"/>
    <mergeCell ref="E667:E668"/>
    <mergeCell ref="F667:F668"/>
    <mergeCell ref="G667:G668"/>
    <mergeCell ref="H667:H668"/>
    <mergeCell ref="B669:B670"/>
    <mergeCell ref="C669:C670"/>
    <mergeCell ref="D669:D670"/>
    <mergeCell ref="E669:E670"/>
    <mergeCell ref="F669:F670"/>
    <mergeCell ref="G669:G670"/>
    <mergeCell ref="H669:H670"/>
    <mergeCell ref="B662:B663"/>
    <mergeCell ref="C662:C663"/>
    <mergeCell ref="D662:D663"/>
    <mergeCell ref="E662:E663"/>
    <mergeCell ref="F662:F663"/>
    <mergeCell ref="G662:G663"/>
    <mergeCell ref="H662:H663"/>
    <mergeCell ref="B664:B665"/>
    <mergeCell ref="C664:C665"/>
    <mergeCell ref="D664:D665"/>
    <mergeCell ref="B677:B678"/>
    <mergeCell ref="C677:C680"/>
    <mergeCell ref="D677:D680"/>
    <mergeCell ref="E677:E680"/>
    <mergeCell ref="F677:F680"/>
    <mergeCell ref="G677:G680"/>
    <mergeCell ref="H677:H680"/>
    <mergeCell ref="B681:B682"/>
    <mergeCell ref="C681:C684"/>
    <mergeCell ref="D681:D684"/>
    <mergeCell ref="E681:E684"/>
    <mergeCell ref="F681:F684"/>
    <mergeCell ref="G681:G684"/>
    <mergeCell ref="H681:H684"/>
    <mergeCell ref="B671:B672"/>
    <mergeCell ref="C671:C672"/>
    <mergeCell ref="D671:D672"/>
    <mergeCell ref="E671:E672"/>
    <mergeCell ref="F671:F672"/>
    <mergeCell ref="G671:G672"/>
    <mergeCell ref="H671:H672"/>
    <mergeCell ref="B673:B674"/>
    <mergeCell ref="C673:C674"/>
    <mergeCell ref="D673:D676"/>
    <mergeCell ref="E673:E674"/>
    <mergeCell ref="F673:F674"/>
    <mergeCell ref="G673:G674"/>
    <mergeCell ref="H673:H674"/>
    <mergeCell ref="B675:B676"/>
    <mergeCell ref="C675:C676"/>
    <mergeCell ref="E675:E676"/>
    <mergeCell ref="F675:F676"/>
    <mergeCell ref="B694:B695"/>
    <mergeCell ref="C694:C695"/>
    <mergeCell ref="D694:D695"/>
    <mergeCell ref="E694:E695"/>
    <mergeCell ref="F694:F695"/>
    <mergeCell ref="G694:G695"/>
    <mergeCell ref="H694:H695"/>
    <mergeCell ref="B696:B697"/>
    <mergeCell ref="C696:C697"/>
    <mergeCell ref="D696:D697"/>
    <mergeCell ref="B685:B686"/>
    <mergeCell ref="C685:C688"/>
    <mergeCell ref="D685:D688"/>
    <mergeCell ref="E685:E688"/>
    <mergeCell ref="F685:F688"/>
    <mergeCell ref="G685:G688"/>
    <mergeCell ref="H685:H688"/>
    <mergeCell ref="B689:B693"/>
    <mergeCell ref="C689:C690"/>
    <mergeCell ref="D689:D693"/>
    <mergeCell ref="E689:E690"/>
    <mergeCell ref="F689:F690"/>
    <mergeCell ref="G689:G690"/>
    <mergeCell ref="H689:H690"/>
    <mergeCell ref="E691:E693"/>
    <mergeCell ref="F691:F693"/>
    <mergeCell ref="G691:G693"/>
    <mergeCell ref="H691:H693"/>
    <mergeCell ref="B702:B703"/>
    <mergeCell ref="C702:C703"/>
    <mergeCell ref="D702:D705"/>
    <mergeCell ref="E702:E703"/>
    <mergeCell ref="F702:F703"/>
    <mergeCell ref="G702:G703"/>
    <mergeCell ref="H702:H703"/>
    <mergeCell ref="B704:B705"/>
    <mergeCell ref="C704:C705"/>
    <mergeCell ref="E704:E705"/>
    <mergeCell ref="F704:F705"/>
    <mergeCell ref="G704:G705"/>
    <mergeCell ref="H704:H705"/>
    <mergeCell ref="B698:B699"/>
    <mergeCell ref="C698:C699"/>
    <mergeCell ref="D698:D699"/>
    <mergeCell ref="E698:E699"/>
    <mergeCell ref="F698:F699"/>
    <mergeCell ref="G698:G699"/>
    <mergeCell ref="H698:H699"/>
    <mergeCell ref="B700:B701"/>
    <mergeCell ref="C700:C701"/>
    <mergeCell ref="D700:D701"/>
    <mergeCell ref="H708:H709"/>
    <mergeCell ref="B710:B711"/>
    <mergeCell ref="C710:C711"/>
    <mergeCell ref="D710:D711"/>
    <mergeCell ref="B712:B717"/>
    <mergeCell ref="C712:C717"/>
    <mergeCell ref="D712:D717"/>
    <mergeCell ref="E712:E716"/>
    <mergeCell ref="F712:F716"/>
    <mergeCell ref="G712:G716"/>
    <mergeCell ref="H712:H716"/>
    <mergeCell ref="B706:B707"/>
    <mergeCell ref="C706:C707"/>
    <mergeCell ref="D706:D707"/>
    <mergeCell ref="B708:B709"/>
    <mergeCell ref="C708:C709"/>
    <mergeCell ref="D708:D709"/>
    <mergeCell ref="E708:E709"/>
    <mergeCell ref="F708:F709"/>
    <mergeCell ref="G708:G709"/>
    <mergeCell ref="B722:B723"/>
    <mergeCell ref="C722:C723"/>
    <mergeCell ref="D722:D723"/>
    <mergeCell ref="B724:B725"/>
    <mergeCell ref="C724:C725"/>
    <mergeCell ref="D724:D725"/>
    <mergeCell ref="E724:E725"/>
    <mergeCell ref="F724:F725"/>
    <mergeCell ref="G724:G725"/>
    <mergeCell ref="B718:B719"/>
    <mergeCell ref="C718:C719"/>
    <mergeCell ref="D718:D721"/>
    <mergeCell ref="E718:E721"/>
    <mergeCell ref="F718:F721"/>
    <mergeCell ref="G718:G721"/>
    <mergeCell ref="H718:H721"/>
    <mergeCell ref="B720:B721"/>
    <mergeCell ref="C720:C721"/>
    <mergeCell ref="E741:E742"/>
    <mergeCell ref="F741:F742"/>
    <mergeCell ref="G741:G742"/>
    <mergeCell ref="H741:H742"/>
    <mergeCell ref="B733:B734"/>
    <mergeCell ref="D733:D734"/>
    <mergeCell ref="B735:B736"/>
    <mergeCell ref="C735:C736"/>
    <mergeCell ref="D735:D736"/>
    <mergeCell ref="E735:E736"/>
    <mergeCell ref="F735:F736"/>
    <mergeCell ref="G735:G736"/>
    <mergeCell ref="H735:H736"/>
    <mergeCell ref="H724:H725"/>
    <mergeCell ref="B726:B727"/>
    <mergeCell ref="C726:C727"/>
    <mergeCell ref="D726:D727"/>
    <mergeCell ref="B728:B730"/>
    <mergeCell ref="D728:D729"/>
    <mergeCell ref="B731:B732"/>
    <mergeCell ref="C731:C732"/>
    <mergeCell ref="D731:D732"/>
    <mergeCell ref="E731:E732"/>
    <mergeCell ref="F731:F732"/>
    <mergeCell ref="G731:G732"/>
    <mergeCell ref="H731:H732"/>
    <mergeCell ref="B743:B744"/>
    <mergeCell ref="C743:C744"/>
    <mergeCell ref="D743:D744"/>
    <mergeCell ref="E743:E744"/>
    <mergeCell ref="F743:F744"/>
    <mergeCell ref="G743:G744"/>
    <mergeCell ref="H743:H744"/>
    <mergeCell ref="D745:D752"/>
    <mergeCell ref="E745:E747"/>
    <mergeCell ref="F745:F747"/>
    <mergeCell ref="G745:G747"/>
    <mergeCell ref="H745:H747"/>
    <mergeCell ref="B746:B748"/>
    <mergeCell ref="C746:C748"/>
    <mergeCell ref="B749:B750"/>
    <mergeCell ref="C749:C750"/>
    <mergeCell ref="B737:B738"/>
    <mergeCell ref="C737:C738"/>
    <mergeCell ref="D737:D738"/>
    <mergeCell ref="E737:E738"/>
    <mergeCell ref="F737:F738"/>
    <mergeCell ref="G737:G738"/>
    <mergeCell ref="H737:H738"/>
    <mergeCell ref="B739:B740"/>
    <mergeCell ref="C739:C740"/>
    <mergeCell ref="D739:D742"/>
    <mergeCell ref="E739:E740"/>
    <mergeCell ref="F739:F740"/>
    <mergeCell ref="G739:G740"/>
    <mergeCell ref="H739:H740"/>
    <mergeCell ref="B741:B742"/>
    <mergeCell ref="C741:C742"/>
    <mergeCell ref="S748:S749"/>
    <mergeCell ref="I750:I752"/>
    <mergeCell ref="J750:J752"/>
    <mergeCell ref="K750:K752"/>
    <mergeCell ref="L750:L752"/>
    <mergeCell ref="M750:M752"/>
    <mergeCell ref="N750:N752"/>
    <mergeCell ref="O750:O752"/>
    <mergeCell ref="I746:I747"/>
    <mergeCell ref="J746:J747"/>
    <mergeCell ref="K746:K747"/>
    <mergeCell ref="L746:L747"/>
    <mergeCell ref="M746:M747"/>
    <mergeCell ref="N746:N747"/>
    <mergeCell ref="O746:O747"/>
    <mergeCell ref="P746:P747"/>
    <mergeCell ref="Q746:Q747"/>
    <mergeCell ref="P750:P752"/>
    <mergeCell ref="Q750:Q752"/>
    <mergeCell ref="R750:R752"/>
    <mergeCell ref="S750:S752"/>
    <mergeCell ref="B751:B752"/>
    <mergeCell ref="C751:C752"/>
    <mergeCell ref="B753:B754"/>
    <mergeCell ref="C753:C754"/>
    <mergeCell ref="D753:D754"/>
    <mergeCell ref="E753:E756"/>
    <mergeCell ref="F753:F756"/>
    <mergeCell ref="G753:G756"/>
    <mergeCell ref="H753:H756"/>
    <mergeCell ref="B755:B756"/>
    <mergeCell ref="C755:C756"/>
    <mergeCell ref="D755:D756"/>
    <mergeCell ref="R746:R747"/>
    <mergeCell ref="S746:S747"/>
    <mergeCell ref="E748:E752"/>
    <mergeCell ref="F748:F752"/>
    <mergeCell ref="G748:G752"/>
    <mergeCell ref="H748:H752"/>
    <mergeCell ref="I748:I749"/>
    <mergeCell ref="J748:J749"/>
    <mergeCell ref="K748:K749"/>
    <mergeCell ref="L748:L749"/>
    <mergeCell ref="M748:M749"/>
    <mergeCell ref="N748:N749"/>
    <mergeCell ref="O748:O749"/>
    <mergeCell ref="P748:P749"/>
    <mergeCell ref="Q748:Q749"/>
    <mergeCell ref="R748:R749"/>
    <mergeCell ref="C761:C762"/>
    <mergeCell ref="D761:D762"/>
    <mergeCell ref="E761:E762"/>
    <mergeCell ref="F761:F762"/>
    <mergeCell ref="G761:G762"/>
    <mergeCell ref="H761:H762"/>
    <mergeCell ref="B763:B764"/>
    <mergeCell ref="C763:C764"/>
    <mergeCell ref="D763:D764"/>
    <mergeCell ref="B757:B758"/>
    <mergeCell ref="C757:C758"/>
    <mergeCell ref="D757:D758"/>
    <mergeCell ref="E757:E758"/>
    <mergeCell ref="F757:F758"/>
    <mergeCell ref="G757:G758"/>
    <mergeCell ref="H757:H758"/>
    <mergeCell ref="B759:B760"/>
    <mergeCell ref="C759:C760"/>
    <mergeCell ref="D759:D760"/>
    <mergeCell ref="H767:H768"/>
    <mergeCell ref="B769:B770"/>
    <mergeCell ref="C769:C770"/>
    <mergeCell ref="D769:D770"/>
    <mergeCell ref="B771:B772"/>
    <mergeCell ref="C771:C772"/>
    <mergeCell ref="D771:D772"/>
    <mergeCell ref="B773:B774"/>
    <mergeCell ref="C773:C774"/>
    <mergeCell ref="D773:D774"/>
    <mergeCell ref="B765:B766"/>
    <mergeCell ref="C765:C766"/>
    <mergeCell ref="D765:D766"/>
    <mergeCell ref="B767:B768"/>
    <mergeCell ref="C767:C768"/>
    <mergeCell ref="D767:D768"/>
    <mergeCell ref="E767:E768"/>
    <mergeCell ref="F767:F768"/>
    <mergeCell ref="G767:G768"/>
    <mergeCell ref="B781:B782"/>
    <mergeCell ref="C781:C782"/>
    <mergeCell ref="D781:D782"/>
    <mergeCell ref="F781:F782"/>
    <mergeCell ref="H781:H782"/>
    <mergeCell ref="B783:B784"/>
    <mergeCell ref="C783:C784"/>
    <mergeCell ref="D783:D784"/>
    <mergeCell ref="B785:B786"/>
    <mergeCell ref="C785:C786"/>
    <mergeCell ref="D785:D786"/>
    <mergeCell ref="B775:B776"/>
    <mergeCell ref="C775:C776"/>
    <mergeCell ref="D775:D776"/>
    <mergeCell ref="B777:B778"/>
    <mergeCell ref="C777:C778"/>
    <mergeCell ref="D777:D778"/>
    <mergeCell ref="B779:B780"/>
    <mergeCell ref="C779:C780"/>
    <mergeCell ref="D779:D780"/>
    <mergeCell ref="B787:B788"/>
    <mergeCell ref="D787:D788"/>
    <mergeCell ref="B789:B790"/>
    <mergeCell ref="C789:C790"/>
    <mergeCell ref="D789:D790"/>
    <mergeCell ref="E789:E791"/>
    <mergeCell ref="F789:F791"/>
    <mergeCell ref="G789:G791"/>
    <mergeCell ref="H789:H791"/>
    <mergeCell ref="B791:B792"/>
    <mergeCell ref="C791:C792"/>
    <mergeCell ref="D791:D792"/>
    <mergeCell ref="E792:E794"/>
    <mergeCell ref="F792:F794"/>
    <mergeCell ref="G792:G794"/>
    <mergeCell ref="H792:H794"/>
    <mergeCell ref="B793:B794"/>
    <mergeCell ref="C793:C794"/>
    <mergeCell ref="D793:D794"/>
    <mergeCell ref="B799:B800"/>
    <mergeCell ref="D799:D800"/>
    <mergeCell ref="B801:B802"/>
    <mergeCell ref="C801:C802"/>
    <mergeCell ref="D801:D802"/>
    <mergeCell ref="B803:B804"/>
    <mergeCell ref="D803:D804"/>
    <mergeCell ref="E803:E804"/>
    <mergeCell ref="F803:F804"/>
    <mergeCell ref="B795:B796"/>
    <mergeCell ref="C795:C796"/>
    <mergeCell ref="D795:D796"/>
    <mergeCell ref="E795:E796"/>
    <mergeCell ref="F795:F796"/>
    <mergeCell ref="G795:G796"/>
    <mergeCell ref="H795:H796"/>
    <mergeCell ref="B797:B798"/>
    <mergeCell ref="D797:D798"/>
    <mergeCell ref="E797:E798"/>
    <mergeCell ref="F797:F798"/>
    <mergeCell ref="G797:G798"/>
    <mergeCell ref="H797:H798"/>
    <mergeCell ref="B807:B808"/>
    <mergeCell ref="C807:C808"/>
    <mergeCell ref="D807:D808"/>
    <mergeCell ref="E807:E808"/>
    <mergeCell ref="F807:F808"/>
    <mergeCell ref="G807:G808"/>
    <mergeCell ref="H807:H808"/>
    <mergeCell ref="B809:B810"/>
    <mergeCell ref="C809:C810"/>
    <mergeCell ref="D809:D810"/>
    <mergeCell ref="E809:E810"/>
    <mergeCell ref="F809:F810"/>
    <mergeCell ref="G809:G810"/>
    <mergeCell ref="H809:H810"/>
    <mergeCell ref="G803:G804"/>
    <mergeCell ref="H803:H804"/>
    <mergeCell ref="B805:B806"/>
    <mergeCell ref="C805:C806"/>
    <mergeCell ref="D805:D806"/>
    <mergeCell ref="E805:E806"/>
    <mergeCell ref="F805:F806"/>
    <mergeCell ref="G805:G806"/>
    <mergeCell ref="H805:H806"/>
    <mergeCell ref="C820:C822"/>
    <mergeCell ref="D820:D822"/>
    <mergeCell ref="E821:E822"/>
    <mergeCell ref="F821:F822"/>
    <mergeCell ref="G821:G822"/>
    <mergeCell ref="H821:H822"/>
    <mergeCell ref="B823:B825"/>
    <mergeCell ref="C823:C825"/>
    <mergeCell ref="D823:D825"/>
    <mergeCell ref="E824:E825"/>
    <mergeCell ref="F824:F825"/>
    <mergeCell ref="G824:G825"/>
    <mergeCell ref="B811:B812"/>
    <mergeCell ref="C811:C812"/>
    <mergeCell ref="D811:D812"/>
    <mergeCell ref="D813:D816"/>
    <mergeCell ref="E814:E815"/>
    <mergeCell ref="F814:F815"/>
    <mergeCell ref="G814:G815"/>
    <mergeCell ref="H814:H815"/>
    <mergeCell ref="C817:C819"/>
    <mergeCell ref="D817:D819"/>
    <mergeCell ref="E818:E819"/>
    <mergeCell ref="F818:F819"/>
    <mergeCell ref="G818:G819"/>
    <mergeCell ref="H818:H819"/>
    <mergeCell ref="B836:B841"/>
    <mergeCell ref="C836:C841"/>
    <mergeCell ref="D836:D841"/>
    <mergeCell ref="E836:E837"/>
    <mergeCell ref="F836:F837"/>
    <mergeCell ref="G836:G837"/>
    <mergeCell ref="H836:H837"/>
    <mergeCell ref="E838:E841"/>
    <mergeCell ref="F838:F841"/>
    <mergeCell ref="G838:G841"/>
    <mergeCell ref="H838:H841"/>
    <mergeCell ref="B826:B827"/>
    <mergeCell ref="C826:C827"/>
    <mergeCell ref="D826:D827"/>
    <mergeCell ref="E826:E827"/>
    <mergeCell ref="F826:F827"/>
    <mergeCell ref="G826:G827"/>
    <mergeCell ref="H826:H827"/>
    <mergeCell ref="B828:B835"/>
    <mergeCell ref="C828:C835"/>
    <mergeCell ref="D828:D835"/>
    <mergeCell ref="E829:E835"/>
    <mergeCell ref="F829:F835"/>
    <mergeCell ref="G829:G835"/>
    <mergeCell ref="H829:H835"/>
    <mergeCell ref="B842:B844"/>
    <mergeCell ref="C842:C844"/>
    <mergeCell ref="D842:D844"/>
    <mergeCell ref="E842:E843"/>
    <mergeCell ref="F842:F843"/>
    <mergeCell ref="G842:G843"/>
    <mergeCell ref="H842:H843"/>
    <mergeCell ref="B845:B849"/>
    <mergeCell ref="C845:C849"/>
    <mergeCell ref="D845:D849"/>
    <mergeCell ref="E845:E846"/>
    <mergeCell ref="F845:F846"/>
    <mergeCell ref="G845:G846"/>
    <mergeCell ref="H845:H846"/>
    <mergeCell ref="E847:E849"/>
    <mergeCell ref="F847:F849"/>
    <mergeCell ref="G847:G849"/>
    <mergeCell ref="H847:H849"/>
    <mergeCell ref="H853:H854"/>
    <mergeCell ref="B855:B860"/>
    <mergeCell ref="C855:C860"/>
    <mergeCell ref="D855:D860"/>
    <mergeCell ref="E855:E860"/>
    <mergeCell ref="F855:F860"/>
    <mergeCell ref="G855:G860"/>
    <mergeCell ref="H855:H860"/>
    <mergeCell ref="B861:B862"/>
    <mergeCell ref="C861:C862"/>
    <mergeCell ref="D861:D862"/>
    <mergeCell ref="B850:B852"/>
    <mergeCell ref="C850:C852"/>
    <mergeCell ref="D850:D852"/>
    <mergeCell ref="B853:B854"/>
    <mergeCell ref="C853:C854"/>
    <mergeCell ref="D853:D854"/>
    <mergeCell ref="E853:E854"/>
    <mergeCell ref="F853:F854"/>
    <mergeCell ref="G853:G854"/>
    <mergeCell ref="H868:H869"/>
    <mergeCell ref="B870:B871"/>
    <mergeCell ref="C870:C871"/>
    <mergeCell ref="D870:D871"/>
    <mergeCell ref="E870:E871"/>
    <mergeCell ref="F870:F871"/>
    <mergeCell ref="G870:G871"/>
    <mergeCell ref="H870:H871"/>
    <mergeCell ref="B872:B873"/>
    <mergeCell ref="C872:C873"/>
    <mergeCell ref="D872:D873"/>
    <mergeCell ref="E872:E873"/>
    <mergeCell ref="F872:F873"/>
    <mergeCell ref="G872:G873"/>
    <mergeCell ref="H872:H873"/>
    <mergeCell ref="B863:B865"/>
    <mergeCell ref="C863:C865"/>
    <mergeCell ref="D863:D865"/>
    <mergeCell ref="E863:E864"/>
    <mergeCell ref="F863:F864"/>
    <mergeCell ref="G863:G864"/>
    <mergeCell ref="B866:B869"/>
    <mergeCell ref="C866:C869"/>
    <mergeCell ref="D866:D869"/>
    <mergeCell ref="E866:E867"/>
    <mergeCell ref="F866:F867"/>
    <mergeCell ref="G866:G867"/>
    <mergeCell ref="E868:E869"/>
    <mergeCell ref="F868:F869"/>
    <mergeCell ref="G868:G869"/>
    <mergeCell ref="B874:L874"/>
    <mergeCell ref="A875:S875"/>
    <mergeCell ref="A876:A904"/>
    <mergeCell ref="B877:B881"/>
    <mergeCell ref="C877:C881"/>
    <mergeCell ref="D877:D881"/>
    <mergeCell ref="E877:E881"/>
    <mergeCell ref="F877:F881"/>
    <mergeCell ref="G877:G881"/>
    <mergeCell ref="H877:H881"/>
    <mergeCell ref="B882:B883"/>
    <mergeCell ref="C882:C883"/>
    <mergeCell ref="D882:D883"/>
    <mergeCell ref="E882:E883"/>
    <mergeCell ref="F882:F883"/>
    <mergeCell ref="G882:G883"/>
    <mergeCell ref="H882:H883"/>
    <mergeCell ref="B884:B886"/>
    <mergeCell ref="C884:C886"/>
    <mergeCell ref="D884:D886"/>
    <mergeCell ref="E884:E886"/>
    <mergeCell ref="F884:F886"/>
    <mergeCell ref="G884:G886"/>
    <mergeCell ref="H884:H886"/>
    <mergeCell ref="B895:B896"/>
    <mergeCell ref="C895:C896"/>
    <mergeCell ref="D895:D896"/>
    <mergeCell ref="E895:E896"/>
    <mergeCell ref="F895:F896"/>
    <mergeCell ref="G895:G896"/>
    <mergeCell ref="H895:H896"/>
    <mergeCell ref="S895:S896"/>
    <mergeCell ref="B887:B892"/>
    <mergeCell ref="C887:C892"/>
    <mergeCell ref="D887:D892"/>
    <mergeCell ref="E887:E892"/>
    <mergeCell ref="F887:F892"/>
    <mergeCell ref="G887:G892"/>
    <mergeCell ref="H887:H892"/>
    <mergeCell ref="B893:B894"/>
    <mergeCell ref="C893:C894"/>
    <mergeCell ref="D893:D894"/>
    <mergeCell ref="E893:E894"/>
    <mergeCell ref="F893:F894"/>
    <mergeCell ref="G893:G894"/>
    <mergeCell ref="H893:H894"/>
    <mergeCell ref="H908:L908"/>
    <mergeCell ref="Q903:Q904"/>
    <mergeCell ref="R903:R904"/>
    <mergeCell ref="S903:S904"/>
    <mergeCell ref="C905:E905"/>
    <mergeCell ref="B159:B165"/>
    <mergeCell ref="H906:L906"/>
    <mergeCell ref="H907:L907"/>
    <mergeCell ref="B903:B904"/>
    <mergeCell ref="C903:C904"/>
    <mergeCell ref="D903:D904"/>
    <mergeCell ref="I903:I904"/>
    <mergeCell ref="J903:J904"/>
    <mergeCell ref="K903:K904"/>
    <mergeCell ref="L903:L904"/>
    <mergeCell ref="M903:M904"/>
    <mergeCell ref="N903:N904"/>
    <mergeCell ref="B897:B900"/>
    <mergeCell ref="C897:C900"/>
    <mergeCell ref="D897:D900"/>
    <mergeCell ref="E897:E900"/>
    <mergeCell ref="F897:F900"/>
    <mergeCell ref="G897:G900"/>
    <mergeCell ref="H897:H900"/>
    <mergeCell ref="B901:B902"/>
    <mergeCell ref="C901:C902"/>
    <mergeCell ref="D901:D902"/>
    <mergeCell ref="E901:E902"/>
    <mergeCell ref="F901:F902"/>
    <mergeCell ref="G901:G902"/>
    <mergeCell ref="H901:H902"/>
    <mergeCell ref="S893:S894"/>
  </mergeCells>
  <pageMargins left="0.31496062992125984" right="0.23622047244094491" top="0.78740157480314965" bottom="0.59055118110236227" header="0.51181102362204722" footer="0.11811023622047245"/>
  <pageSetup paperSize="9" scale="57" fitToHeight="127" pageOrder="overThenDown" orientation="landscape" useFirstPageNumber="1" copies="2" r:id="rId1"/>
  <headerFooter alignWithMargins="0">
    <oddFooter>&amp;Rстр.&amp;P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Сводный реестр</vt:lpstr>
      <vt:lpstr>'Сводный реестр'!Заголовки_для_печати</vt:lpstr>
      <vt:lpstr>'Сводный реестр'!Область_печати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dc:creator>
  <cp:lastModifiedBy>Пользователь Windows</cp:lastModifiedBy>
  <cp:lastPrinted>2026-03-03T11:51:35Z</cp:lastPrinted>
  <dcterms:created xsi:type="dcterms:W3CDTF">2024-12-05T07:14:48Z</dcterms:created>
  <dcterms:modified xsi:type="dcterms:W3CDTF">2026-03-10T05:41:41Z</dcterms:modified>
</cp:coreProperties>
</file>